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2.xml" ContentType="application/vnd.openxmlformats-officedocument.drawingml.chart+xml"/>
  <Override PartName="/xl/worksheets/sheet6.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2678BFB0-5CBE-43D9-802F-DFA0EC68A978}" xr6:coauthVersionLast="47" xr6:coauthVersionMax="47" xr10:uidLastSave="{00000000-0000-0000-0000-000000000000}"/>
  <bookViews>
    <workbookView xWindow="-120" yWindow="-120" windowWidth="29040" windowHeight="15720" tabRatio="776" xr2:uid="{00000000-000D-0000-FFFF-FFFF00000000}"/>
  </bookViews>
  <sheets>
    <sheet name="Cover sheet" sheetId="28" r:id="rId1"/>
    <sheet name="Contents" sheetId="31" r:id="rId2"/>
    <sheet name="3.2.1" sheetId="27" r:id="rId3"/>
    <sheet name="3.2.1 (Real)" sheetId="19" r:id="rId4"/>
    <sheet name="3.2.1 (Annual)" sheetId="3" r:id="rId5"/>
    <sheet name="3.2.1 (Annual real)" sheetId="20" r:id="rId6"/>
    <sheet name="Methodology" sheetId="30" r:id="rId7"/>
    <sheet name="Charts" sheetId="25" r:id="rId8"/>
  </sheets>
  <externalReferences>
    <externalReference r:id="rId9"/>
  </externalReferences>
  <definedNames>
    <definedName name="_xlnm._FilterDatabase" localSheetId="3" hidden="1">'3.2.1 (Real)'!$J$15:$J$129</definedName>
    <definedName name="Formerly_Table_26">#REF!</definedName>
    <definedName name="INPUT_BOX" localSheetId="6">[1]Calculation!$C$1</definedName>
    <definedName name="INPUT_BOX">#REF!</definedName>
    <definedName name="_xlnm.Print_Area" localSheetId="4">'3.2.1 (Annual)'!$A$1:$H$23</definedName>
    <definedName name="_xlnm.Print_Area" localSheetId="0">'Cover sheet'!#REF!</definedName>
    <definedName name="t25Q2" localSheetId="0">#REF!</definedName>
    <definedName name="t25Q2" localSheetId="6">#REF!</definedName>
    <definedName name="t25Q2">#REF!</definedName>
    <definedName name="t26full">#REF!</definedName>
    <definedName name="table_25_Q2">#REF!</definedName>
    <definedName name="table_26_full">#REF!</definedName>
    <definedName name="TABLE_6.3_no_footno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 i="3" l="1"/>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15" i="3"/>
  <c r="E160" i="19"/>
  <c r="F46" i="20" l="1"/>
  <c r="F45" i="20"/>
  <c r="E48" i="20"/>
  <c r="E47" i="20"/>
  <c r="D48" i="20"/>
  <c r="D47" i="20"/>
  <c r="D50" i="20"/>
  <c r="G155" i="19"/>
  <c r="G154" i="19"/>
  <c r="G153" i="19"/>
  <c r="F158" i="19"/>
  <c r="F157" i="19"/>
  <c r="F160" i="19"/>
  <c r="G160" i="19"/>
  <c r="E159" i="19" l="1"/>
  <c r="F159" i="19"/>
  <c r="G159" i="19"/>
  <c r="E50" i="20" l="1"/>
  <c r="F50" i="20"/>
  <c r="E155" i="19" l="1"/>
  <c r="E158" i="19"/>
  <c r="D153" i="19" l="1"/>
  <c r="G158" i="19"/>
  <c r="E157" i="19" l="1"/>
  <c r="G157" i="19"/>
  <c r="G156" i="19"/>
  <c r="J149" i="27"/>
  <c r="E156" i="19"/>
  <c r="F156" i="19"/>
  <c r="F155" i="19"/>
  <c r="K16" i="20" l="1"/>
  <c r="K17" i="20"/>
  <c r="K18" i="20"/>
  <c r="K19" i="20"/>
  <c r="K20" i="20"/>
  <c r="K21" i="20"/>
  <c r="K22" i="20"/>
  <c r="K23" i="20"/>
  <c r="K24" i="20"/>
  <c r="K25" i="20"/>
  <c r="K26" i="20"/>
  <c r="K27" i="20"/>
  <c r="K28" i="20"/>
  <c r="K29" i="20"/>
  <c r="K30" i="20"/>
  <c r="K31" i="20"/>
  <c r="K32" i="20"/>
  <c r="K33" i="20"/>
  <c r="K34" i="20"/>
  <c r="K35" i="20"/>
  <c r="K36" i="20"/>
  <c r="K15" i="20"/>
  <c r="J16" i="20"/>
  <c r="J17" i="20"/>
  <c r="J18" i="20"/>
  <c r="J19" i="20"/>
  <c r="J20" i="20"/>
  <c r="J21" i="20"/>
  <c r="J22" i="20"/>
  <c r="J23" i="20"/>
  <c r="J24" i="20"/>
  <c r="J25" i="20"/>
  <c r="J26" i="20"/>
  <c r="J27" i="20"/>
  <c r="J28" i="20"/>
  <c r="J29" i="20"/>
  <c r="J30" i="20"/>
  <c r="J31" i="20"/>
  <c r="J32" i="20"/>
  <c r="J33" i="20"/>
  <c r="J34" i="20"/>
  <c r="J35" i="20"/>
  <c r="J36" i="20"/>
  <c r="K13" i="3"/>
  <c r="K14" i="3"/>
  <c r="K15" i="3"/>
  <c r="K16" i="3"/>
  <c r="K17" i="3"/>
  <c r="K18" i="3"/>
  <c r="K19" i="3"/>
  <c r="K20" i="3"/>
  <c r="K21" i="3"/>
  <c r="K22" i="3"/>
  <c r="K23" i="3"/>
  <c r="K24" i="3"/>
  <c r="K25" i="3"/>
  <c r="K26" i="3"/>
  <c r="K27" i="3"/>
  <c r="K28" i="3"/>
  <c r="K29" i="3"/>
  <c r="K30" i="3"/>
  <c r="K31" i="3"/>
  <c r="K32" i="3"/>
  <c r="K33" i="3"/>
  <c r="J13" i="3"/>
  <c r="J14" i="3"/>
  <c r="J15" i="3"/>
  <c r="J16" i="3"/>
  <c r="J17" i="3"/>
  <c r="J18" i="3"/>
  <c r="J19" i="3"/>
  <c r="J20" i="3"/>
  <c r="J21" i="3"/>
  <c r="J22" i="3"/>
  <c r="J23" i="3"/>
  <c r="J24" i="3"/>
  <c r="J25" i="3"/>
  <c r="J26" i="3"/>
  <c r="J27" i="3"/>
  <c r="J28" i="3"/>
  <c r="J29" i="3"/>
  <c r="J30" i="3"/>
  <c r="J31" i="3"/>
  <c r="J32" i="3"/>
  <c r="J33" i="3"/>
  <c r="B49" i="20" l="1"/>
  <c r="C49" i="20"/>
  <c r="D49" i="20"/>
  <c r="E49" i="20"/>
  <c r="F49" i="20"/>
  <c r="F154" i="19" l="1"/>
  <c r="E154" i="19"/>
  <c r="C153" i="19" l="1"/>
  <c r="E153" i="19"/>
  <c r="F153" i="19"/>
  <c r="C152" i="19"/>
  <c r="D152" i="19"/>
  <c r="E152" i="19"/>
  <c r="F152" i="19"/>
  <c r="G152" i="19"/>
  <c r="J148" i="27"/>
  <c r="B48" i="20"/>
  <c r="C48" i="20"/>
  <c r="F48" i="20"/>
  <c r="C151" i="19" l="1"/>
  <c r="D151" i="19"/>
  <c r="E151" i="19"/>
  <c r="F151" i="19"/>
  <c r="G151" i="19"/>
  <c r="J147" i="27"/>
  <c r="G150" i="19"/>
  <c r="F150" i="19"/>
  <c r="E150" i="19"/>
  <c r="J145" i="27"/>
  <c r="C149" i="19"/>
  <c r="D149" i="19"/>
  <c r="E149" i="19"/>
  <c r="F149" i="19"/>
  <c r="G149" i="19"/>
  <c r="C148" i="19"/>
  <c r="D148" i="19"/>
  <c r="E148" i="19"/>
  <c r="F148" i="19"/>
  <c r="G148" i="19"/>
  <c r="J144" i="27"/>
  <c r="B47" i="20"/>
  <c r="C47" i="20"/>
  <c r="F47" i="20"/>
  <c r="C147" i="19"/>
  <c r="D147" i="19"/>
  <c r="E147" i="19"/>
  <c r="F147" i="19"/>
  <c r="G147" i="19"/>
  <c r="J143" i="27"/>
  <c r="C146" i="19"/>
  <c r="D146" i="19"/>
  <c r="E146" i="19"/>
  <c r="F146" i="19"/>
  <c r="G146" i="19"/>
  <c r="J142" i="27"/>
  <c r="C145" i="19"/>
  <c r="C144" i="19"/>
  <c r="J141" i="27" l="1"/>
  <c r="D145" i="19" l="1"/>
  <c r="E145" i="19"/>
  <c r="F145" i="19"/>
  <c r="G145" i="19"/>
  <c r="D144" i="19" l="1"/>
  <c r="E144" i="19"/>
  <c r="F144" i="19"/>
  <c r="G144" i="19"/>
  <c r="J140" i="27"/>
  <c r="I27" i="19"/>
  <c r="I26" i="19"/>
  <c r="I25" i="19"/>
  <c r="I24" i="19"/>
  <c r="I23" i="19"/>
  <c r="I22" i="19"/>
  <c r="I21" i="19"/>
  <c r="I20" i="19"/>
  <c r="I19" i="19"/>
  <c r="I18" i="19"/>
  <c r="I17" i="19"/>
  <c r="I16" i="19"/>
  <c r="H27" i="19"/>
  <c r="H26" i="19"/>
  <c r="H25" i="19"/>
  <c r="H24" i="19"/>
  <c r="H23" i="19"/>
  <c r="H22" i="19"/>
  <c r="H21" i="19"/>
  <c r="H20" i="19"/>
  <c r="H19" i="19"/>
  <c r="H18" i="19"/>
  <c r="H17" i="19"/>
  <c r="H16" i="19"/>
  <c r="B46" i="20" l="1"/>
  <c r="C46" i="20"/>
  <c r="D46" i="20"/>
  <c r="E46" i="20"/>
  <c r="C143" i="19"/>
  <c r="D143" i="19"/>
  <c r="E143" i="19"/>
  <c r="F143" i="19"/>
  <c r="G143" i="19"/>
  <c r="J139" i="27"/>
  <c r="C142" i="19" l="1"/>
  <c r="D142" i="19"/>
  <c r="E142" i="19"/>
  <c r="F142" i="19"/>
  <c r="G142" i="19"/>
  <c r="J138" i="27"/>
  <c r="B45" i="20"/>
  <c r="D141" i="19"/>
  <c r="G141" i="19"/>
  <c r="F141" i="19"/>
  <c r="E141" i="19"/>
  <c r="C141" i="19"/>
  <c r="J137" i="27"/>
  <c r="J136" i="27"/>
  <c r="C140" i="19" l="1"/>
  <c r="D140" i="19"/>
  <c r="E140" i="19"/>
  <c r="F140" i="19"/>
  <c r="G140" i="19"/>
  <c r="C45" i="20" l="1"/>
  <c r="D45" i="20"/>
  <c r="E45" i="20"/>
  <c r="C139" i="19"/>
  <c r="D139" i="19"/>
  <c r="E139" i="19"/>
  <c r="F139" i="19"/>
  <c r="G139" i="19"/>
  <c r="J135" i="27"/>
  <c r="C138" i="19" l="1"/>
  <c r="D138" i="19" l="1"/>
  <c r="E138" i="19"/>
  <c r="F138" i="19"/>
  <c r="G138" i="19"/>
  <c r="J134" i="27"/>
  <c r="C73" i="19" l="1"/>
  <c r="D73" i="19"/>
  <c r="E73" i="19"/>
  <c r="F73" i="19"/>
  <c r="G73" i="19"/>
  <c r="C74" i="19"/>
  <c r="D74" i="19"/>
  <c r="E74" i="19"/>
  <c r="F74" i="19"/>
  <c r="G74" i="19"/>
  <c r="C75" i="19"/>
  <c r="D75" i="19"/>
  <c r="E75" i="19"/>
  <c r="F75" i="19"/>
  <c r="G75" i="19"/>
  <c r="C76" i="19"/>
  <c r="D76" i="19"/>
  <c r="E76" i="19"/>
  <c r="F76" i="19"/>
  <c r="G76" i="19"/>
  <c r="C77" i="19"/>
  <c r="D77" i="19"/>
  <c r="E77" i="19"/>
  <c r="F77" i="19"/>
  <c r="G77" i="19"/>
  <c r="C78" i="19"/>
  <c r="D78" i="19"/>
  <c r="E78" i="19"/>
  <c r="F78" i="19"/>
  <c r="G78" i="19"/>
  <c r="C79" i="19"/>
  <c r="D79" i="19"/>
  <c r="E79" i="19"/>
  <c r="F79" i="19"/>
  <c r="G79" i="19"/>
  <c r="C80" i="19"/>
  <c r="D80" i="19"/>
  <c r="E80" i="19"/>
  <c r="F80" i="19"/>
  <c r="G80" i="19"/>
  <c r="C81" i="19"/>
  <c r="D81" i="19"/>
  <c r="E81" i="19"/>
  <c r="F81" i="19"/>
  <c r="G81" i="19"/>
  <c r="C82" i="19"/>
  <c r="D82" i="19"/>
  <c r="E82" i="19"/>
  <c r="F82" i="19"/>
  <c r="G82" i="19"/>
  <c r="C83" i="19"/>
  <c r="D83" i="19"/>
  <c r="E83" i="19"/>
  <c r="F83" i="19"/>
  <c r="G83" i="19"/>
  <c r="C84" i="19"/>
  <c r="D84" i="19"/>
  <c r="E84" i="19"/>
  <c r="F84" i="19"/>
  <c r="G84" i="19"/>
  <c r="C85" i="19"/>
  <c r="D85" i="19"/>
  <c r="E85" i="19"/>
  <c r="F85" i="19"/>
  <c r="G85" i="19"/>
  <c r="C86" i="19"/>
  <c r="D86" i="19"/>
  <c r="E86" i="19"/>
  <c r="F86" i="19"/>
  <c r="G86" i="19"/>
  <c r="C87" i="19"/>
  <c r="D87" i="19"/>
  <c r="E87" i="19"/>
  <c r="F87" i="19"/>
  <c r="G87" i="19"/>
  <c r="C88" i="19"/>
  <c r="D88" i="19"/>
  <c r="E88" i="19"/>
  <c r="F88" i="19"/>
  <c r="G88" i="19"/>
  <c r="C89" i="19"/>
  <c r="D89" i="19"/>
  <c r="E89" i="19"/>
  <c r="F89" i="19"/>
  <c r="G89" i="19"/>
  <c r="C90" i="19"/>
  <c r="D90" i="19"/>
  <c r="E90" i="19"/>
  <c r="F90" i="19"/>
  <c r="G90" i="19"/>
  <c r="C91" i="19"/>
  <c r="D91" i="19"/>
  <c r="E91" i="19"/>
  <c r="F91" i="19"/>
  <c r="G91" i="19"/>
  <c r="C92" i="19"/>
  <c r="D92" i="19"/>
  <c r="E92" i="19"/>
  <c r="F92" i="19"/>
  <c r="G92" i="19"/>
  <c r="C93" i="19"/>
  <c r="D93" i="19"/>
  <c r="E93" i="19"/>
  <c r="F93" i="19"/>
  <c r="G93" i="19"/>
  <c r="C94" i="19"/>
  <c r="D94" i="19"/>
  <c r="E94" i="19"/>
  <c r="F94" i="19"/>
  <c r="G94" i="19"/>
  <c r="C95" i="19"/>
  <c r="D95" i="19"/>
  <c r="E95" i="19"/>
  <c r="F95" i="19"/>
  <c r="G95" i="19"/>
  <c r="C96" i="19"/>
  <c r="D96" i="19"/>
  <c r="E96" i="19"/>
  <c r="F96" i="19"/>
  <c r="G96" i="19"/>
  <c r="C97" i="19"/>
  <c r="D97" i="19"/>
  <c r="E97" i="19"/>
  <c r="F97" i="19"/>
  <c r="G97" i="19"/>
  <c r="C98" i="19"/>
  <c r="D98" i="19"/>
  <c r="E98" i="19"/>
  <c r="F98" i="19"/>
  <c r="G98" i="19"/>
  <c r="C99" i="19"/>
  <c r="D99" i="19"/>
  <c r="E99" i="19"/>
  <c r="F99" i="19"/>
  <c r="G99" i="19"/>
  <c r="C100" i="19"/>
  <c r="D100" i="19"/>
  <c r="E100" i="19"/>
  <c r="F100" i="19"/>
  <c r="G100" i="19"/>
  <c r="C101" i="19"/>
  <c r="D101" i="19"/>
  <c r="E101" i="19"/>
  <c r="F101" i="19"/>
  <c r="G101" i="19"/>
  <c r="C102" i="19"/>
  <c r="D102" i="19"/>
  <c r="E102" i="19"/>
  <c r="F102" i="19"/>
  <c r="G102" i="19"/>
  <c r="C103" i="19"/>
  <c r="D103" i="19"/>
  <c r="E103" i="19"/>
  <c r="F103" i="19"/>
  <c r="G103" i="19"/>
  <c r="C104" i="19"/>
  <c r="D104" i="19"/>
  <c r="E104" i="19"/>
  <c r="F104" i="19"/>
  <c r="G104" i="19"/>
  <c r="C105" i="19"/>
  <c r="D105" i="19"/>
  <c r="E105" i="19"/>
  <c r="F105" i="19"/>
  <c r="G105" i="19"/>
  <c r="C106" i="19"/>
  <c r="D106" i="19"/>
  <c r="E106" i="19"/>
  <c r="F106" i="19"/>
  <c r="G106" i="19"/>
  <c r="C107" i="19"/>
  <c r="D107" i="19"/>
  <c r="E107" i="19"/>
  <c r="F107" i="19"/>
  <c r="G107" i="19"/>
  <c r="C108" i="19"/>
  <c r="D108" i="19"/>
  <c r="E108" i="19"/>
  <c r="F108" i="19"/>
  <c r="G108" i="19"/>
  <c r="C109" i="19"/>
  <c r="D109" i="19"/>
  <c r="E109" i="19"/>
  <c r="F109" i="19"/>
  <c r="G109" i="19"/>
  <c r="C110" i="19"/>
  <c r="D110" i="19"/>
  <c r="E110" i="19"/>
  <c r="F110" i="19"/>
  <c r="G110" i="19"/>
  <c r="C111" i="19"/>
  <c r="D111" i="19"/>
  <c r="E111" i="19"/>
  <c r="F111" i="19"/>
  <c r="G111" i="19"/>
  <c r="C112" i="19"/>
  <c r="D112" i="19"/>
  <c r="E112" i="19"/>
  <c r="F112" i="19"/>
  <c r="G112" i="19"/>
  <c r="C113" i="19"/>
  <c r="D113" i="19"/>
  <c r="E113" i="19"/>
  <c r="F113" i="19"/>
  <c r="G113" i="19"/>
  <c r="C114" i="19"/>
  <c r="D114" i="19"/>
  <c r="E114" i="19"/>
  <c r="F114" i="19"/>
  <c r="G114" i="19"/>
  <c r="C115" i="19"/>
  <c r="D115" i="19"/>
  <c r="E115" i="19"/>
  <c r="F115" i="19"/>
  <c r="G115" i="19"/>
  <c r="C116" i="19"/>
  <c r="D116" i="19"/>
  <c r="E116" i="19"/>
  <c r="F116" i="19"/>
  <c r="G116" i="19"/>
  <c r="C117" i="19"/>
  <c r="D117" i="19"/>
  <c r="E117" i="19"/>
  <c r="F117" i="19"/>
  <c r="G117" i="19"/>
  <c r="C118" i="19"/>
  <c r="D118" i="19"/>
  <c r="E118" i="19"/>
  <c r="F118" i="19"/>
  <c r="G118" i="19"/>
  <c r="C119" i="19"/>
  <c r="D119" i="19"/>
  <c r="E119" i="19"/>
  <c r="F119" i="19"/>
  <c r="G119" i="19"/>
  <c r="C120" i="19"/>
  <c r="D120" i="19"/>
  <c r="E120" i="19"/>
  <c r="F120" i="19"/>
  <c r="G120" i="19"/>
  <c r="C121" i="19"/>
  <c r="D121" i="19"/>
  <c r="E121" i="19"/>
  <c r="F121" i="19"/>
  <c r="G121" i="19"/>
  <c r="C122" i="19"/>
  <c r="D122" i="19"/>
  <c r="E122" i="19"/>
  <c r="F122" i="19"/>
  <c r="G122" i="19"/>
  <c r="C123" i="19"/>
  <c r="D123" i="19"/>
  <c r="E123" i="19"/>
  <c r="F123" i="19"/>
  <c r="G123" i="19"/>
  <c r="C124" i="19"/>
  <c r="D124" i="19"/>
  <c r="E124" i="19"/>
  <c r="F124" i="19"/>
  <c r="G124" i="19"/>
  <c r="C125" i="19"/>
  <c r="D125" i="19"/>
  <c r="E125" i="19"/>
  <c r="F125" i="19"/>
  <c r="G125" i="19"/>
  <c r="C126" i="19"/>
  <c r="D126" i="19"/>
  <c r="E126" i="19"/>
  <c r="F126" i="19"/>
  <c r="G126" i="19"/>
  <c r="C127" i="19"/>
  <c r="D127" i="19"/>
  <c r="E127" i="19"/>
  <c r="F127" i="19"/>
  <c r="G127" i="19"/>
  <c r="C128" i="19"/>
  <c r="D128" i="19"/>
  <c r="E128" i="19"/>
  <c r="F128" i="19"/>
  <c r="G128" i="19"/>
  <c r="C129" i="19"/>
  <c r="D129" i="19"/>
  <c r="E129" i="19"/>
  <c r="F129" i="19"/>
  <c r="G129" i="19"/>
  <c r="C130" i="19"/>
  <c r="D130" i="19"/>
  <c r="E130" i="19"/>
  <c r="F130" i="19"/>
  <c r="G130" i="19"/>
  <c r="C131" i="19"/>
  <c r="D131" i="19"/>
  <c r="E131" i="19"/>
  <c r="F131" i="19"/>
  <c r="G131" i="19"/>
  <c r="C132" i="19"/>
  <c r="D132" i="19"/>
  <c r="E132" i="19"/>
  <c r="F132" i="19"/>
  <c r="G132" i="19"/>
  <c r="C133" i="19"/>
  <c r="D133" i="19"/>
  <c r="E133" i="19"/>
  <c r="F133" i="19"/>
  <c r="G133" i="19"/>
  <c r="C134" i="19"/>
  <c r="D134" i="19"/>
  <c r="E134" i="19"/>
  <c r="F134" i="19"/>
  <c r="G134" i="19"/>
  <c r="C135" i="19"/>
  <c r="D135" i="19"/>
  <c r="E135" i="19"/>
  <c r="F135" i="19"/>
  <c r="G135" i="19"/>
  <c r="C136" i="19"/>
  <c r="D136" i="19"/>
  <c r="E136" i="19"/>
  <c r="F136" i="19"/>
  <c r="G136" i="19"/>
  <c r="C137" i="19"/>
  <c r="D137" i="19"/>
  <c r="E137" i="19"/>
  <c r="F137" i="19"/>
  <c r="G137" i="19"/>
  <c r="C29" i="19"/>
  <c r="D29" i="19"/>
  <c r="E29" i="19"/>
  <c r="F29" i="19"/>
  <c r="G29" i="19"/>
  <c r="H29" i="19"/>
  <c r="I29" i="19"/>
  <c r="C30" i="19"/>
  <c r="D30" i="19"/>
  <c r="E30" i="19"/>
  <c r="F30" i="19"/>
  <c r="G30" i="19"/>
  <c r="H30" i="19"/>
  <c r="I30" i="19"/>
  <c r="C31" i="19"/>
  <c r="D31" i="19"/>
  <c r="E31" i="19"/>
  <c r="F31" i="19"/>
  <c r="G31" i="19"/>
  <c r="H31" i="19"/>
  <c r="I31" i="19"/>
  <c r="C32" i="19"/>
  <c r="D32" i="19"/>
  <c r="E32" i="19"/>
  <c r="F32" i="19"/>
  <c r="G32" i="19"/>
  <c r="H32" i="19"/>
  <c r="I32" i="19"/>
  <c r="C33" i="19"/>
  <c r="D33" i="19"/>
  <c r="E33" i="19"/>
  <c r="F33" i="19"/>
  <c r="G33" i="19"/>
  <c r="H33" i="19"/>
  <c r="I33" i="19"/>
  <c r="C34" i="19"/>
  <c r="D34" i="19"/>
  <c r="E34" i="19"/>
  <c r="F34" i="19"/>
  <c r="G34" i="19"/>
  <c r="H34" i="19"/>
  <c r="I34" i="19"/>
  <c r="C35" i="19"/>
  <c r="D35" i="19"/>
  <c r="E35" i="19"/>
  <c r="F35" i="19"/>
  <c r="G35" i="19"/>
  <c r="H35" i="19"/>
  <c r="I35" i="19"/>
  <c r="C36" i="19"/>
  <c r="D36" i="19"/>
  <c r="E36" i="19"/>
  <c r="F36" i="19"/>
  <c r="G36" i="19"/>
  <c r="H36" i="19"/>
  <c r="I36" i="19"/>
  <c r="C37" i="19"/>
  <c r="D37" i="19"/>
  <c r="E37" i="19"/>
  <c r="F37" i="19"/>
  <c r="G37" i="19"/>
  <c r="H37" i="19"/>
  <c r="I37" i="19"/>
  <c r="C38" i="19"/>
  <c r="D38" i="19"/>
  <c r="E38" i="19"/>
  <c r="F38" i="19"/>
  <c r="G38" i="19"/>
  <c r="H38" i="19"/>
  <c r="I38" i="19"/>
  <c r="C39" i="19"/>
  <c r="D39" i="19"/>
  <c r="E39" i="19"/>
  <c r="F39" i="19"/>
  <c r="G39" i="19"/>
  <c r="H39" i="19"/>
  <c r="I39" i="19"/>
  <c r="C40" i="19"/>
  <c r="D40" i="19"/>
  <c r="E40" i="19"/>
  <c r="F40" i="19"/>
  <c r="G40" i="19"/>
  <c r="H40" i="19"/>
  <c r="I40" i="19"/>
  <c r="C41" i="19"/>
  <c r="D41" i="19"/>
  <c r="E41" i="19"/>
  <c r="F41" i="19"/>
  <c r="G41" i="19"/>
  <c r="H41" i="19"/>
  <c r="I41" i="19"/>
  <c r="C42" i="19"/>
  <c r="D42" i="19"/>
  <c r="E42" i="19"/>
  <c r="F42" i="19"/>
  <c r="G42" i="19"/>
  <c r="H42" i="19"/>
  <c r="I42" i="19"/>
  <c r="C43" i="19"/>
  <c r="D43" i="19"/>
  <c r="E43" i="19"/>
  <c r="F43" i="19"/>
  <c r="G43" i="19"/>
  <c r="H43" i="19"/>
  <c r="I43" i="19"/>
  <c r="C44" i="19"/>
  <c r="D44" i="19"/>
  <c r="E44" i="19"/>
  <c r="F44" i="19"/>
  <c r="G44" i="19"/>
  <c r="H44" i="19"/>
  <c r="I44" i="19"/>
  <c r="C45" i="19"/>
  <c r="D45" i="19"/>
  <c r="E45" i="19"/>
  <c r="F45" i="19"/>
  <c r="G45" i="19"/>
  <c r="H45" i="19"/>
  <c r="I45" i="19"/>
  <c r="C46" i="19"/>
  <c r="D46" i="19"/>
  <c r="E46" i="19"/>
  <c r="F46" i="19"/>
  <c r="G46" i="19"/>
  <c r="H46" i="19"/>
  <c r="I46" i="19"/>
  <c r="C47" i="19"/>
  <c r="D47" i="19"/>
  <c r="E47" i="19"/>
  <c r="F47" i="19"/>
  <c r="G47" i="19"/>
  <c r="H47" i="19"/>
  <c r="I47" i="19"/>
  <c r="C48" i="19"/>
  <c r="D48" i="19"/>
  <c r="E48" i="19"/>
  <c r="F48" i="19"/>
  <c r="G48" i="19"/>
  <c r="H48" i="19"/>
  <c r="I48" i="19"/>
  <c r="C49" i="19"/>
  <c r="D49" i="19"/>
  <c r="E49" i="19"/>
  <c r="F49" i="19"/>
  <c r="G49" i="19"/>
  <c r="H49" i="19"/>
  <c r="I49" i="19"/>
  <c r="C50" i="19"/>
  <c r="D50" i="19"/>
  <c r="E50" i="19"/>
  <c r="F50" i="19"/>
  <c r="G50" i="19"/>
  <c r="H50" i="19"/>
  <c r="I50" i="19"/>
  <c r="C51" i="19"/>
  <c r="D51" i="19"/>
  <c r="E51" i="19"/>
  <c r="F51" i="19"/>
  <c r="G51" i="19"/>
  <c r="H51" i="19"/>
  <c r="I51" i="19"/>
  <c r="C52" i="19"/>
  <c r="D52" i="19"/>
  <c r="E52" i="19"/>
  <c r="F52" i="19"/>
  <c r="G52" i="19"/>
  <c r="H52" i="19"/>
  <c r="I52" i="19"/>
  <c r="C53" i="19"/>
  <c r="D53" i="19"/>
  <c r="E53" i="19"/>
  <c r="F53" i="19"/>
  <c r="G53" i="19"/>
  <c r="H53" i="19"/>
  <c r="I53" i="19"/>
  <c r="C54" i="19"/>
  <c r="D54" i="19"/>
  <c r="E54" i="19"/>
  <c r="F54" i="19"/>
  <c r="G54" i="19"/>
  <c r="H54" i="19"/>
  <c r="I54" i="19"/>
  <c r="C55" i="19"/>
  <c r="D55" i="19"/>
  <c r="E55" i="19"/>
  <c r="F55" i="19"/>
  <c r="G55" i="19"/>
  <c r="H55" i="19"/>
  <c r="I55" i="19"/>
  <c r="C56" i="19"/>
  <c r="D56" i="19"/>
  <c r="E56" i="19"/>
  <c r="F56" i="19"/>
  <c r="G56" i="19"/>
  <c r="H56" i="19"/>
  <c r="I56" i="19"/>
  <c r="C57" i="19"/>
  <c r="D57" i="19"/>
  <c r="E57" i="19"/>
  <c r="F57" i="19"/>
  <c r="G57" i="19"/>
  <c r="H57" i="19"/>
  <c r="I57" i="19"/>
  <c r="C58" i="19"/>
  <c r="D58" i="19"/>
  <c r="E58" i="19"/>
  <c r="F58" i="19"/>
  <c r="G58" i="19"/>
  <c r="H58" i="19"/>
  <c r="I58" i="19"/>
  <c r="C59" i="19"/>
  <c r="D59" i="19"/>
  <c r="E59" i="19"/>
  <c r="F59" i="19"/>
  <c r="G59" i="19"/>
  <c r="H59" i="19"/>
  <c r="I59" i="19"/>
  <c r="C60" i="19"/>
  <c r="D60" i="19"/>
  <c r="E60" i="19"/>
  <c r="F60" i="19"/>
  <c r="G60" i="19"/>
  <c r="H60" i="19"/>
  <c r="I60" i="19"/>
  <c r="C61" i="19"/>
  <c r="D61" i="19"/>
  <c r="E61" i="19"/>
  <c r="F61" i="19"/>
  <c r="G61" i="19"/>
  <c r="H61" i="19"/>
  <c r="I61" i="19"/>
  <c r="C62" i="19"/>
  <c r="D62" i="19"/>
  <c r="E62" i="19"/>
  <c r="F62" i="19"/>
  <c r="G62" i="19"/>
  <c r="H62" i="19"/>
  <c r="I62" i="19"/>
  <c r="C63" i="19"/>
  <c r="D63" i="19"/>
  <c r="E63" i="19"/>
  <c r="F63" i="19"/>
  <c r="G63" i="19"/>
  <c r="H63" i="19"/>
  <c r="I63" i="19"/>
  <c r="C64" i="19"/>
  <c r="D64" i="19"/>
  <c r="E64" i="19"/>
  <c r="F64" i="19"/>
  <c r="G64" i="19"/>
  <c r="H64" i="19"/>
  <c r="I64" i="19"/>
  <c r="C65" i="19"/>
  <c r="D65" i="19"/>
  <c r="E65" i="19"/>
  <c r="F65" i="19"/>
  <c r="G65" i="19"/>
  <c r="H65" i="19"/>
  <c r="I65" i="19"/>
  <c r="C66" i="19"/>
  <c r="D66" i="19"/>
  <c r="E66" i="19"/>
  <c r="F66" i="19"/>
  <c r="G66" i="19"/>
  <c r="H66" i="19"/>
  <c r="I66" i="19"/>
  <c r="C67" i="19"/>
  <c r="D67" i="19"/>
  <c r="E67" i="19"/>
  <c r="F67" i="19"/>
  <c r="G67" i="19"/>
  <c r="H67" i="19"/>
  <c r="I67" i="19"/>
  <c r="C68" i="19"/>
  <c r="D68" i="19"/>
  <c r="E68" i="19"/>
  <c r="F68" i="19"/>
  <c r="G68" i="19"/>
  <c r="H68" i="19"/>
  <c r="I68" i="19"/>
  <c r="C69" i="19"/>
  <c r="D69" i="19"/>
  <c r="E69" i="19"/>
  <c r="F69" i="19"/>
  <c r="G69" i="19"/>
  <c r="H69" i="19"/>
  <c r="I69" i="19"/>
  <c r="C70" i="19"/>
  <c r="D70" i="19"/>
  <c r="E70" i="19"/>
  <c r="F70" i="19"/>
  <c r="G70" i="19"/>
  <c r="H70" i="19"/>
  <c r="I70" i="19"/>
  <c r="C71" i="19"/>
  <c r="D71" i="19"/>
  <c r="E71" i="19"/>
  <c r="F71" i="19"/>
  <c r="G71" i="19"/>
  <c r="H71" i="19"/>
  <c r="I71" i="19"/>
  <c r="C72" i="19"/>
  <c r="D72" i="19"/>
  <c r="E72" i="19"/>
  <c r="F72" i="19"/>
  <c r="G72" i="19"/>
  <c r="H72" i="19"/>
  <c r="I72" i="19"/>
  <c r="H28" i="19"/>
  <c r="I28" i="19"/>
  <c r="G28" i="19"/>
  <c r="F28" i="19"/>
  <c r="E28" i="19"/>
  <c r="C20" i="19"/>
  <c r="D20" i="19"/>
  <c r="C21" i="19"/>
  <c r="D21" i="19"/>
  <c r="C22" i="19"/>
  <c r="D22" i="19"/>
  <c r="C23" i="19"/>
  <c r="D23" i="19"/>
  <c r="C24" i="19"/>
  <c r="D24" i="19"/>
  <c r="C25" i="19"/>
  <c r="D25" i="19"/>
  <c r="C26" i="19"/>
  <c r="D26" i="19"/>
  <c r="C27" i="19"/>
  <c r="D27" i="19"/>
  <c r="C28" i="19"/>
  <c r="D28" i="19"/>
  <c r="C17" i="19"/>
  <c r="D17" i="19"/>
  <c r="C18" i="19"/>
  <c r="D18" i="19"/>
  <c r="C19" i="19"/>
  <c r="D19" i="19"/>
  <c r="D16" i="19"/>
  <c r="C16" i="19"/>
  <c r="J133" i="27"/>
  <c r="J132" i="27"/>
  <c r="J131" i="27"/>
  <c r="J130" i="27"/>
  <c r="J129" i="27"/>
  <c r="J128" i="27"/>
  <c r="J127" i="27"/>
  <c r="J126" i="27"/>
  <c r="J125" i="27"/>
  <c r="J124" i="27"/>
  <c r="J123" i="27"/>
  <c r="J122" i="27"/>
  <c r="J121" i="27"/>
  <c r="J120" i="27"/>
  <c r="J119" i="27"/>
  <c r="J118" i="27"/>
  <c r="J117" i="27"/>
  <c r="J116" i="27"/>
  <c r="J115" i="27"/>
  <c r="J114" i="27"/>
  <c r="J113" i="27"/>
  <c r="J112" i="27"/>
  <c r="J111" i="27"/>
  <c r="J110" i="27"/>
  <c r="J109" i="27"/>
  <c r="J108" i="27"/>
  <c r="J107" i="27"/>
  <c r="J106" i="27"/>
  <c r="J105" i="27"/>
  <c r="J104" i="27"/>
  <c r="J103" i="27"/>
  <c r="J102" i="27"/>
  <c r="J101" i="27"/>
  <c r="J100" i="27"/>
  <c r="J99" i="27"/>
  <c r="J98" i="27"/>
  <c r="J97" i="27"/>
  <c r="J96" i="27"/>
  <c r="J95" i="27"/>
  <c r="J94" i="27"/>
  <c r="J93" i="27"/>
  <c r="J92" i="27"/>
  <c r="J91" i="27"/>
  <c r="J90" i="27"/>
  <c r="J89" i="27"/>
  <c r="J88" i="27"/>
  <c r="J87" i="27"/>
  <c r="J86" i="27"/>
  <c r="J85" i="27"/>
  <c r="J84" i="27"/>
  <c r="J83" i="27"/>
  <c r="J82" i="27"/>
  <c r="J81" i="27"/>
  <c r="J80" i="27"/>
  <c r="J79" i="27"/>
  <c r="J78" i="27"/>
  <c r="J77" i="27"/>
  <c r="J76" i="27"/>
  <c r="J75" i="27"/>
  <c r="J74" i="27"/>
  <c r="J73" i="27"/>
  <c r="J72" i="27"/>
  <c r="J71" i="27"/>
  <c r="J70" i="27"/>
  <c r="J69" i="27"/>
  <c r="J68" i="27"/>
  <c r="J67" i="27"/>
  <c r="J66" i="27"/>
  <c r="J65" i="27"/>
  <c r="J64" i="27"/>
  <c r="J63" i="27"/>
  <c r="J62" i="27"/>
  <c r="J61" i="27"/>
  <c r="J60" i="27"/>
  <c r="J59" i="27"/>
  <c r="J58" i="27"/>
  <c r="J57" i="27"/>
  <c r="J56" i="27"/>
  <c r="J55" i="27"/>
  <c r="J54" i="27"/>
  <c r="J53" i="27"/>
  <c r="J52" i="27"/>
  <c r="J51" i="27"/>
  <c r="J50" i="27"/>
  <c r="J49" i="27"/>
  <c r="J48" i="27"/>
  <c r="J47" i="27"/>
  <c r="J46" i="27"/>
  <c r="J45" i="27"/>
  <c r="J44" i="27"/>
  <c r="J43" i="27"/>
  <c r="J42" i="27"/>
  <c r="J41" i="27"/>
  <c r="J40" i="27"/>
  <c r="J39" i="27"/>
  <c r="J38" i="27"/>
  <c r="J37" i="27"/>
  <c r="J36" i="27"/>
  <c r="J35" i="27"/>
  <c r="J34" i="27"/>
  <c r="J33" i="27"/>
  <c r="J32" i="27"/>
  <c r="J31" i="27"/>
  <c r="J30" i="27"/>
  <c r="J29" i="27"/>
  <c r="J28" i="27"/>
  <c r="J27" i="27"/>
  <c r="J26" i="27"/>
  <c r="J25" i="27"/>
  <c r="J24" i="27"/>
  <c r="B44" i="20" l="1"/>
  <c r="C44" i="20"/>
  <c r="D44" i="20"/>
  <c r="E44" i="20"/>
  <c r="F44" i="20"/>
  <c r="B43" i="20" l="1"/>
  <c r="C43" i="20"/>
  <c r="D43" i="20"/>
  <c r="E43" i="20"/>
  <c r="F43" i="20"/>
  <c r="B42" i="20" l="1"/>
  <c r="C42" i="20"/>
  <c r="D42" i="20"/>
  <c r="E42" i="20"/>
  <c r="F42" i="20"/>
  <c r="B41" i="20"/>
  <c r="C41" i="20"/>
  <c r="D41" i="20"/>
  <c r="E41" i="20"/>
  <c r="F41" i="20"/>
  <c r="B40" i="20"/>
  <c r="C40" i="20"/>
  <c r="D40" i="20"/>
  <c r="E40" i="20"/>
  <c r="F40" i="20"/>
  <c r="F39" i="20"/>
  <c r="E39" i="20"/>
  <c r="D39" i="20"/>
  <c r="C39" i="20"/>
  <c r="B39" i="20"/>
  <c r="F38" i="20"/>
  <c r="E38" i="20"/>
  <c r="D38" i="20"/>
  <c r="C38" i="20"/>
  <c r="B38" i="20"/>
  <c r="F37" i="20"/>
  <c r="E37" i="20"/>
  <c r="D37" i="20"/>
  <c r="C37" i="20"/>
  <c r="B37" i="20"/>
  <c r="C36" i="20"/>
  <c r="B36" i="20"/>
  <c r="H32" i="3"/>
  <c r="H33" i="3"/>
  <c r="H36" i="20" s="1"/>
  <c r="H31" i="3"/>
  <c r="H34" i="20" s="1"/>
  <c r="G36" i="20"/>
  <c r="F36" i="20"/>
  <c r="E36" i="20"/>
  <c r="D36" i="20"/>
  <c r="G35" i="20"/>
  <c r="F35" i="20"/>
  <c r="E35" i="20"/>
  <c r="D35" i="20"/>
  <c r="C35" i="20"/>
  <c r="B35" i="20"/>
  <c r="B15" i="20"/>
  <c r="C15" i="20"/>
  <c r="D15" i="20"/>
  <c r="E15" i="20"/>
  <c r="G15" i="20"/>
  <c r="H15" i="20"/>
  <c r="B16" i="20"/>
  <c r="C16" i="20"/>
  <c r="D16" i="20"/>
  <c r="E16" i="20"/>
  <c r="G16" i="20"/>
  <c r="H16" i="20"/>
  <c r="B17" i="20"/>
  <c r="C17" i="20"/>
  <c r="D17" i="20"/>
  <c r="E17" i="20"/>
  <c r="G17" i="20"/>
  <c r="H17" i="20"/>
  <c r="B18" i="20"/>
  <c r="C18" i="20"/>
  <c r="D18" i="20"/>
  <c r="E18" i="20"/>
  <c r="F18" i="20"/>
  <c r="G18" i="20"/>
  <c r="H18" i="20"/>
  <c r="B19" i="20"/>
  <c r="C19" i="20"/>
  <c r="D19" i="20"/>
  <c r="E19" i="20"/>
  <c r="F19" i="20"/>
  <c r="G19" i="20"/>
  <c r="H19" i="20"/>
  <c r="B20" i="20"/>
  <c r="C20" i="20"/>
  <c r="D20" i="20"/>
  <c r="E20" i="20"/>
  <c r="F20" i="20"/>
  <c r="G20" i="20"/>
  <c r="H20" i="20"/>
  <c r="B21" i="20"/>
  <c r="C21" i="20"/>
  <c r="D21" i="20"/>
  <c r="E21" i="20"/>
  <c r="F21" i="20"/>
  <c r="G21" i="20"/>
  <c r="H21" i="20"/>
  <c r="B22" i="20"/>
  <c r="C22" i="20"/>
  <c r="D22" i="20"/>
  <c r="E22" i="20"/>
  <c r="F22" i="20"/>
  <c r="G22" i="20"/>
  <c r="H22" i="20"/>
  <c r="B23" i="20"/>
  <c r="C23" i="20"/>
  <c r="D23" i="20"/>
  <c r="E23" i="20"/>
  <c r="F23" i="20"/>
  <c r="G23" i="20"/>
  <c r="H23" i="20"/>
  <c r="B24" i="20"/>
  <c r="C24" i="20"/>
  <c r="D24" i="20"/>
  <c r="E24" i="20"/>
  <c r="F24" i="20"/>
  <c r="G24" i="20"/>
  <c r="H24" i="20"/>
  <c r="B25" i="20"/>
  <c r="C25" i="20"/>
  <c r="D25" i="20"/>
  <c r="E25" i="20"/>
  <c r="F25" i="20"/>
  <c r="G25" i="20"/>
  <c r="H25" i="20"/>
  <c r="B26" i="20"/>
  <c r="C26" i="20"/>
  <c r="D26" i="20"/>
  <c r="E26" i="20"/>
  <c r="F26" i="20"/>
  <c r="G26" i="20"/>
  <c r="H26" i="20"/>
  <c r="B27" i="20"/>
  <c r="C27" i="20"/>
  <c r="D27" i="20"/>
  <c r="E27" i="20"/>
  <c r="F27" i="20"/>
  <c r="G27" i="20"/>
  <c r="H27" i="20"/>
  <c r="B28" i="20"/>
  <c r="C28" i="20"/>
  <c r="D28" i="20"/>
  <c r="E28" i="20"/>
  <c r="F28" i="20"/>
  <c r="G28" i="20"/>
  <c r="H28" i="20"/>
  <c r="B29" i="20"/>
  <c r="C29" i="20"/>
  <c r="D29" i="20"/>
  <c r="E29" i="20"/>
  <c r="F29" i="20"/>
  <c r="G29" i="20"/>
  <c r="H29" i="20"/>
  <c r="B30" i="20"/>
  <c r="C30" i="20"/>
  <c r="D30" i="20"/>
  <c r="E30" i="20"/>
  <c r="F30" i="20"/>
  <c r="G30" i="20"/>
  <c r="H30" i="20"/>
  <c r="B31" i="20"/>
  <c r="C31" i="20"/>
  <c r="D31" i="20"/>
  <c r="E31" i="20"/>
  <c r="F31" i="20"/>
  <c r="G31" i="20"/>
  <c r="H31" i="20"/>
  <c r="B32" i="20"/>
  <c r="C32" i="20"/>
  <c r="D32" i="20"/>
  <c r="E32" i="20"/>
  <c r="F32" i="20"/>
  <c r="G32" i="20"/>
  <c r="H32" i="20"/>
  <c r="B33" i="20"/>
  <c r="C33" i="20"/>
  <c r="D33" i="20"/>
  <c r="E33" i="20"/>
  <c r="F33" i="20"/>
  <c r="G33" i="20"/>
  <c r="H33" i="20"/>
  <c r="B34" i="20"/>
  <c r="C34" i="20"/>
  <c r="D34" i="20"/>
  <c r="E34" i="20"/>
  <c r="F34" i="20"/>
  <c r="G34" i="20"/>
  <c r="H35" i="20" l="1"/>
  <c r="J12" i="3"/>
  <c r="J15" i="20" s="1"/>
  <c r="K12" i="3"/>
</calcChain>
</file>

<file path=xl/sharedStrings.xml><?xml version="1.0" encoding="utf-8"?>
<sst xmlns="http://schemas.openxmlformats.org/spreadsheetml/2006/main" count="482" uniqueCount="102">
  <si>
    <t>Return to Contents Page</t>
  </si>
  <si>
    <t>Contents</t>
  </si>
  <si>
    <t>Charts</t>
  </si>
  <si>
    <t>Methodology</t>
  </si>
  <si>
    <t>Methodology notes</t>
  </si>
  <si>
    <t>Further information</t>
  </si>
  <si>
    <t>Contacts</t>
  </si>
  <si>
    <t>Average prices of fuels purchased by the major UK power producers</t>
  </si>
  <si>
    <t xml:space="preserve">Data in these tables shows quarterly and annual prices for fuels purchased by UK electricity generators. </t>
  </si>
  <si>
    <t>Data is available quarterly and annually back to 1990 in current and real terms on the historic data sheets.</t>
  </si>
  <si>
    <t>Quarter</t>
  </si>
  <si>
    <t>Charts 3.2.1 - 3.2.3: Average prices of fuels purchased by the major UK power producers and of gas at UK delivery points</t>
  </si>
  <si>
    <t>Quarterly average prices of fuels purchased by the major UK power producers and of gas at UK delivery points, from 1990 (in current terms)</t>
  </si>
  <si>
    <t>Quarterly average prices of fuels purchased by the major UK power producers and of gas at UK delivery points, from 1990 (in real terms)</t>
  </si>
  <si>
    <t>Annual average prices of fuels purchased by the major UK power producers and of gas at UK delivery points, from 1990 (in current terms)</t>
  </si>
  <si>
    <t>Annual average prices of fuels purchased by the major UK power producers and of gas at UK delivery points, from 1990 (in real terms)</t>
  </si>
  <si>
    <t>About this data</t>
  </si>
  <si>
    <t>Table 3.2.1 Methodology Notes</t>
  </si>
  <si>
    <t>Year</t>
  </si>
  <si>
    <t>Note 5. Prices of natural gas at UK delivery points have been removed since April 2004 due to unavailability of data.</t>
  </si>
  <si>
    <t>Figures in cash terms</t>
  </si>
  <si>
    <t>Figures in real terms</t>
  </si>
  <si>
    <t>Table 3.2.1 Average prices of fuels purchased in real terms by the major UK power producers and of gas at UK delivery points (Annual)</t>
  </si>
  <si>
    <t>Table 3.2.1 Average prices of fuels purchased in cash terms by the major UK power producers and of gas at UK delivery points (Annual)</t>
  </si>
  <si>
    <t>Table 3.2.1 Average prices of fuels in real terms purchased by the major UK power producers and of gas at UK delivery points (Quarterly)</t>
  </si>
  <si>
    <t>Table 3.2.1 Average prices of fuels in cash terms purchased by the major UK power producers and of gas at UK delivery points (Quarterly)</t>
  </si>
  <si>
    <t>In the table r indicates revised data. An r in the date column indicates all data in the row has been revised.</t>
  </si>
  <si>
    <t>Oct to Dec</t>
  </si>
  <si>
    <t>Jan to Mar</t>
  </si>
  <si>
    <t>Freeze panes are turned on. To turn off freeze panes select the 'View' ribbon then 'Freeze Panes' then 'Unfreeze Panes' or use [Alt,W,F]</t>
  </si>
  <si>
    <t>Quarterly Energy Prices Publication (opens in a new window)</t>
  </si>
  <si>
    <t>Industrial price statistics data sources and methodologies (opens in a new window)</t>
  </si>
  <si>
    <t>Digest of United Kingdom Energy Statistics (DUKES): glossary and acronyms (opens in a new window)</t>
  </si>
  <si>
    <t>Energy Prices Statistics Team</t>
  </si>
  <si>
    <r>
      <t>Energy Prices</t>
    </r>
    <r>
      <rPr>
        <sz val="18"/>
        <rFont val="Arial"/>
        <family val="2"/>
      </rPr>
      <t xml:space="preserve"> Non-Domestic Prices</t>
    </r>
  </si>
  <si>
    <t>Prices of fuels purchased by major power producers (opens in a new window)</t>
  </si>
  <si>
    <t>Tables</t>
  </si>
  <si>
    <t>Chart 3.2.2 Chart of annual average prices of fuels purchased by major UK power producers</t>
  </si>
  <si>
    <t>Charts 3.2.1 - 3.2.2 Average nominal prices of fuels purchased by the major UK power producers</t>
  </si>
  <si>
    <t xml:space="preserve">sources plus all companies whose prime purpose is the generation of electricity. The companies are: </t>
  </si>
  <si>
    <t xml:space="preserve">AES Electric Ltd., Centrica plc., Coryton Energy Company Ltd., Eggborough Power Ltd., E.On UK plc., Fellside Heat and Power Ltd., Fibrogen Ltd., Fibropower Ltd., Fibrothetford Ltd., International </t>
  </si>
  <si>
    <t>Power, Premier Power Ltd., Rocksavage Power Company Ltd., RWE Npower plc., Scottish Power plc., Scottish and Southern Energy plc., SELCHP Ltd., Spalding Energy Company Ltd.</t>
  </si>
  <si>
    <t>power station, therefore comparing the fuel input costs in common units does not necessarily provide a picture of full costs.</t>
  </si>
  <si>
    <t>is calculated as follows:</t>
  </si>
  <si>
    <t xml:space="preserve">Value of (UKCS gas sales + gas imports - gas exports) </t>
  </si>
  <si>
    <t>Volume of (UKCS gas sales + gas imports - gas exports)</t>
  </si>
  <si>
    <t>Apr to Jun</t>
  </si>
  <si>
    <t>Jul to Sep</t>
  </si>
  <si>
    <r>
      <t xml:space="preserve">Natural gas: UK delivery points excluding levy </t>
    </r>
    <r>
      <rPr>
        <sz val="10"/>
        <rFont val="Arial"/>
        <family val="2"/>
      </rPr>
      <t>(pence per kWh) [Note 5]</t>
    </r>
  </si>
  <si>
    <r>
      <t xml:space="preserve">Natural gas: UK delivery points including levy </t>
    </r>
    <r>
      <rPr>
        <sz val="10"/>
        <rFont val="Arial"/>
        <family val="2"/>
      </rPr>
      <t>(pence per kWh) [Note 5]</t>
    </r>
  </si>
  <si>
    <r>
      <t xml:space="preserve">Beach Gas Index (2010=100): </t>
    </r>
    <r>
      <rPr>
        <sz val="10"/>
        <rFont val="Arial"/>
        <family val="2"/>
      </rPr>
      <t>Excluding levy</t>
    </r>
  </si>
  <si>
    <r>
      <t xml:space="preserve">Beach Gas Index (2010=100): </t>
    </r>
    <r>
      <rPr>
        <sz val="10"/>
        <rFont val="Arial"/>
        <family val="2"/>
      </rPr>
      <t>Including levy</t>
    </r>
  </si>
  <si>
    <t>Press Office (media enquiries)</t>
  </si>
  <si>
    <t>Revision policy and standards for official statistics (opens in a new window)</t>
  </si>
  <si>
    <t>Source: Department for Energy Security and Net Zero</t>
  </si>
  <si>
    <t xml:space="preserve">newsdesk@energysecurity.gov.uk </t>
  </si>
  <si>
    <t>energyprices.stats@energysecurity.gov.uk</t>
  </si>
  <si>
    <t>..</t>
  </si>
  <si>
    <t>020 7215 1445</t>
  </si>
  <si>
    <t>020 7215 1000</t>
  </si>
  <si>
    <t>From March 2026, changes have been made to the GDP deflator and base year for indices used in the Quarterly Energy Prices publication.</t>
  </si>
  <si>
    <t>Quarterly Energy Prices: March 2026</t>
  </si>
  <si>
    <t>For further details of this methodological change, please see page 3 of Quarterly Energy Prices, found at the below link:</t>
  </si>
  <si>
    <t>Methological change</t>
  </si>
  <si>
    <t>We have made changes to both the GDP deflator and indices base year used within the Quarterly Energy Price series.</t>
  </si>
  <si>
    <t>Real price series are deflated using GDP (market prices) deflator. GDP updated is updated when published by ONS.</t>
  </si>
  <si>
    <t>Data may change regularly due to rebasing. The ONS use the latest full year of data as the base year and the Department rebases to match this as soon as is feasible to do so.</t>
  </si>
  <si>
    <t>Chart 3.2.1 Average Price of Fuels Paid by UK Power Producers Q1 2024 to Q1 2026</t>
  </si>
  <si>
    <r>
      <t xml:space="preserve">Publication date: </t>
    </r>
    <r>
      <rPr>
        <sz val="11"/>
        <rFont val="Arial"/>
        <family val="2"/>
      </rPr>
      <t>30/06/2026</t>
    </r>
  </si>
  <si>
    <r>
      <t>Next update:</t>
    </r>
    <r>
      <rPr>
        <sz val="11"/>
        <rFont val="Arial"/>
        <family val="2"/>
      </rPr>
      <t xml:space="preserve"> 29/09/2026</t>
    </r>
  </si>
  <si>
    <r>
      <t xml:space="preserve">Data period: </t>
    </r>
    <r>
      <rPr>
        <sz val="11"/>
        <rFont val="Arial"/>
        <family val="2"/>
      </rPr>
      <t>New data for Q1 2026 and real terms updates</t>
    </r>
  </si>
  <si>
    <t>For further details of this methodological change, please see page 3 of March's Quarterly Energy Prices, found at the below link:</t>
  </si>
  <si>
    <t>Data is available in current (cash) and real terms. Real terms data has been deflated using the GDP deflator.</t>
  </si>
  <si>
    <t>Gas:coal price ratio</t>
  </si>
  <si>
    <t xml:space="preserve">Companies that produce electricity from nuclear sources plus all companies whose prime purpose is the generation of electricity are included under the heading “Major Power Producers”. A list of these companies is given in the methodology. </t>
  </si>
  <si>
    <t>Note 1. Includes slurry. Price excludes CPS (Carbon Price Support) levy.</t>
  </si>
  <si>
    <t xml:space="preserve">Note 2. Includes oil for burning, for gas turbines and for internal combustion engines (other than for use in road vehicles). Excludes any natural gas liquids burnt at Peterhead power station. </t>
  </si>
  <si>
    <t>Note 3. Includes hydrocarbon oil duty.</t>
  </si>
  <si>
    <t>Note 4. Includes sour gas. Price excludes CPS (Carbon Price Support) levy.</t>
  </si>
  <si>
    <t>Note 6. ONS update the GDP Deflator on a regular basis. As such the real terms price indices are subject to regular revisions to the whole series.</t>
  </si>
  <si>
    <t xml:space="preserve">Note 6. ONS update the GDP Deflator on a regular basis. As such the real terms price indices are subject to regular revisions to the whole series.  </t>
  </si>
  <si>
    <t xml:space="preserve">The prices for fuels used in electricity generation are collected via a quarterly inquiry of electricity generators in the United Kingdom. This covers companies that produce electricity from nuclear </t>
  </si>
  <si>
    <t xml:space="preserve">The data reported are the value and volume of fuel purchased during the quarter and may not always reflect the fuel actually used (i.e. there can be stocking and destocking, especially of coal). The </t>
  </si>
  <si>
    <t xml:space="preserve">prices reported are typically for long-term contracts, with price escalator factors, some of which may have been entered into some time ago. As such, the prices can be higher than those paid by large </t>
  </si>
  <si>
    <t xml:space="preserve">industrial users who typically negotiate contracts each year. Generation costs are also affected by non-fuel costs, and by the efficiency with which fuel is converted into electricity in different types of </t>
  </si>
  <si>
    <t xml:space="preserve">Provisional quarterly data is published three months in arrears, with final data being published six months in arrears. Any revised data is marked with an “r”. Provisional annual data is published in </t>
  </si>
  <si>
    <t xml:space="preserve">the March edition of QEP, with final data being published in June. </t>
  </si>
  <si>
    <t xml:space="preserve">The gas beach price series, published until 2011, is derived from gas sales by licensees in the UKCS to delivery points in the UK. It excludes exported gas and is adjusted to include imported gas. It </t>
  </si>
  <si>
    <t xml:space="preserve">where the UKCS sales value and volume data are derived from DECC’s statistical inquiry into oil and gas extraction (PQ1100). Returns from the inquiry give the value and volume of gas sold by each </t>
  </si>
  <si>
    <t xml:space="preserve">licensee from a particular field (or group of fields). Data from the inquiry on sales and expenditure by licensees are covered and further explained in Annex G of the internet version of the Digest of </t>
  </si>
  <si>
    <t>UK Energy Statistics (DUKES).  Trade data are supplied by Revenue and Customs and published in the internet version of the Digest in Annex G, Chart G1.0.</t>
  </si>
  <si>
    <t xml:space="preserve">The gas levy applied to gas purchased under certain contracts originally entered into before July 1975. The cost of gas under these pre-July 1975 contracts had historically been substantially less </t>
  </si>
  <si>
    <t xml:space="preserve">than the prevailing market price. Gas sold under these contracts was not subject to Petroleum Revenue Tax (PRT) because the contracts were classified as "tax-exempt" when PRT was introduced </t>
  </si>
  <si>
    <t xml:space="preserve">in 1975. Instead, under the Gas Levy Act 1981, the purchaser of gas subject to the relevant contracts had to pay a levy on every therm of such gas that they purchased. The purpose of the gas levy </t>
  </si>
  <si>
    <t xml:space="preserve">was to capture for the Exchequer the bulk of the economic rent which would otherwise accrue to the purchaser from purchasing this gas at below market prices. However, current and expected </t>
  </si>
  <si>
    <t>future gas market prices are now below the average cost of this gas (even before adding the cost of the levy). The gas levy was abolished from 1 April 1998.</t>
  </si>
  <si>
    <r>
      <t xml:space="preserve">Major power producers: Coal </t>
    </r>
    <r>
      <rPr>
        <sz val="10"/>
        <rFont val="Arial"/>
        <family val="2"/>
      </rPr>
      <t>(£ per tonne) [Note 1]</t>
    </r>
  </si>
  <si>
    <r>
      <t xml:space="preserve">Major power producers: Coal </t>
    </r>
    <r>
      <rPr>
        <sz val="10"/>
        <rFont val="Arial"/>
        <family val="2"/>
      </rPr>
      <t>(pence per kWh) [Note 1]</t>
    </r>
  </si>
  <si>
    <r>
      <t xml:space="preserve">Major power producers: Oil </t>
    </r>
    <r>
      <rPr>
        <sz val="10"/>
        <rFont val="Arial"/>
        <family val="2"/>
      </rPr>
      <t>(£ per tonne) [Note 2, 3]</t>
    </r>
  </si>
  <si>
    <r>
      <t xml:space="preserve">Major power producers: Oil </t>
    </r>
    <r>
      <rPr>
        <sz val="10"/>
        <rFont val="Arial"/>
        <family val="2"/>
      </rPr>
      <t>(pence per kWh) [Note 2, 3]</t>
    </r>
  </si>
  <si>
    <r>
      <t xml:space="preserve">Major power producers: Natural gas </t>
    </r>
    <r>
      <rPr>
        <sz val="10"/>
        <rFont val="Arial"/>
        <family val="2"/>
      </rPr>
      <t>(pence per kWh) [Note 4]</t>
    </r>
  </si>
  <si>
    <r>
      <t>GDP Deflator 2025=100</t>
    </r>
    <r>
      <rPr>
        <sz val="10"/>
        <rFont val="Arial"/>
        <family val="2"/>
      </rPr>
      <t xml:space="preserve"> [Note 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</si>
</sst>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5" formatCode="0.000"/>
    <numFmt numFmtId="168" formatCode="0.0\ "/>
    <numFmt numFmtId="171" formatCode="dd\-mmm\-yyyy"/>
    <numFmt numFmtId="173" formatCode="0\ \r"/>
    <numFmt numFmtId="174" formatCode="0\ "/>
  </numFmts>
  <fonts count="26" x14ac:knownFonts="1">
    <font>
      <sz val="10"/>
      <name val="Arial"/>
    </font>
    <font>
      <sz val="10"/>
      <name val="Arial"/>
      <family val="2"/>
    </font>
    <font>
      <sz val="8"/>
      <name val="Arial"/>
      <family val="2"/>
    </font>
    <font>
      <b/>
      <sz val="10"/>
      <name val="Arial"/>
      <family val="2"/>
    </font>
    <font>
      <b/>
      <sz val="12"/>
      <name val="Arial"/>
      <family val="2"/>
    </font>
    <font>
      <sz val="12"/>
      <name val="Arial"/>
      <family val="2"/>
    </font>
    <font>
      <sz val="9"/>
      <name val="Arial"/>
      <family val="2"/>
    </font>
    <font>
      <sz val="10"/>
      <name val="Times New Roman"/>
      <family val="1"/>
    </font>
    <font>
      <u/>
      <sz val="10"/>
      <color indexed="12"/>
      <name val="Arial"/>
      <family val="2"/>
    </font>
    <font>
      <sz val="11"/>
      <name val="Arial"/>
      <family val="2"/>
    </font>
    <font>
      <b/>
      <sz val="14"/>
      <name val="Arial"/>
      <family val="2"/>
    </font>
    <font>
      <sz val="12"/>
      <name val="MS Sans Serif"/>
      <family val="2"/>
    </font>
    <font>
      <u/>
      <sz val="12"/>
      <color indexed="12"/>
      <name val="Arial"/>
      <family val="2"/>
    </font>
    <font>
      <b/>
      <sz val="11"/>
      <name val="Arial"/>
      <family val="2"/>
    </font>
    <font>
      <sz val="12"/>
      <color theme="3"/>
      <name val="Arial"/>
      <family val="2"/>
    </font>
    <font>
      <b/>
      <sz val="11"/>
      <color theme="3"/>
      <name val="Arial"/>
      <family val="2"/>
    </font>
    <font>
      <sz val="8"/>
      <name val="Arial"/>
      <family val="2"/>
    </font>
    <font>
      <sz val="12"/>
      <color rgb="FF000000"/>
      <name val="Arial"/>
      <family val="2"/>
    </font>
    <font>
      <b/>
      <sz val="18"/>
      <name val="Arial"/>
      <family val="2"/>
    </font>
    <font>
      <sz val="18"/>
      <name val="Arial"/>
      <family val="2"/>
    </font>
    <font>
      <u/>
      <sz val="10"/>
      <color indexed="12"/>
      <name val="MS Sans Serif"/>
      <family val="2"/>
    </font>
    <font>
      <sz val="11"/>
      <color theme="3"/>
      <name val="Arial"/>
      <family val="2"/>
    </font>
    <font>
      <sz val="11"/>
      <color rgb="FF000000"/>
      <name val="Arial"/>
      <family val="2"/>
    </font>
    <font>
      <sz val="9"/>
      <color theme="1"/>
      <name val="Arial"/>
      <family val="2"/>
    </font>
    <font>
      <sz val="10"/>
      <name val="MS Sans Serif"/>
      <family val="2"/>
    </font>
    <font>
      <sz val="12"/>
      <color rgb="FFFF0000"/>
      <name val="MS Sans Serif"/>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bottom style="thick">
        <color theme="4"/>
      </bottom>
      <diagonal/>
    </border>
    <border>
      <left/>
      <right/>
      <top/>
      <bottom style="thick">
        <color auto="1"/>
      </bottom>
      <diagonal/>
    </border>
  </borders>
  <cellStyleXfs count="9">
    <xf numFmtId="0" fontId="0" fillId="0" borderId="0"/>
    <xf numFmtId="0" fontId="8"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1" fillId="0" borderId="0"/>
    <xf numFmtId="0" fontId="4" fillId="0" borderId="1" applyNumberFormat="0" applyFill="0" applyAlignment="0" applyProtection="0"/>
    <xf numFmtId="0" fontId="20" fillId="0" borderId="0" applyNumberFormat="0" applyFill="0" applyBorder="0" applyAlignment="0" applyProtection="0">
      <alignment vertical="top"/>
      <protection locked="0"/>
    </xf>
    <xf numFmtId="0" fontId="1" fillId="0" borderId="0"/>
    <xf numFmtId="0" fontId="24" fillId="0" borderId="0"/>
  </cellStyleXfs>
  <cellXfs count="80">
    <xf numFmtId="0" fontId="0" fillId="0" borderId="0" xfId="0"/>
    <xf numFmtId="0" fontId="4" fillId="2" borderId="0" xfId="0" applyFont="1" applyFill="1" applyAlignment="1">
      <alignment vertical="top"/>
    </xf>
    <xf numFmtId="0" fontId="0" fillId="3" borderId="0" xfId="0" applyFill="1"/>
    <xf numFmtId="0" fontId="3" fillId="3" borderId="0" xfId="0" applyFont="1" applyFill="1"/>
    <xf numFmtId="0" fontId="1" fillId="0" borderId="0" xfId="0" applyFont="1" applyAlignment="1">
      <alignment vertical="center"/>
    </xf>
    <xf numFmtId="0" fontId="0" fillId="3" borderId="0" xfId="0" applyFill="1" applyAlignment="1">
      <alignment vertical="center"/>
    </xf>
    <xf numFmtId="0" fontId="5" fillId="3" borderId="0" xfId="0" applyFont="1" applyFill="1" applyAlignment="1">
      <alignment vertical="center"/>
    </xf>
    <xf numFmtId="0" fontId="0" fillId="0" borderId="0" xfId="0" applyAlignment="1">
      <alignment vertical="center"/>
    </xf>
    <xf numFmtId="0" fontId="12" fillId="3" borderId="0" xfId="1" applyFont="1" applyFill="1" applyAlignment="1" applyProtection="1">
      <alignment vertical="center"/>
    </xf>
    <xf numFmtId="0" fontId="5" fillId="0" borderId="0" xfId="0" applyFont="1" applyAlignment="1">
      <alignment vertical="center"/>
    </xf>
    <xf numFmtId="0" fontId="5" fillId="0" borderId="0" xfId="4" applyFont="1"/>
    <xf numFmtId="0" fontId="15" fillId="0" borderId="0" xfId="1" applyFont="1" applyAlignment="1" applyProtection="1"/>
    <xf numFmtId="0" fontId="13" fillId="0" borderId="0" xfId="0" applyFont="1" applyAlignment="1">
      <alignment vertical="center"/>
    </xf>
    <xf numFmtId="0" fontId="1" fillId="0" borderId="0" xfId="2"/>
    <xf numFmtId="0" fontId="6" fillId="0" borderId="0" xfId="0" applyFont="1" applyAlignment="1">
      <alignment vertical="center"/>
    </xf>
    <xf numFmtId="0" fontId="17" fillId="0" borderId="0" xfId="0" applyFont="1" applyAlignment="1">
      <alignment horizontal="left" vertical="center" readingOrder="1"/>
    </xf>
    <xf numFmtId="0" fontId="5" fillId="0" borderId="0" xfId="0" applyFont="1" applyAlignment="1">
      <alignment horizontal="left" vertical="center" readingOrder="1"/>
    </xf>
    <xf numFmtId="2" fontId="6" fillId="0" borderId="0" xfId="0" applyNumberFormat="1" applyFont="1" applyAlignment="1">
      <alignment horizontal="right" vertical="center"/>
    </xf>
    <xf numFmtId="2" fontId="6" fillId="0" borderId="0" xfId="3" applyNumberFormat="1" applyFont="1" applyFill="1" applyBorder="1" applyAlignment="1">
      <alignment horizontal="right" vertical="center"/>
    </xf>
    <xf numFmtId="0" fontId="4" fillId="3" borderId="0" xfId="0" applyFont="1" applyFill="1"/>
    <xf numFmtId="0" fontId="18"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171" fontId="5" fillId="0" borderId="0" xfId="7" applyNumberFormat="1" applyFont="1" applyAlignment="1">
      <alignment horizontal="left" vertical="center"/>
    </xf>
    <xf numFmtId="0" fontId="5" fillId="0" borderId="0" xfId="7" applyFont="1" applyAlignment="1">
      <alignment vertical="center"/>
    </xf>
    <xf numFmtId="0" fontId="4" fillId="0" borderId="0" xfId="0" applyFont="1"/>
    <xf numFmtId="0" fontId="9" fillId="0" borderId="0" xfId="0" applyFont="1" applyAlignment="1">
      <alignment vertical="center"/>
    </xf>
    <xf numFmtId="0" fontId="5" fillId="0" borderId="0" xfId="0" applyFont="1"/>
    <xf numFmtId="0" fontId="21" fillId="0" borderId="0" xfId="1" applyFont="1" applyFill="1" applyAlignment="1" applyProtection="1">
      <alignment horizontal="left" vertical="center"/>
    </xf>
    <xf numFmtId="0" fontId="21" fillId="0" borderId="0" xfId="1" applyFont="1" applyFill="1" applyAlignment="1" applyProtection="1">
      <alignment vertical="center"/>
    </xf>
    <xf numFmtId="0" fontId="9" fillId="3" borderId="0" xfId="0" applyFont="1" applyFill="1"/>
    <xf numFmtId="0" fontId="9" fillId="3" borderId="0" xfId="0" applyFont="1" applyFill="1" applyAlignment="1">
      <alignment vertical="center"/>
    </xf>
    <xf numFmtId="0" fontId="21" fillId="0" borderId="0" xfId="6" applyFont="1" applyAlignment="1" applyProtection="1">
      <alignment horizontal="left" vertical="center"/>
    </xf>
    <xf numFmtId="0" fontId="9" fillId="0" borderId="0" xfId="0" applyFont="1"/>
    <xf numFmtId="0" fontId="4" fillId="0" borderId="0" xfId="5" applyFill="1" applyBorder="1" applyAlignment="1">
      <alignment vertical="center"/>
    </xf>
    <xf numFmtId="0" fontId="3" fillId="0" borderId="0" xfId="0" applyFont="1" applyAlignment="1">
      <alignment vertical="center"/>
    </xf>
    <xf numFmtId="168" fontId="7" fillId="0" borderId="0" xfId="0" applyNumberFormat="1" applyFont="1" applyAlignment="1">
      <alignment vertical="center"/>
    </xf>
    <xf numFmtId="0" fontId="5" fillId="0" borderId="0" xfId="0" applyFont="1" applyAlignment="1">
      <alignment horizontal="left" vertical="center"/>
    </xf>
    <xf numFmtId="0" fontId="4" fillId="0" borderId="0" xfId="5" applyFill="1" applyBorder="1" applyAlignment="1">
      <alignment horizontal="left" vertical="center"/>
    </xf>
    <xf numFmtId="0" fontId="4" fillId="0" borderId="0" xfId="0" applyFont="1" applyAlignment="1">
      <alignment vertical="center"/>
    </xf>
    <xf numFmtId="165" fontId="4" fillId="0" borderId="0" xfId="0" applyNumberFormat="1" applyFont="1" applyAlignment="1">
      <alignment vertical="center"/>
    </xf>
    <xf numFmtId="165" fontId="4" fillId="0" borderId="0" xfId="0" applyNumberFormat="1" applyFont="1" applyAlignment="1">
      <alignment horizontal="center" vertical="center"/>
    </xf>
    <xf numFmtId="2" fontId="6" fillId="0" borderId="0" xfId="3" applyNumberFormat="1" applyFont="1" applyFill="1" applyAlignment="1">
      <alignment horizontal="right" vertical="center"/>
    </xf>
    <xf numFmtId="0" fontId="5" fillId="2" borderId="0" xfId="0" applyFont="1" applyFill="1" applyAlignment="1">
      <alignment horizontal="left" vertical="center"/>
    </xf>
    <xf numFmtId="0" fontId="0" fillId="0" borderId="0" xfId="0" applyAlignment="1">
      <alignment vertical="center" wrapText="1"/>
    </xf>
    <xf numFmtId="0" fontId="2" fillId="2" borderId="0" xfId="0" quotePrefix="1" applyFont="1" applyFill="1" applyAlignment="1">
      <alignment horizontal="right" vertical="center"/>
    </xf>
    <xf numFmtId="0" fontId="2" fillId="2" borderId="0" xfId="0" applyFont="1" applyFill="1" applyAlignment="1">
      <alignment horizontal="left" vertical="center"/>
    </xf>
    <xf numFmtId="0" fontId="0" fillId="0" borderId="0" xfId="0" applyAlignment="1">
      <alignment wrapText="1"/>
    </xf>
    <xf numFmtId="0" fontId="2" fillId="0" borderId="0" xfId="0" quotePrefix="1" applyFont="1" applyAlignment="1">
      <alignment horizontal="right" vertical="center"/>
    </xf>
    <xf numFmtId="0" fontId="2" fillId="0" borderId="0" xfId="0" applyFont="1" applyAlignment="1">
      <alignment horizontal="left" vertical="center"/>
    </xf>
    <xf numFmtId="0" fontId="4" fillId="3" borderId="0" xfId="2" applyFont="1" applyFill="1" applyAlignment="1">
      <alignment vertical="center"/>
    </xf>
    <xf numFmtId="0" fontId="1" fillId="3" borderId="0" xfId="2" applyFill="1" applyAlignment="1">
      <alignment vertical="center"/>
    </xf>
    <xf numFmtId="0" fontId="1" fillId="0" borderId="0" xfId="2" applyAlignment="1">
      <alignment vertical="center"/>
    </xf>
    <xf numFmtId="0" fontId="22" fillId="0" borderId="0" xfId="0" applyFont="1" applyAlignment="1">
      <alignment vertical="center"/>
    </xf>
    <xf numFmtId="0" fontId="9" fillId="3" borderId="0" xfId="2" applyFont="1" applyFill="1" applyAlignment="1">
      <alignment vertical="center"/>
    </xf>
    <xf numFmtId="0" fontId="9" fillId="3" borderId="2" xfId="2" applyFont="1" applyFill="1" applyBorder="1" applyAlignment="1">
      <alignment vertical="center"/>
    </xf>
    <xf numFmtId="0" fontId="22" fillId="0" borderId="2" xfId="0" applyFont="1" applyBorder="1" applyAlignment="1">
      <alignment vertical="center"/>
    </xf>
    <xf numFmtId="0" fontId="1" fillId="3" borderId="2" xfId="2" applyFill="1" applyBorder="1" applyAlignment="1">
      <alignment vertical="center"/>
    </xf>
    <xf numFmtId="173" fontId="23" fillId="3" borderId="0" xfId="0" applyNumberFormat="1" applyFont="1" applyFill="1" applyAlignment="1">
      <alignment horizontal="left" vertical="center"/>
    </xf>
    <xf numFmtId="1" fontId="6" fillId="0" borderId="0" xfId="0" applyNumberFormat="1" applyFont="1" applyAlignment="1">
      <alignment vertical="center"/>
    </xf>
    <xf numFmtId="174" fontId="6" fillId="0" borderId="0" xfId="0" applyNumberFormat="1" applyFont="1" applyAlignment="1">
      <alignment vertical="center"/>
    </xf>
    <xf numFmtId="0" fontId="9" fillId="3" borderId="0" xfId="4" applyFont="1" applyFill="1"/>
    <xf numFmtId="0" fontId="25" fillId="2" borderId="0" xfId="8" applyFont="1" applyFill="1"/>
    <xf numFmtId="0" fontId="21" fillId="3" borderId="0" xfId="1" applyFont="1" applyFill="1" applyAlignment="1" applyProtection="1">
      <alignment vertical="center" readingOrder="1"/>
    </xf>
    <xf numFmtId="171" fontId="5" fillId="0" borderId="0" xfId="0" applyNumberFormat="1" applyFont="1" applyAlignment="1">
      <alignment horizontal="left" vertical="center"/>
    </xf>
    <xf numFmtId="171" fontId="9" fillId="0" borderId="0" xfId="0" applyNumberFormat="1" applyFont="1" applyAlignment="1">
      <alignment horizontal="left" vertical="center"/>
    </xf>
    <xf numFmtId="0" fontId="4" fillId="3" borderId="0" xfId="0" applyFont="1" applyFill="1" applyAlignment="1"/>
    <xf numFmtId="0" fontId="11" fillId="3" borderId="0" xfId="0" applyFont="1" applyFill="1" applyAlignment="1"/>
    <xf numFmtId="0" fontId="5" fillId="3" borderId="0" xfId="0" applyFont="1" applyFill="1" applyAlignment="1">
      <alignment horizontal="left"/>
    </xf>
    <xf numFmtId="0" fontId="5" fillId="3" borderId="0" xfId="0" applyFont="1" applyFill="1" applyAlignment="1"/>
    <xf numFmtId="0" fontId="0" fillId="3" borderId="0" xfId="0" applyFill="1" applyAlignment="1"/>
    <xf numFmtId="0" fontId="0" fillId="0" borderId="0" xfId="0" applyAlignment="1"/>
    <xf numFmtId="0" fontId="14" fillId="3" borderId="0" xfId="1" applyFont="1" applyFill="1" applyAlignment="1" applyProtection="1">
      <alignment horizontal="left"/>
    </xf>
    <xf numFmtId="0" fontId="9" fillId="3" borderId="0" xfId="0" applyFont="1" applyFill="1" applyAlignment="1"/>
    <xf numFmtId="0" fontId="3" fillId="0" borderId="0" xfId="0" applyFont="1" applyAlignment="1">
      <alignment horizontal="left" wrapText="1"/>
    </xf>
    <xf numFmtId="2" fontId="3" fillId="0" borderId="0" xfId="0" applyNumberFormat="1" applyFont="1" applyAlignment="1">
      <alignment horizontal="left" wrapText="1"/>
    </xf>
    <xf numFmtId="165" fontId="3" fillId="0" borderId="0" xfId="0" applyNumberFormat="1" applyFont="1" applyAlignment="1">
      <alignment horizontal="left" wrapText="1"/>
    </xf>
    <xf numFmtId="0" fontId="3" fillId="0" borderId="0" xfId="2" applyFont="1" applyAlignment="1">
      <alignment horizontal="left" wrapText="1"/>
    </xf>
    <xf numFmtId="0" fontId="0" fillId="0" borderId="0" xfId="0" applyAlignment="1">
      <alignment horizontal="left"/>
    </xf>
    <xf numFmtId="2" fontId="6" fillId="0" borderId="0" xfId="0" applyNumberFormat="1" applyFont="1" applyAlignment="1">
      <alignment vertical="center"/>
    </xf>
  </cellXfs>
  <cellStyles count="9">
    <cellStyle name="Heading 1" xfId="5" builtinId="16" customBuiltin="1"/>
    <cellStyle name="Hyperlink" xfId="1" builtinId="8"/>
    <cellStyle name="Hyperlink 2" xfId="6" xr:uid="{2EBA2A2D-EC1D-4A3D-B9DF-7F3CEE883179}"/>
    <cellStyle name="Normal" xfId="0" builtinId="0"/>
    <cellStyle name="Normal 2" xfId="2" xr:uid="{00000000-0005-0000-0000-000003000000}"/>
    <cellStyle name="Normal 2 2" xfId="7" xr:uid="{EF1EBFA8-894E-4CF2-8EC5-868972B834D5}"/>
    <cellStyle name="Normal 3" xfId="4" xr:uid="{5CDFC5BE-6033-4C5B-BD4A-D34576A404E0}"/>
    <cellStyle name="Normal_table_213" xfId="8" xr:uid="{22144333-2F67-4501-A00F-D9A22F579D58}"/>
    <cellStyle name="Per cent" xfId="3" builtinId="5"/>
  </cellStyles>
  <dxfs count="60">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3" formatCode="0\ \r"/>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scheme val="none"/>
      </font>
      <numFmt numFmtId="165" formatCode="0.000"/>
      <fill>
        <patternFill patternType="none">
          <fgColor indexed="64"/>
          <bgColor auto="1"/>
        </patternFill>
      </fill>
      <alignment horizontal="left" vertical="bottom" textRotation="0" wrapText="1" indent="0" justifyLastLine="0" shrinkToFit="0" readingOrder="0"/>
    </dxf>
    <dxf>
      <font>
        <b/>
        <i val="0"/>
        <strike val="0"/>
        <condense val="0"/>
        <extend val="0"/>
        <outline val="0"/>
        <shadow val="0"/>
        <u val="none"/>
        <vertAlign val="baseline"/>
        <sz val="10"/>
        <color auto="1"/>
        <name val="Arial"/>
        <family val="2"/>
        <scheme val="none"/>
      </font>
      <numFmt numFmtId="165" formatCode="0.000"/>
      <fill>
        <patternFill patternType="none">
          <bgColor auto="1"/>
        </patternFill>
      </fill>
      <alignment horizontal="left" vertical="bottom" textRotation="0" wrapText="1" indent="0" justifyLastLine="0" shrinkToFit="0" readingOrder="0"/>
    </dxf>
    <dxf>
      <font>
        <b/>
        <i val="0"/>
        <strike val="0"/>
        <condense val="0"/>
        <extend val="0"/>
        <outline val="0"/>
        <shadow val="0"/>
        <u val="none"/>
        <vertAlign val="baseline"/>
        <sz val="10"/>
        <color auto="1"/>
        <name val="Arial"/>
        <family val="2"/>
        <scheme val="none"/>
      </font>
      <numFmt numFmtId="165" formatCode="0.000"/>
      <fill>
        <patternFill patternType="none">
          <fgColor indexed="64"/>
          <bgColor auto="1"/>
        </patternFill>
      </fill>
      <alignment horizontal="left" vertical="bottom" textRotation="0" wrapText="1" indent="0" justifyLastLine="0" shrinkToFit="0" readingOrder="0"/>
    </dxf>
    <dxf>
      <font>
        <b/>
        <i val="0"/>
        <strike val="0"/>
        <condense val="0"/>
        <extend val="0"/>
        <outline val="0"/>
        <shadow val="0"/>
        <u val="none"/>
        <vertAlign val="baseline"/>
        <sz val="10"/>
        <color auto="1"/>
        <name val="Arial"/>
        <family val="2"/>
        <scheme val="none"/>
      </font>
      <numFmt numFmtId="165" formatCode="0.000"/>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3" formatCode="0\ \r"/>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6" formatCode="0.0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 \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 \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00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5" formatCode="0.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s>
  <tableStyles count="1" defaultTableStyle="TableStyleMedium9" defaultPivotStyle="PivotStyleLight16">
    <tableStyle name="Invisible" pivot="0" table="0" count="0" xr9:uid="{3456193E-A920-47BB-82E3-772007C6CCF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989FF"/>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887425199245142E-2"/>
          <c:y val="6.5493859312883859E-2"/>
          <c:w val="0.87957124757612726"/>
          <c:h val="0.71623361111111106"/>
        </c:manualLayout>
      </c:layout>
      <c:lineChart>
        <c:grouping val="standard"/>
        <c:varyColors val="0"/>
        <c:ser>
          <c:idx val="3"/>
          <c:order val="0"/>
          <c:tx>
            <c:v>Oil</c:v>
          </c:tx>
          <c:spPr>
            <a:ln w="25400">
              <a:solidFill>
                <a:schemeClr val="accent4">
                  <a:lumMod val="40000"/>
                  <a:lumOff val="60000"/>
                </a:schemeClr>
              </a:solidFill>
              <a:prstDash val="solid"/>
            </a:ln>
          </c:spPr>
          <c:marker>
            <c:symbol val="none"/>
          </c:marker>
          <c:cat>
            <c:multiLvlStrRef>
              <c:extLst>
                <c:ext xmlns:c15="http://schemas.microsoft.com/office/drawing/2012/chart" uri="{02D57815-91ED-43cb-92C2-25804820EDAC}">
                  <c15:fullRef>
                    <c15:sqref>'3.2.1'!$A$134:$B$156</c15:sqref>
                  </c15:fullRef>
                </c:ext>
              </c:extLst>
              <c:f>'3.2.1'!$A$148:$B$156</c:f>
              <c:multiLvlStrCache>
                <c:ptCount val="9"/>
                <c:lvl>
                  <c:pt idx="0">
                    <c:v>Jan to Mar</c:v>
                  </c:pt>
                  <c:pt idx="1">
                    <c:v>Apr to Jun</c:v>
                  </c:pt>
                  <c:pt idx="2">
                    <c:v>Jul to Sep</c:v>
                  </c:pt>
                  <c:pt idx="3">
                    <c:v>Oct to Dec</c:v>
                  </c:pt>
                  <c:pt idx="4">
                    <c:v>Jan to Mar</c:v>
                  </c:pt>
                  <c:pt idx="5">
                    <c:v>Apr to Jun</c:v>
                  </c:pt>
                  <c:pt idx="6">
                    <c:v>Jul to Sep</c:v>
                  </c:pt>
                  <c:pt idx="7">
                    <c:v>Oct to Dec</c:v>
                  </c:pt>
                  <c:pt idx="8">
                    <c:v>Jan to Mar</c:v>
                  </c:pt>
                </c:lvl>
                <c:lvl>
                  <c:pt idx="0">
                    <c:v>2024</c:v>
                  </c:pt>
                  <c:pt idx="1">
                    <c:v>2024</c:v>
                  </c:pt>
                  <c:pt idx="2">
                    <c:v>2024</c:v>
                  </c:pt>
                  <c:pt idx="3">
                    <c:v>2024</c:v>
                  </c:pt>
                  <c:pt idx="4">
                    <c:v>2025</c:v>
                  </c:pt>
                  <c:pt idx="5">
                    <c:v>2025</c:v>
                  </c:pt>
                  <c:pt idx="6">
                    <c:v>2025</c:v>
                  </c:pt>
                  <c:pt idx="7">
                    <c:v>2025</c:v>
                  </c:pt>
                  <c:pt idx="8">
                    <c:v>2026</c:v>
                  </c:pt>
                </c:lvl>
              </c:multiLvlStrCache>
            </c:multiLvlStrRef>
          </c:cat>
          <c:val>
            <c:numRef>
              <c:extLst>
                <c:ext xmlns:c15="http://schemas.microsoft.com/office/drawing/2012/chart" uri="{02D57815-91ED-43cb-92C2-25804820EDAC}">
                  <c15:fullRef>
                    <c15:sqref>'3.2.1'!$F$134:$F$156</c15:sqref>
                  </c15:fullRef>
                </c:ext>
              </c:extLst>
              <c:f>'3.2.1'!$F$148:$F$156</c:f>
              <c:numCache>
                <c:formatCode>0.00</c:formatCode>
                <c:ptCount val="9"/>
                <c:pt idx="0">
                  <c:v>5.3380000000000001</c:v>
                </c:pt>
                <c:pt idx="1">
                  <c:v>5.9089999999999998</c:v>
                </c:pt>
                <c:pt idx="2">
                  <c:v>4.7839999999999998</c:v>
                </c:pt>
                <c:pt idx="3">
                  <c:v>4.9379999999999997</c:v>
                </c:pt>
                <c:pt idx="4">
                  <c:v>5.5229999999999997</c:v>
                </c:pt>
                <c:pt idx="5">
                  <c:v>5.3840000000000003</c:v>
                </c:pt>
                <c:pt idx="6">
                  <c:v>5.556</c:v>
                </c:pt>
                <c:pt idx="7">
                  <c:v>5.1029999999999998</c:v>
                </c:pt>
                <c:pt idx="8">
                  <c:v>5.484</c:v>
                </c:pt>
              </c:numCache>
            </c:numRef>
          </c:val>
          <c:smooth val="0"/>
          <c:extLst>
            <c:ext xmlns:c16="http://schemas.microsoft.com/office/drawing/2014/chart" uri="{C3380CC4-5D6E-409C-BE32-E72D297353CC}">
              <c16:uniqueId val="{00000000-E6C0-4267-811D-8FE3867636FD}"/>
            </c:ext>
          </c:extLst>
        </c:ser>
        <c:ser>
          <c:idx val="4"/>
          <c:order val="1"/>
          <c:tx>
            <c:v>Gas</c:v>
          </c:tx>
          <c:spPr>
            <a:ln w="25400">
              <a:solidFill>
                <a:schemeClr val="accent1">
                  <a:lumMod val="60000"/>
                  <a:lumOff val="40000"/>
                </a:schemeClr>
              </a:solidFill>
              <a:prstDash val="solid"/>
            </a:ln>
          </c:spPr>
          <c:marker>
            <c:symbol val="none"/>
          </c:marker>
          <c:cat>
            <c:multiLvlStrRef>
              <c:extLst>
                <c:ext xmlns:c15="http://schemas.microsoft.com/office/drawing/2012/chart" uri="{02D57815-91ED-43cb-92C2-25804820EDAC}">
                  <c15:fullRef>
                    <c15:sqref>'3.2.1'!$A$134:$B$156</c15:sqref>
                  </c15:fullRef>
                </c:ext>
              </c:extLst>
              <c:f>'3.2.1'!$A$148:$B$156</c:f>
              <c:multiLvlStrCache>
                <c:ptCount val="9"/>
                <c:lvl>
                  <c:pt idx="0">
                    <c:v>Jan to Mar</c:v>
                  </c:pt>
                  <c:pt idx="1">
                    <c:v>Apr to Jun</c:v>
                  </c:pt>
                  <c:pt idx="2">
                    <c:v>Jul to Sep</c:v>
                  </c:pt>
                  <c:pt idx="3">
                    <c:v>Oct to Dec</c:v>
                  </c:pt>
                  <c:pt idx="4">
                    <c:v>Jan to Mar</c:v>
                  </c:pt>
                  <c:pt idx="5">
                    <c:v>Apr to Jun</c:v>
                  </c:pt>
                  <c:pt idx="6">
                    <c:v>Jul to Sep</c:v>
                  </c:pt>
                  <c:pt idx="7">
                    <c:v>Oct to Dec</c:v>
                  </c:pt>
                  <c:pt idx="8">
                    <c:v>Jan to Mar</c:v>
                  </c:pt>
                </c:lvl>
                <c:lvl>
                  <c:pt idx="0">
                    <c:v>2024</c:v>
                  </c:pt>
                  <c:pt idx="1">
                    <c:v>2024</c:v>
                  </c:pt>
                  <c:pt idx="2">
                    <c:v>2024</c:v>
                  </c:pt>
                  <c:pt idx="3">
                    <c:v>2024</c:v>
                  </c:pt>
                  <c:pt idx="4">
                    <c:v>2025</c:v>
                  </c:pt>
                  <c:pt idx="5">
                    <c:v>2025</c:v>
                  </c:pt>
                  <c:pt idx="6">
                    <c:v>2025</c:v>
                  </c:pt>
                  <c:pt idx="7">
                    <c:v>2025</c:v>
                  </c:pt>
                  <c:pt idx="8">
                    <c:v>2026</c:v>
                  </c:pt>
                </c:lvl>
              </c:multiLvlStrCache>
            </c:multiLvlStrRef>
          </c:cat>
          <c:val>
            <c:numRef>
              <c:extLst>
                <c:ext xmlns:c15="http://schemas.microsoft.com/office/drawing/2012/chart" uri="{02D57815-91ED-43cb-92C2-25804820EDAC}">
                  <c15:fullRef>
                    <c15:sqref>'3.2.1'!$G$134:$G$156</c15:sqref>
                  </c15:fullRef>
                </c:ext>
              </c:extLst>
              <c:f>'3.2.1'!$G$148:$G$156</c:f>
              <c:numCache>
                <c:formatCode>0.00</c:formatCode>
                <c:ptCount val="9"/>
                <c:pt idx="0">
                  <c:v>4.4569427480292294</c:v>
                </c:pt>
                <c:pt idx="1">
                  <c:v>2.6633953991862711</c:v>
                </c:pt>
                <c:pt idx="2">
                  <c:v>2.7443073438184515</c:v>
                </c:pt>
                <c:pt idx="3">
                  <c:v>3.5660623298802472</c:v>
                </c:pt>
                <c:pt idx="4">
                  <c:v>3.8944842257729917</c:v>
                </c:pt>
                <c:pt idx="5">
                  <c:v>3.0826073585559581</c:v>
                </c:pt>
                <c:pt idx="6">
                  <c:v>2.879903463016396</c:v>
                </c:pt>
                <c:pt idx="7">
                  <c:v>3.0852876715138362</c:v>
                </c:pt>
                <c:pt idx="8">
                  <c:v>3.4182220350046584</c:v>
                </c:pt>
              </c:numCache>
            </c:numRef>
          </c:val>
          <c:smooth val="0"/>
          <c:extLst>
            <c:ext xmlns:c16="http://schemas.microsoft.com/office/drawing/2014/chart" uri="{C3380CC4-5D6E-409C-BE32-E72D297353CC}">
              <c16:uniqueId val="{00000001-E6C0-4267-811D-8FE3867636FD}"/>
            </c:ext>
          </c:extLst>
        </c:ser>
        <c:ser>
          <c:idx val="1"/>
          <c:order val="2"/>
          <c:tx>
            <c:v>Coal</c:v>
          </c:tx>
          <c:spPr>
            <a:ln w="25400">
              <a:solidFill>
                <a:schemeClr val="tx1">
                  <a:lumMod val="65000"/>
                  <a:lumOff val="35000"/>
                </a:schemeClr>
              </a:solidFill>
              <a:prstDash val="solid"/>
            </a:ln>
          </c:spPr>
          <c:marker>
            <c:symbol val="none"/>
          </c:marker>
          <c:cat>
            <c:multiLvlStrRef>
              <c:extLst>
                <c:ext xmlns:c15="http://schemas.microsoft.com/office/drawing/2012/chart" uri="{02D57815-91ED-43cb-92C2-25804820EDAC}">
                  <c15:fullRef>
                    <c15:sqref>'3.2.1'!$A$134:$B$156</c15:sqref>
                  </c15:fullRef>
                </c:ext>
              </c:extLst>
              <c:f>'3.2.1'!$A$148:$B$156</c:f>
              <c:multiLvlStrCache>
                <c:ptCount val="9"/>
                <c:lvl>
                  <c:pt idx="0">
                    <c:v>Jan to Mar</c:v>
                  </c:pt>
                  <c:pt idx="1">
                    <c:v>Apr to Jun</c:v>
                  </c:pt>
                  <c:pt idx="2">
                    <c:v>Jul to Sep</c:v>
                  </c:pt>
                  <c:pt idx="3">
                    <c:v>Oct to Dec</c:v>
                  </c:pt>
                  <c:pt idx="4">
                    <c:v>Jan to Mar</c:v>
                  </c:pt>
                  <c:pt idx="5">
                    <c:v>Apr to Jun</c:v>
                  </c:pt>
                  <c:pt idx="6">
                    <c:v>Jul to Sep</c:v>
                  </c:pt>
                  <c:pt idx="7">
                    <c:v>Oct to Dec</c:v>
                  </c:pt>
                  <c:pt idx="8">
                    <c:v>Jan to Mar</c:v>
                  </c:pt>
                </c:lvl>
                <c:lvl>
                  <c:pt idx="0">
                    <c:v>2024</c:v>
                  </c:pt>
                  <c:pt idx="1">
                    <c:v>2024</c:v>
                  </c:pt>
                  <c:pt idx="2">
                    <c:v>2024</c:v>
                  </c:pt>
                  <c:pt idx="3">
                    <c:v>2024</c:v>
                  </c:pt>
                  <c:pt idx="4">
                    <c:v>2025</c:v>
                  </c:pt>
                  <c:pt idx="5">
                    <c:v>2025</c:v>
                  </c:pt>
                  <c:pt idx="6">
                    <c:v>2025</c:v>
                  </c:pt>
                  <c:pt idx="7">
                    <c:v>2025</c:v>
                  </c:pt>
                  <c:pt idx="8">
                    <c:v>2026</c:v>
                  </c:pt>
                </c:lvl>
              </c:multiLvlStrCache>
            </c:multiLvlStrRef>
          </c:cat>
          <c:val>
            <c:numRef>
              <c:extLst>
                <c:ext xmlns:c15="http://schemas.microsoft.com/office/drawing/2012/chart" uri="{02D57815-91ED-43cb-92C2-25804820EDAC}">
                  <c15:fullRef>
                    <c15:sqref>'3.2.1'!$D$134:$D$149</c15:sqref>
                  </c15:fullRef>
                </c:ext>
              </c:extLst>
              <c:f>'3.2.1'!$D$148:$D$149</c:f>
              <c:numCache>
                <c:formatCode>0.00</c:formatCode>
                <c:ptCount val="2"/>
                <c:pt idx="0">
                  <c:v>1.5029201999999999</c:v>
                </c:pt>
                <c:pt idx="1">
                  <c:v>1.3475234</c:v>
                </c:pt>
              </c:numCache>
            </c:numRef>
          </c:val>
          <c:smooth val="0"/>
          <c:extLst>
            <c:ext xmlns:c16="http://schemas.microsoft.com/office/drawing/2014/chart" uri="{C3380CC4-5D6E-409C-BE32-E72D297353CC}">
              <c16:uniqueId val="{00000002-E6C0-4267-811D-8FE3867636FD}"/>
            </c:ext>
          </c:extLst>
        </c:ser>
        <c:dLbls>
          <c:showLegendKey val="0"/>
          <c:showVal val="0"/>
          <c:showCatName val="0"/>
          <c:showSerName val="0"/>
          <c:showPercent val="0"/>
          <c:showBubbleSize val="0"/>
        </c:dLbls>
        <c:smooth val="0"/>
        <c:axId val="815803088"/>
        <c:axId val="1"/>
      </c:lineChart>
      <c:catAx>
        <c:axId val="815803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2"/>
        </c:scaling>
        <c:delete val="0"/>
        <c:axPos val="l"/>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0"/>
              <c:y val="0.37351483977124211"/>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15803088"/>
        <c:crosses val="autoZero"/>
        <c:crossBetween val="between"/>
        <c:majorUnit val="1"/>
      </c:valAx>
      <c:spPr>
        <a:noFill/>
        <a:ln w="25400">
          <a:noFill/>
        </a:ln>
      </c:spPr>
    </c:plotArea>
    <c:legend>
      <c:legendPos val="r"/>
      <c:layout>
        <c:manualLayout>
          <c:xMode val="edge"/>
          <c:yMode val="edge"/>
          <c:x val="0.10644167287245693"/>
          <c:y val="9.0238834847007801E-2"/>
          <c:w val="0.42630744421728767"/>
          <c:h val="8.044382801664357E-2"/>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242225963751965E-2"/>
          <c:y val="0.11754136459814769"/>
          <c:w val="0.87324764309764313"/>
          <c:h val="0.73401245048104136"/>
        </c:manualLayout>
      </c:layout>
      <c:lineChart>
        <c:grouping val="standard"/>
        <c:varyColors val="0"/>
        <c:ser>
          <c:idx val="1"/>
          <c:order val="0"/>
          <c:tx>
            <c:v>Oil</c:v>
          </c:tx>
          <c:spPr>
            <a:ln w="25400">
              <a:solidFill>
                <a:schemeClr val="accent4">
                  <a:lumMod val="40000"/>
                  <a:lumOff val="60000"/>
                </a:schemeClr>
              </a:solidFill>
              <a:prstDash val="solid"/>
            </a:ln>
          </c:spPr>
          <c:marker>
            <c:symbol val="none"/>
          </c:marker>
          <c:cat>
            <c:numRef>
              <c:f>'3.2.1 (Annual)'!$A$23:$A$47</c:f>
              <c:numCache>
                <c:formatCode>0</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'3.2.1 (Annual)'!$E$23:$E$47</c:f>
              <c:numCache>
                <c:formatCode>0.00</c:formatCode>
                <c:ptCount val="25"/>
                <c:pt idx="0">
                  <c:v>0.98224458158597261</c:v>
                </c:pt>
                <c:pt idx="1">
                  <c:v>1.0607245536416379</c:v>
                </c:pt>
                <c:pt idx="2">
                  <c:v>1.308567545629316</c:v>
                </c:pt>
                <c:pt idx="3">
                  <c:v>1.2044597046092886</c:v>
                </c:pt>
                <c:pt idx="4">
                  <c:v>1.9317522282373372</c:v>
                </c:pt>
                <c:pt idx="5">
                  <c:v>2.1146228172964441</c:v>
                </c:pt>
                <c:pt idx="6">
                  <c:v>1.9820139479432606</c:v>
                </c:pt>
                <c:pt idx="7">
                  <c:v>2.3731927700828681</c:v>
                </c:pt>
                <c:pt idx="8">
                  <c:v>2.2226467674915447</c:v>
                </c:pt>
                <c:pt idx="9">
                  <c:v>3.4856743566198043</c:v>
                </c:pt>
                <c:pt idx="10">
                  <c:v>4.4169380318103579</c:v>
                </c:pt>
                <c:pt idx="11">
                  <c:v>4.7967212916028288</c:v>
                </c:pt>
                <c:pt idx="12">
                  <c:v>4.48889281962298</c:v>
                </c:pt>
                <c:pt idx="13">
                  <c:v>4.0576313944598441</c:v>
                </c:pt>
                <c:pt idx="14">
                  <c:v>2.7049524772700995</c:v>
                </c:pt>
                <c:pt idx="15">
                  <c:v>2.3918982707514229</c:v>
                </c:pt>
                <c:pt idx="16">
                  <c:v>3.0862047028324762</c:v>
                </c:pt>
                <c:pt idx="17">
                  <c:v>3.8548769179201079</c:v>
                </c:pt>
                <c:pt idx="18">
                  <c:v>4.0109202740979519</c:v>
                </c:pt>
                <c:pt idx="19">
                  <c:v>3.4010882915966407</c:v>
                </c:pt>
                <c:pt idx="20">
                  <c:v>4.5634454548311654</c:v>
                </c:pt>
                <c:pt idx="21">
                  <c:v>7.6250084366130313</c:v>
                </c:pt>
                <c:pt idx="22">
                  <c:v>5.6298256688072525</c:v>
                </c:pt>
                <c:pt idx="23">
                  <c:v>5.2454636098952072</c:v>
                </c:pt>
                <c:pt idx="24">
                  <c:v>5.3364984139278304</c:v>
                </c:pt>
              </c:numCache>
            </c:numRef>
          </c:val>
          <c:smooth val="0"/>
          <c:extLst>
            <c:ext xmlns:c16="http://schemas.microsoft.com/office/drawing/2014/chart" uri="{C3380CC4-5D6E-409C-BE32-E72D297353CC}">
              <c16:uniqueId val="{00000000-90BF-4070-91A7-7558BFF67755}"/>
            </c:ext>
          </c:extLst>
        </c:ser>
        <c:ser>
          <c:idx val="2"/>
          <c:order val="1"/>
          <c:tx>
            <c:v>Natural Gas</c:v>
          </c:tx>
          <c:spPr>
            <a:ln w="25400">
              <a:solidFill>
                <a:schemeClr val="accent1">
                  <a:lumMod val="60000"/>
                  <a:lumOff val="40000"/>
                </a:schemeClr>
              </a:solidFill>
              <a:prstDash val="solid"/>
            </a:ln>
          </c:spPr>
          <c:marker>
            <c:symbol val="none"/>
          </c:marker>
          <c:cat>
            <c:numRef>
              <c:f>'3.2.1 (Annual)'!$A$23:$A$47</c:f>
              <c:numCache>
                <c:formatCode>0</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'3.2.1 (Annual)'!$F$23:$F$47</c:f>
              <c:numCache>
                <c:formatCode>0.00</c:formatCode>
                <c:ptCount val="25"/>
                <c:pt idx="0">
                  <c:v>0.66400000000000003</c:v>
                </c:pt>
                <c:pt idx="1">
                  <c:v>0.60899999999999999</c:v>
                </c:pt>
                <c:pt idx="2">
                  <c:v>0.68200000000000005</c:v>
                </c:pt>
                <c:pt idx="3">
                  <c:v>0.76100000000000001</c:v>
                </c:pt>
                <c:pt idx="4">
                  <c:v>1.0149999999999999</c:v>
                </c:pt>
                <c:pt idx="5">
                  <c:v>1.2839</c:v>
                </c:pt>
                <c:pt idx="6">
                  <c:v>1.2358</c:v>
                </c:pt>
                <c:pt idx="7">
                  <c:v>1.6437095226559455</c:v>
                </c:pt>
                <c:pt idx="8">
                  <c:v>1.4031</c:v>
                </c:pt>
                <c:pt idx="9">
                  <c:v>1.4611343605103526</c:v>
                </c:pt>
                <c:pt idx="10">
                  <c:v>1.9142360606316786</c:v>
                </c:pt>
                <c:pt idx="11">
                  <c:v>2.1354878997515834</c:v>
                </c:pt>
                <c:pt idx="12">
                  <c:v>2.2992855009575046</c:v>
                </c:pt>
                <c:pt idx="13">
                  <c:v>1.8897356135974541</c:v>
                </c:pt>
                <c:pt idx="14">
                  <c:v>1.5855202007177081</c:v>
                </c:pt>
                <c:pt idx="15">
                  <c:v>1.2758731599011224</c:v>
                </c:pt>
                <c:pt idx="16">
                  <c:v>1.5241494507076345</c:v>
                </c:pt>
                <c:pt idx="17">
                  <c:v>1.925200583274177</c:v>
                </c:pt>
                <c:pt idx="18">
                  <c:v>1.4195129662615138</c:v>
                </c:pt>
                <c:pt idx="19">
                  <c:v>1.1897826137557157</c:v>
                </c:pt>
                <c:pt idx="20">
                  <c:v>2.9201883852556239</c:v>
                </c:pt>
                <c:pt idx="21">
                  <c:v>6.2997371395392205</c:v>
                </c:pt>
                <c:pt idx="22">
                  <c:v>6.7200453846851698</c:v>
                </c:pt>
                <c:pt idx="23">
                  <c:v>3.4993067752431748</c:v>
                </c:pt>
                <c:pt idx="24">
                  <c:v>3.3022171809908225</c:v>
                </c:pt>
              </c:numCache>
            </c:numRef>
          </c:val>
          <c:smooth val="0"/>
          <c:extLst>
            <c:ext xmlns:c16="http://schemas.microsoft.com/office/drawing/2014/chart" uri="{C3380CC4-5D6E-409C-BE32-E72D297353CC}">
              <c16:uniqueId val="{00000001-90BF-4070-91A7-7558BFF67755}"/>
            </c:ext>
          </c:extLst>
        </c:ser>
        <c:ser>
          <c:idx val="0"/>
          <c:order val="2"/>
          <c:tx>
            <c:v>Coal</c:v>
          </c:tx>
          <c:spPr>
            <a:ln w="25400">
              <a:solidFill>
                <a:schemeClr val="tx1">
                  <a:lumMod val="65000"/>
                  <a:lumOff val="35000"/>
                </a:schemeClr>
              </a:solidFill>
              <a:prstDash val="solid"/>
            </a:ln>
          </c:spPr>
          <c:marker>
            <c:symbol val="none"/>
          </c:marker>
          <c:cat>
            <c:numRef>
              <c:f>'3.2.1 (Annual)'!$A$23:$A$47</c:f>
              <c:numCache>
                <c:formatCode>0</c:formatCode>
                <c:ptCount val="2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pt idx="24">
                  <c:v>2025</c:v>
                </c:pt>
              </c:numCache>
            </c:numRef>
          </c:cat>
          <c:val>
            <c:numRef>
              <c:f>'3.2.1 (Annual)'!$C$23:$C$47</c:f>
              <c:numCache>
                <c:formatCode>0.00</c:formatCode>
                <c:ptCount val="25"/>
                <c:pt idx="0">
                  <c:v>0.4437445340476428</c:v>
                </c:pt>
                <c:pt idx="1">
                  <c:v>0.40970446311837844</c:v>
                </c:pt>
                <c:pt idx="2">
                  <c:v>0.38990186994115078</c:v>
                </c:pt>
                <c:pt idx="3">
                  <c:v>0.45035133142878248</c:v>
                </c:pt>
                <c:pt idx="4">
                  <c:v>0.49697425933124112</c:v>
                </c:pt>
                <c:pt idx="5">
                  <c:v>0.52330124389593247</c:v>
                </c:pt>
                <c:pt idx="6">
                  <c:v>0.5645116613591229</c:v>
                </c:pt>
                <c:pt idx="7">
                  <c:v>0.89945457865747824</c:v>
                </c:pt>
                <c:pt idx="8">
                  <c:v>0.75245153350831784</c:v>
                </c:pt>
                <c:pt idx="9">
                  <c:v>0.86964620332682674</c:v>
                </c:pt>
                <c:pt idx="10">
                  <c:v>1.10784423687964</c:v>
                </c:pt>
                <c:pt idx="11">
                  <c:v>0.91204694185353752</c:v>
                </c:pt>
                <c:pt idx="12">
                  <c:v>0.84190545675884787</c:v>
                </c:pt>
                <c:pt idx="13">
                  <c:v>0.77775563186455809</c:v>
                </c:pt>
                <c:pt idx="14">
                  <c:v>0.66976638318426862</c:v>
                </c:pt>
                <c:pt idx="15">
                  <c:v>0.73788500907976406</c:v>
                </c:pt>
                <c:pt idx="16">
                  <c:v>1.0047248987176722</c:v>
                </c:pt>
                <c:pt idx="17">
                  <c:v>1.0442813093360976</c:v>
                </c:pt>
                <c:pt idx="18">
                  <c:v>0.82566569368757725</c:v>
                </c:pt>
                <c:pt idx="19">
                  <c:v>0.84190807462184936</c:v>
                </c:pt>
                <c:pt idx="20">
                  <c:v>1.8092375208976539</c:v>
                </c:pt>
                <c:pt idx="21">
                  <c:v>3.6511211142938387</c:v>
                </c:pt>
                <c:pt idx="22">
                  <c:v>2.4533804149994936</c:v>
                </c:pt>
                <c:pt idx="23">
                  <c:v>1.399062884622313</c:v>
                </c:pt>
                <c:pt idx="24">
                  <c:v>0</c:v>
                </c:pt>
              </c:numCache>
            </c:numRef>
          </c:val>
          <c:smooth val="0"/>
          <c:extLst>
            <c:ext xmlns:c16="http://schemas.microsoft.com/office/drawing/2014/chart" uri="{C3380CC4-5D6E-409C-BE32-E72D297353CC}">
              <c16:uniqueId val="{00000002-90BF-4070-91A7-7558BFF67755}"/>
            </c:ext>
          </c:extLst>
        </c:ser>
        <c:dLbls>
          <c:showLegendKey val="0"/>
          <c:showVal val="0"/>
          <c:showCatName val="0"/>
          <c:showSerName val="0"/>
          <c:showPercent val="0"/>
          <c:showBubbleSize val="0"/>
        </c:dLbls>
        <c:smooth val="0"/>
        <c:axId val="815795872"/>
        <c:axId val="1"/>
      </c:lineChart>
      <c:catAx>
        <c:axId val="815795872"/>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0"/>
              <c:y val="0.29527751762307242"/>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15795872"/>
        <c:crosses val="autoZero"/>
        <c:crossBetween val="between"/>
      </c:valAx>
      <c:spPr>
        <a:noFill/>
        <a:ln w="25400">
          <a:noFill/>
        </a:ln>
      </c:spPr>
    </c:plotArea>
    <c:legend>
      <c:legendPos val="r"/>
      <c:layout>
        <c:manualLayout>
          <c:xMode val="edge"/>
          <c:yMode val="edge"/>
          <c:x val="0.10729267676767676"/>
          <c:y val="0.13758555555555557"/>
          <c:w val="0.35424686030763441"/>
          <c:h val="0.19110771946458233"/>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35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12</xdr:col>
      <xdr:colOff>0</xdr:colOff>
      <xdr:row>0</xdr:row>
      <xdr:rowOff>0</xdr:rowOff>
    </xdr:from>
    <xdr:to>
      <xdr:col>16</xdr:col>
      <xdr:colOff>472639</xdr:colOff>
      <xdr:row>2</xdr:row>
      <xdr:rowOff>19050</xdr:rowOff>
    </xdr:to>
    <xdr:grpSp>
      <xdr:nvGrpSpPr>
        <xdr:cNvPr id="4" name="Group 3">
          <a:extLst>
            <a:ext uri="{FF2B5EF4-FFF2-40B4-BE49-F238E27FC236}">
              <a16:creationId xmlns:a16="http://schemas.microsoft.com/office/drawing/2014/main" id="{7E14268F-84A2-4A2B-BD32-4DAAE561B73A}"/>
            </a:ext>
          </a:extLst>
        </xdr:cNvPr>
        <xdr:cNvGrpSpPr/>
      </xdr:nvGrpSpPr>
      <xdr:grpSpPr>
        <a:xfrm>
          <a:off x="6972300" y="0"/>
          <a:ext cx="2796739" cy="781050"/>
          <a:chOff x="6991350" y="20908"/>
          <a:chExt cx="2790389" cy="857250"/>
        </a:xfrm>
      </xdr:grpSpPr>
      <xdr:pic>
        <xdr:nvPicPr>
          <xdr:cNvPr id="5" name="Graphic 35" descr="Accredited Official Statistics logo">
            <a:extLst>
              <a:ext uri="{FF2B5EF4-FFF2-40B4-BE49-F238E27FC236}">
                <a16:creationId xmlns:a16="http://schemas.microsoft.com/office/drawing/2014/main" id="{E74C75CE-75E5-3B39-2214-5859F18C272C}"/>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3561" b="3561"/>
          <a:stretch>
            <a:fillRect/>
          </a:stretch>
        </xdr:blipFill>
        <xdr:spPr>
          <a:xfrm>
            <a:off x="8940801" y="20908"/>
            <a:ext cx="840938" cy="857250"/>
          </a:xfrm>
          <a:prstGeom prst="rect">
            <a:avLst/>
          </a:prstGeom>
        </xdr:spPr>
      </xdr:pic>
      <xdr:pic>
        <xdr:nvPicPr>
          <xdr:cNvPr id="6" name="Picture 5">
            <a:extLst>
              <a:ext uri="{FF2B5EF4-FFF2-40B4-BE49-F238E27FC236}">
                <a16:creationId xmlns:a16="http://schemas.microsoft.com/office/drawing/2014/main" id="{D36442B3-6D09-F993-502B-DBCCF0B6735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6991350" y="57150"/>
            <a:ext cx="1982681" cy="793802"/>
          </a:xfrm>
          <a:prstGeom prst="rect">
            <a:avLst/>
          </a:prstGeom>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13</xdr:col>
      <xdr:colOff>242850</xdr:colOff>
      <xdr:row>25</xdr:row>
      <xdr:rowOff>37650</xdr:rowOff>
    </xdr:to>
    <xdr:graphicFrame macro="">
      <xdr:nvGraphicFramePr>
        <xdr:cNvPr id="5" name="Chart 1" descr="Chart showing average prices of fuels paid by UK power producers from Q1 2020 to Q2 2022">
          <a:extLst>
            <a:ext uri="{FF2B5EF4-FFF2-40B4-BE49-F238E27FC236}">
              <a16:creationId xmlns:a16="http://schemas.microsoft.com/office/drawing/2014/main" id="{5387926E-89E7-4D67-97E9-3B4C44DEA7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0</xdr:rowOff>
    </xdr:from>
    <xdr:to>
      <xdr:col>13</xdr:col>
      <xdr:colOff>242850</xdr:colOff>
      <xdr:row>52</xdr:row>
      <xdr:rowOff>9075</xdr:rowOff>
    </xdr:to>
    <xdr:graphicFrame macro="">
      <xdr:nvGraphicFramePr>
        <xdr:cNvPr id="6" name="Chart 1" descr="Chart showing average prices of fuels paid by UK power producers from 2000 to 2001">
          <a:extLst>
            <a:ext uri="{FF2B5EF4-FFF2-40B4-BE49-F238E27FC236}">
              <a16:creationId xmlns:a16="http://schemas.microsoft.com/office/drawing/2014/main" id="{CF589D3B-F270-43E1-AE4D-18FAB0ECC7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ethodology%20pages/new%20tables/table_311%20inc%20methodology%20pa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sheetData sheetId="1"/>
      <sheetData sheetId="2"/>
      <sheetData sheetId="3"/>
      <sheetData sheetId="4"/>
      <sheetData sheetId="5"/>
      <sheetData sheetId="6"/>
      <sheetData sheetId="7" refreshError="1"/>
      <sheetData sheetId="8"/>
      <sheetData sheetId="9"/>
      <sheetData sheetId="10">
        <row r="1">
          <cell r="C1">
            <v>2009</v>
          </cell>
        </row>
      </sheetData>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815F0D-100D-455B-94A1-2CCE3C6C6FE3}" name="Average_prices_of_fuels_in_cash_terms_purchased_by_the_major_UK_power_producers_and_of_gas_at_UK_delivery_points_quarterly" displayName="Average_prices_of_fuels_in_cash_terms_purchased_by_the_major_UK_power_producers_and_of_gas_at_UK_delivery_points_quarterly" ref="A11:J156" totalsRowShown="0" headerRowDxfId="45" dataDxfId="33">
  <autoFilter ref="A11:J156" xr:uid="{21815F0D-100D-455B-94A1-2CCE3C6C6FE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4C4E6B4-0D91-4FCA-AF6D-76BCC8A83CC5}" name="Year" dataDxfId="31" totalsRowDxfId="59"/>
    <tableColumn id="2" xr3:uid="{49C07B40-C348-42FB-943F-09CA6072D65F}" name="Quarter" dataDxfId="32" totalsRowDxfId="58"/>
    <tableColumn id="3" xr3:uid="{2D4CB331-1656-46BF-B843-CDAB706528BF}" name="Major power producers: Coal (£ per tonne) [Note 1]" dataDxfId="41" totalsRowDxfId="57"/>
    <tableColumn id="4" xr3:uid="{C956C11A-BAEE-4865-97B2-ED9FCA200515}" name="Major power producers: Coal (pence per kWh) [Note 1]" dataDxfId="40" totalsRowDxfId="56"/>
    <tableColumn id="5" xr3:uid="{3EF5D9B2-4D8D-4A56-A378-59906DEAA3B3}" name="Major power producers: Oil (£ per tonne) [Note 2, 3]" dataDxfId="39" totalsRowDxfId="55"/>
    <tableColumn id="6" xr3:uid="{23497197-EFB5-4469-9ABF-7047E0E14E89}" name="Major power producers: Oil (pence per kWh) [Note 2, 3]" dataDxfId="38" totalsRowDxfId="54"/>
    <tableColumn id="7" xr3:uid="{880AB0B4-6231-452D-98DB-D9595FF1A8B9}" name="Major power producers: Natural gas (pence per kWh) [Note 4]" dataDxfId="37" totalsRowDxfId="53"/>
    <tableColumn id="8" xr3:uid="{0923E448-FD30-4B2D-AB52-BD34B16A4041}" name="Natural gas: UK delivery points excluding levy (pence per kWh) [Note 5]" dataDxfId="36" totalsRowDxfId="52"/>
    <tableColumn id="9" xr3:uid="{1B193C4C-0D14-4C63-9700-F082AECB303F}" name="Natural gas: UK delivery points including levy (pence per kWh) [Note 5]" dataDxfId="35" totalsRowDxfId="51"/>
    <tableColumn id="10" xr3:uid="{FDE6988D-871C-45B5-ADD9-C9E6E3414F7B}" name="Gas:coal price ratio" dataDxfId="34" totalsRowDxfId="50">
      <calculatedColumnFormula>G12/D12-1</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DB6C88-50B3-43E6-BA59-AFFC2F2D3FD7}" name="Average_prices_of_fuels_in_real_terms_purchased_by_the_major_UK_power_producers_and_of_gas_at_UK_delivery_points_quarterly" displayName="Average_prices_of_fuels_in_real_terms_purchased_by_the_major_UK_power_producers_and_of_gas_at_UK_delivery_points_quarterly" ref="A15:J160" totalsRowShown="0" headerRowDxfId="44" dataDxfId="49">
  <autoFilter ref="A15:J160" xr:uid="{73DB6C88-50B3-43E6-BA59-AFFC2F2D3FD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4C65750-1B2F-45B1-92BC-C0DA9F5B78A0}" name="Year" dataDxfId="48"/>
    <tableColumn id="2" xr3:uid="{347E15DF-218D-48A3-98C9-C1AB43DF61B7}" name="Quarter" dataDxfId="30"/>
    <tableColumn id="3" xr3:uid="{75932F8C-A257-41AB-A3AD-E7C0ED04E3B4}" name="Major power producers: Coal (£ per tonne) [Note 1]" dataDxfId="29">
      <calculatedColumnFormula>'3.2.1'!C12/'3.2.1 (Real)'!$J16*100</calculatedColumnFormula>
    </tableColumn>
    <tableColumn id="4" xr3:uid="{88D714AE-45A5-4558-BC5E-12D9C44AEAC7}" name="Major power producers: Coal (pence per kWh) [Note 1]" dataDxfId="28">
      <calculatedColumnFormula>'3.2.1'!D12/'3.2.1 (Real)'!$J16*100</calculatedColumnFormula>
    </tableColumn>
    <tableColumn id="5" xr3:uid="{68C880AB-01CB-4A3B-8043-FCCE54FAFF22}" name="Major power producers: Oil (£ per tonne) [Note 2, 3]" dataDxfId="27">
      <calculatedColumnFormula>'3.2.1'!E12/'3.2.1 (Real)'!$J16*100</calculatedColumnFormula>
    </tableColumn>
    <tableColumn id="6" xr3:uid="{CE1BBD77-3F57-4A8A-8F5D-99A22B5B89D5}" name="Major power producers: Oil (pence per kWh) [Note 2, 3]" dataDxfId="26">
      <calculatedColumnFormula>'3.2.1'!F12/'3.2.1 (Real)'!$J16*100</calculatedColumnFormula>
    </tableColumn>
    <tableColumn id="7" xr3:uid="{799B53DD-2676-43B8-9ED8-27C641020C18}" name="Major power producers: Natural gas (pence per kWh) [Note 4]" dataDxfId="25">
      <calculatedColumnFormula>'3.2.1'!G12/'3.2.1 (Real)'!$J16*100</calculatedColumnFormula>
    </tableColumn>
    <tableColumn id="8" xr3:uid="{90B4EFE1-875D-4B1C-A940-E47F9D9558ED}" name="Natural gas: UK delivery points excluding levy (pence per kWh) [Note 5]" dataDxfId="24"/>
    <tableColumn id="9" xr3:uid="{C70F33B8-D8D9-4A32-A3DB-A08182EC7D91}" name="Natural gas: UK delivery points including levy (pence per kWh) [Note 5]" dataDxfId="23"/>
    <tableColumn id="10" xr3:uid="{574E137F-8180-4048-8EB6-7EF926A5A9DA}" name="GDP Deflator 2025=100 [Note 6]" dataDxfId="2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1C5E0E6-E839-4D6B-A5B9-4E3A6BB89311}" name="Average_prices_of_fuels_purchased_in_cash_terms_by_the_major_UK_power_producers_and_of_gas_at_UK_delivery_points_annual" displayName="Average_prices_of_fuels_purchased_in_cash_terms_by_the_major_UK_power_producers_and_of_gas_at_UK_delivery_points_annual" ref="A11:K47" totalsRowShown="0" headerRowDxfId="43" dataDxfId="47">
  <autoFilter ref="A11:K47" xr:uid="{91C5E0E6-E839-4D6B-A5B9-4E3A6BB8931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AA92AA07-AFFB-41B2-88C0-1467D9280E06}" name="Year" dataDxfId="21"/>
    <tableColumn id="2" xr3:uid="{CA5524A9-611E-4D6C-90A9-FE359A7DF317}" name="Major power producers: Coal (£ per tonne) [Note 1]" dataDxfId="20"/>
    <tableColumn id="3" xr3:uid="{C1F57EF6-01BD-4185-A16F-9DE7BF062C03}" name="Major power producers: Coal (pence per kWh) [Note 1]" dataDxfId="19"/>
    <tableColumn id="4" xr3:uid="{D6B2FE45-476B-43A8-9C20-25AAFE263729}" name="Major power producers: Oil (£ per tonne) [Note 2, 3]" dataDxfId="18"/>
    <tableColumn id="5" xr3:uid="{A2E5D7FF-29D0-4326-AB82-AB243FBBA6C2}" name="Major power producers: Oil (pence per kWh) [Note 2, 3]" dataDxfId="17"/>
    <tableColumn id="6" xr3:uid="{FAC9CDAE-F2BF-4CBD-9D8C-F64744F14E1F}" name="Major power producers: Natural gas (pence per kWh) [Note 4]" dataDxfId="16"/>
    <tableColumn id="7" xr3:uid="{9012C135-2000-4FE8-918F-22309EDE4C53}" name="Natural gas: UK delivery points excluding levy (pence per kWh) [Note 5]" dataDxfId="15"/>
    <tableColumn id="8" xr3:uid="{E00BF172-CEB5-400D-ABBB-CC4A9AE76636}" name="Natural gas: UK delivery points including levy (pence per kWh) [Note 5]" dataDxfId="14"/>
    <tableColumn id="9" xr3:uid="{65F4FEA8-EF45-45AB-AD0E-D9E188D141DC}" name="Gas:coal price ratio" dataDxfId="13"/>
    <tableColumn id="10" xr3:uid="{9B13B81C-F267-479A-B063-4BB90039F2F6}" name="Beach Gas Index (2010=100): Excluding levy" dataDxfId="12"/>
    <tableColumn id="11" xr3:uid="{E9EA206D-C7D4-43FA-9C16-15BAAFB93941}" name="Beach Gas Index (2010=100): Including levy" dataDxfId="1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D407BCF-F4BD-404D-94EF-929726404EBD}" name="Average_prices_of_fuels_purchased_in_real_terms_by_the_major_UK_power_producers_and_of_gas_at_UK_delivery_points_annual" displayName="Average_prices_of_fuels_purchased_in_real_terms_by_the_major_UK_power_producers_and_of_gas_at_UK_delivery_points_annual" ref="A14:K50" totalsRowShown="0" headerRowDxfId="42" dataDxfId="46">
  <autoFilter ref="A14:K50" xr:uid="{6D407BCF-F4BD-404D-94EF-929726404EB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2" xr3:uid="{F5CEF77E-5AF7-48C6-8D9A-A2E6DEAB5DF2}" name="Year" dataDxfId="10"/>
    <tableColumn id="3" xr3:uid="{68D92B3E-6F40-4150-8A7A-ABCAA7E0B2D4}" name="Major power producers: Coal (£ per tonne) [Note 1]" dataDxfId="9">
      <calculatedColumnFormula>'3.2.1 (Annual)'!B12/'3.2.1 (Annual real)'!$I15*100</calculatedColumnFormula>
    </tableColumn>
    <tableColumn id="4" xr3:uid="{EE9A3114-A9A7-4F42-B008-E1736594EBB9}" name="Major power producers: Coal (pence per kWh) [Note 1]" dataDxfId="8">
      <calculatedColumnFormula>'3.2.1 (Annual)'!C12/'3.2.1 (Annual real)'!$I15*100</calculatedColumnFormula>
    </tableColumn>
    <tableColumn id="5" xr3:uid="{004751DE-9564-41C2-A91D-4426A2E785E7}" name="Major power producers: Oil (£ per tonne) [Note 2, 3]" dataDxfId="7">
      <calculatedColumnFormula>'3.2.1 (Annual)'!D12/'3.2.1 (Annual real)'!$I15*100</calculatedColumnFormula>
    </tableColumn>
    <tableColumn id="6" xr3:uid="{8D7F3892-8C3F-468A-B39E-60B10B7DBEA5}" name="Major power producers: Oil (pence per kWh) [Note 2, 3]" dataDxfId="6">
      <calculatedColumnFormula>'3.2.1 (Annual)'!E12/'3.2.1 (Annual real)'!$I15*100</calculatedColumnFormula>
    </tableColumn>
    <tableColumn id="7" xr3:uid="{2D8AD7D5-1E58-43E5-B45B-020F97719632}" name="Major power producers: Natural gas (pence per kWh) [Note 4]" dataDxfId="5">
      <calculatedColumnFormula>'3.2.1 (Annual)'!F12/'3.2.1 (Annual real)'!$I15*100</calculatedColumnFormula>
    </tableColumn>
    <tableColumn id="8" xr3:uid="{446B90DF-9D17-4CEC-B284-395AF85C2A72}" name="Natural gas: UK delivery points excluding levy (pence per kWh) [Note 5]" dataDxfId="4"/>
    <tableColumn id="9" xr3:uid="{C02E63C6-000A-4329-9CE5-AAD70178685B}" name="Natural gas: UK delivery points including levy (pence per kWh) [Note 5]" dataDxfId="3"/>
    <tableColumn id="10" xr3:uid="{4573DB0D-929B-43D3-B7D1-BDA9EDADCEA7}" name="GDP Deflator 2025=100 [Note 6]" dataDxfId="2"/>
    <tableColumn id="11" xr3:uid="{53944073-8063-4569-8A85-B32A59B6D2D6}" name="Beach Gas Index (2010=100): Excluding levy" dataDxfId="1"/>
    <tableColumn id="12" xr3:uid="{CF2F1E28-7F37-413F-94E0-C520F92A1E9D}" name="Beach Gas Index (2010=100): Including lev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quarterly-energy-prices-march-2026" TargetMode="External"/><Relationship Id="rId3" Type="http://schemas.openxmlformats.org/officeDocument/2006/relationships/hyperlink" Target="https://www.gov.uk/government/publications/industrial-price-statistics-data-sources-and-methodologies"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statistical-data-sets/prices-of-fuels-purchased-by-major-power-producer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https://www.gov.uk/government/uploads/system/uploads/attachment_data/file/338757/Annex_B.pdf" TargetMode="External"/><Relationship Id="rId10" Type="http://schemas.openxmlformats.org/officeDocument/2006/relationships/drawing" Target="../drawings/drawing1.xml"/><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gov.uk/government/statistics/quarterly-energy-prices-march-2026"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A72BC-2440-4129-8F62-C409FC734AC7}">
  <sheetPr>
    <tabColor theme="3"/>
    <pageSetUpPr fitToPage="1"/>
  </sheetPr>
  <dimension ref="A1:Y26"/>
  <sheetViews>
    <sheetView showGridLines="0" tabSelected="1" zoomScaleNormal="100" workbookViewId="0"/>
  </sheetViews>
  <sheetFormatPr defaultColWidth="8.85546875" defaultRowHeight="12.75" x14ac:dyDescent="0.2"/>
  <cols>
    <col min="1" max="26" width="8.7109375" customWidth="1"/>
  </cols>
  <sheetData>
    <row r="1" spans="1:25" ht="36" customHeight="1" x14ac:dyDescent="0.2">
      <c r="A1" s="20" t="s">
        <v>34</v>
      </c>
      <c r="B1" s="9"/>
      <c r="C1" s="9"/>
      <c r="D1" s="9"/>
      <c r="E1" s="9"/>
      <c r="F1" s="9"/>
      <c r="G1" s="9"/>
      <c r="H1" s="9"/>
      <c r="I1" s="9"/>
      <c r="J1" s="9"/>
      <c r="K1" s="9"/>
      <c r="L1" s="9"/>
      <c r="M1" s="4"/>
      <c r="N1" s="4"/>
      <c r="O1" s="4"/>
      <c r="P1" s="7"/>
      <c r="Q1" s="7"/>
      <c r="R1" s="7"/>
      <c r="S1" s="7"/>
      <c r="T1" s="7"/>
      <c r="U1" s="7"/>
      <c r="V1" s="7"/>
      <c r="W1" s="7"/>
      <c r="X1" s="7"/>
      <c r="Y1" s="7"/>
    </row>
    <row r="2" spans="1:25" ht="24" customHeight="1" x14ac:dyDescent="0.2">
      <c r="A2" s="21" t="s">
        <v>7</v>
      </c>
      <c r="B2" s="9"/>
      <c r="C2" s="9"/>
      <c r="D2" s="9"/>
      <c r="E2" s="9"/>
      <c r="F2" s="9"/>
      <c r="G2" s="9"/>
      <c r="H2" s="9"/>
      <c r="I2" s="9"/>
      <c r="J2" s="9"/>
      <c r="K2" s="9"/>
      <c r="L2" s="9"/>
      <c r="M2" s="7"/>
      <c r="N2" s="7"/>
      <c r="O2" s="7"/>
      <c r="P2" s="7"/>
      <c r="Q2" s="7"/>
      <c r="R2" s="7"/>
      <c r="S2" s="7"/>
      <c r="T2" s="7"/>
      <c r="U2" s="7"/>
      <c r="V2" s="7"/>
      <c r="W2" s="7"/>
      <c r="X2" s="7"/>
      <c r="Y2" s="7"/>
    </row>
    <row r="3" spans="1:25" s="7" customFormat="1" ht="18" customHeight="1" x14ac:dyDescent="0.2">
      <c r="A3" s="12" t="s">
        <v>68</v>
      </c>
      <c r="B3" s="22"/>
      <c r="C3" s="22"/>
      <c r="D3" s="23"/>
      <c r="E3" s="9"/>
      <c r="F3" s="9"/>
      <c r="G3" s="9"/>
      <c r="H3" s="9"/>
      <c r="I3" s="9"/>
      <c r="J3" s="9"/>
      <c r="K3" s="9"/>
      <c r="L3" s="9"/>
      <c r="M3" s="9"/>
    </row>
    <row r="4" spans="1:25" s="7" customFormat="1" ht="18" customHeight="1" x14ac:dyDescent="0.2">
      <c r="A4" s="12" t="s">
        <v>70</v>
      </c>
      <c r="B4" s="22"/>
      <c r="C4" s="22"/>
      <c r="D4" s="24"/>
      <c r="E4" s="9"/>
      <c r="F4" s="9"/>
      <c r="G4" s="9"/>
      <c r="H4" s="9"/>
      <c r="I4" s="9"/>
      <c r="J4" s="9"/>
      <c r="K4" s="9"/>
      <c r="L4" s="9"/>
      <c r="M4" s="9"/>
    </row>
    <row r="5" spans="1:25" s="7" customFormat="1" ht="18" customHeight="1" x14ac:dyDescent="0.2">
      <c r="A5" s="12" t="s">
        <v>69</v>
      </c>
      <c r="B5" s="22"/>
      <c r="C5" s="22"/>
      <c r="D5" s="23"/>
      <c r="E5" s="9"/>
      <c r="F5" s="9"/>
      <c r="G5" s="9"/>
      <c r="H5" s="9"/>
      <c r="I5" s="9"/>
      <c r="J5" s="9"/>
      <c r="K5" s="9"/>
      <c r="L5" s="9"/>
      <c r="M5" s="9"/>
    </row>
    <row r="6" spans="1:25" s="7" customFormat="1" ht="36" customHeight="1" x14ac:dyDescent="0.25">
      <c r="A6" s="25" t="s">
        <v>63</v>
      </c>
      <c r="B6" s="9"/>
      <c r="C6" s="9"/>
      <c r="D6" s="9"/>
      <c r="E6" s="9"/>
      <c r="F6" s="9"/>
      <c r="G6" s="9"/>
      <c r="H6" s="9"/>
      <c r="I6" s="9"/>
      <c r="J6" s="9"/>
      <c r="K6" s="9"/>
      <c r="L6" s="9"/>
      <c r="M6" s="9"/>
    </row>
    <row r="7" spans="1:25" s="7" customFormat="1" ht="18" customHeight="1" x14ac:dyDescent="0.2">
      <c r="A7" s="26" t="s">
        <v>64</v>
      </c>
      <c r="B7" s="22"/>
      <c r="C7" s="22"/>
      <c r="D7" s="64"/>
      <c r="E7" s="9"/>
      <c r="F7" s="9"/>
      <c r="G7" s="9"/>
      <c r="H7" s="9"/>
      <c r="I7" s="9"/>
      <c r="J7" s="9"/>
      <c r="K7" s="9"/>
      <c r="L7" s="9"/>
      <c r="M7" s="9"/>
    </row>
    <row r="8" spans="1:25" s="7" customFormat="1" ht="18" customHeight="1" x14ac:dyDescent="0.2">
      <c r="A8" s="26" t="s">
        <v>71</v>
      </c>
      <c r="B8" s="22"/>
      <c r="C8" s="22"/>
      <c r="D8" s="64"/>
      <c r="E8" s="9"/>
      <c r="F8" s="9"/>
      <c r="G8" s="9"/>
      <c r="H8" s="9"/>
      <c r="I8" s="9"/>
      <c r="J8" s="9"/>
      <c r="K8" s="9"/>
      <c r="L8" s="9"/>
      <c r="M8" s="9"/>
    </row>
    <row r="9" spans="1:25" s="26" customFormat="1" ht="18" customHeight="1" x14ac:dyDescent="0.2">
      <c r="A9" s="28" t="s">
        <v>61</v>
      </c>
      <c r="D9" s="65"/>
    </row>
    <row r="10" spans="1:25" s="7" customFormat="1" ht="36" customHeight="1" x14ac:dyDescent="0.25">
      <c r="A10" s="25" t="s">
        <v>16</v>
      </c>
      <c r="B10" s="9"/>
      <c r="C10" s="9"/>
      <c r="D10" s="9"/>
      <c r="E10" s="9"/>
      <c r="F10" s="9"/>
      <c r="G10" s="9"/>
      <c r="H10" s="9"/>
      <c r="I10" s="9"/>
      <c r="J10" s="9"/>
      <c r="K10" s="9"/>
      <c r="L10" s="9"/>
      <c r="M10" s="9"/>
    </row>
    <row r="11" spans="1:25" s="7" customFormat="1" ht="15.95" customHeight="1" x14ac:dyDescent="0.2">
      <c r="A11" s="26" t="s">
        <v>8</v>
      </c>
      <c r="B11" s="9"/>
      <c r="C11" s="9"/>
      <c r="D11" s="9"/>
      <c r="E11" s="9"/>
      <c r="F11" s="9"/>
      <c r="G11" s="9"/>
      <c r="H11" s="9"/>
      <c r="I11" s="9"/>
      <c r="J11" s="9"/>
      <c r="K11" s="9"/>
      <c r="L11" s="9"/>
      <c r="M11" s="9"/>
    </row>
    <row r="12" spans="1:25" s="7" customFormat="1" ht="15.95" customHeight="1" x14ac:dyDescent="0.2">
      <c r="A12" s="26" t="s">
        <v>72</v>
      </c>
      <c r="B12" s="9"/>
      <c r="C12" s="9"/>
      <c r="D12" s="9"/>
      <c r="E12" s="9"/>
      <c r="F12" s="9"/>
      <c r="G12" s="9"/>
      <c r="H12" s="9"/>
      <c r="I12" s="9"/>
      <c r="J12" s="9"/>
      <c r="K12" s="9"/>
      <c r="L12" s="9"/>
      <c r="M12" s="9"/>
    </row>
    <row r="13" spans="1:25" s="7" customFormat="1" ht="15.95" customHeight="1" x14ac:dyDescent="0.2">
      <c r="A13" s="26" t="s">
        <v>9</v>
      </c>
      <c r="B13" s="9"/>
      <c r="C13" s="9"/>
      <c r="D13" s="9"/>
      <c r="E13" s="9"/>
      <c r="F13" s="9"/>
      <c r="G13" s="9"/>
      <c r="H13" s="9"/>
      <c r="I13" s="9"/>
      <c r="J13" s="9"/>
      <c r="K13" s="9"/>
      <c r="L13" s="9"/>
      <c r="M13" s="9"/>
    </row>
    <row r="14" spans="1:25" ht="36" customHeight="1" x14ac:dyDescent="0.25">
      <c r="A14" s="25" t="s">
        <v>5</v>
      </c>
      <c r="B14" s="27"/>
      <c r="C14" s="27"/>
      <c r="D14" s="27"/>
      <c r="E14" s="27"/>
      <c r="F14" s="27"/>
      <c r="G14" s="27"/>
      <c r="H14" s="27"/>
      <c r="I14" s="27"/>
      <c r="J14" s="27"/>
      <c r="K14" s="27"/>
      <c r="L14" s="27"/>
      <c r="M14" s="27"/>
    </row>
    <row r="15" spans="1:25" s="7" customFormat="1" ht="15.95" customHeight="1" x14ac:dyDescent="0.2">
      <c r="A15" s="28" t="s">
        <v>30</v>
      </c>
      <c r="B15" s="9"/>
      <c r="C15" s="9"/>
      <c r="D15" s="9"/>
      <c r="E15" s="9"/>
      <c r="F15" s="9"/>
      <c r="G15" s="9"/>
      <c r="H15" s="9"/>
      <c r="I15" s="9"/>
      <c r="J15" s="9"/>
    </row>
    <row r="16" spans="1:25" s="7" customFormat="1" ht="15.95" customHeight="1" x14ac:dyDescent="0.2">
      <c r="A16" s="28" t="s">
        <v>35</v>
      </c>
      <c r="B16" s="9"/>
      <c r="C16" s="9"/>
      <c r="D16" s="9"/>
      <c r="E16" s="9"/>
      <c r="F16" s="9"/>
      <c r="G16" s="9"/>
      <c r="H16" s="9"/>
      <c r="I16" s="9"/>
      <c r="J16" s="9"/>
    </row>
    <row r="17" spans="1:16" s="7" customFormat="1" ht="15.95" customHeight="1" x14ac:dyDescent="0.2">
      <c r="A17" s="28" t="s">
        <v>31</v>
      </c>
      <c r="B17" s="9"/>
      <c r="C17" s="9"/>
      <c r="D17" s="9"/>
      <c r="E17" s="9"/>
      <c r="F17" s="9"/>
      <c r="G17" s="9"/>
      <c r="H17" s="9"/>
      <c r="I17" s="9"/>
      <c r="J17" s="9"/>
    </row>
    <row r="18" spans="1:16" s="7" customFormat="1" ht="15.95" customHeight="1" x14ac:dyDescent="0.2">
      <c r="A18" s="28" t="s">
        <v>53</v>
      </c>
      <c r="B18" s="9"/>
      <c r="C18" s="9"/>
      <c r="D18" s="9"/>
      <c r="E18" s="9"/>
      <c r="F18" s="9"/>
      <c r="G18" s="9"/>
      <c r="H18" s="9"/>
      <c r="I18" s="9"/>
      <c r="J18" s="9"/>
    </row>
    <row r="19" spans="1:16" s="7" customFormat="1" ht="15.95" customHeight="1" x14ac:dyDescent="0.2">
      <c r="A19" s="29" t="s">
        <v>32</v>
      </c>
      <c r="B19" s="9"/>
      <c r="C19" s="9"/>
      <c r="D19" s="9"/>
    </row>
    <row r="20" spans="1:16" s="7" customFormat="1" ht="36" customHeight="1" x14ac:dyDescent="0.25">
      <c r="A20" s="19" t="s">
        <v>6</v>
      </c>
      <c r="B20"/>
      <c r="C20"/>
      <c r="D20"/>
      <c r="E20"/>
      <c r="F20"/>
      <c r="G20"/>
      <c r="H20"/>
      <c r="I20"/>
      <c r="J20"/>
      <c r="K20"/>
      <c r="L20"/>
      <c r="M20"/>
      <c r="N20"/>
      <c r="O20"/>
      <c r="P20"/>
    </row>
    <row r="21" spans="1:16" s="7" customFormat="1" ht="15.95" customHeight="1" x14ac:dyDescent="0.2">
      <c r="A21" s="30" t="s">
        <v>33</v>
      </c>
      <c r="B21"/>
      <c r="C21"/>
      <c r="D21"/>
      <c r="E21"/>
      <c r="F21"/>
      <c r="G21"/>
      <c r="H21"/>
      <c r="I21"/>
      <c r="J21"/>
      <c r="K21"/>
      <c r="L21"/>
      <c r="M21"/>
      <c r="N21"/>
      <c r="O21"/>
      <c r="P21"/>
    </row>
    <row r="22" spans="1:16" s="7" customFormat="1" ht="15.95" customHeight="1" x14ac:dyDescent="0.2">
      <c r="A22" s="31" t="s">
        <v>58</v>
      </c>
      <c r="B22"/>
      <c r="C22"/>
      <c r="D22"/>
      <c r="E22"/>
      <c r="F22"/>
      <c r="G22"/>
      <c r="H22"/>
      <c r="I22"/>
      <c r="J22"/>
      <c r="K22"/>
      <c r="L22"/>
      <c r="M22"/>
      <c r="N22"/>
      <c r="O22"/>
      <c r="P22"/>
    </row>
    <row r="23" spans="1:16" s="7" customFormat="1" ht="15.95" customHeight="1" x14ac:dyDescent="0.2">
      <c r="A23" s="32" t="s">
        <v>56</v>
      </c>
      <c r="B23"/>
      <c r="C23"/>
      <c r="D23"/>
      <c r="E23"/>
      <c r="F23"/>
      <c r="G23"/>
      <c r="H23"/>
      <c r="I23"/>
      <c r="J23"/>
      <c r="K23"/>
      <c r="L23"/>
      <c r="M23"/>
      <c r="N23"/>
      <c r="O23"/>
      <c r="P23"/>
    </row>
    <row r="24" spans="1:16" ht="36" customHeight="1" x14ac:dyDescent="0.2">
      <c r="A24" s="33" t="s">
        <v>52</v>
      </c>
    </row>
    <row r="25" spans="1:16" s="7" customFormat="1" ht="15.95" customHeight="1" x14ac:dyDescent="0.2">
      <c r="A25" s="31" t="s">
        <v>59</v>
      </c>
      <c r="B25"/>
      <c r="C25"/>
      <c r="D25"/>
      <c r="E25"/>
      <c r="F25"/>
      <c r="G25"/>
      <c r="H25"/>
      <c r="I25"/>
      <c r="J25"/>
      <c r="K25"/>
      <c r="L25"/>
      <c r="M25"/>
      <c r="N25"/>
      <c r="O25"/>
      <c r="P25"/>
    </row>
    <row r="26" spans="1:16" s="7" customFormat="1" ht="15.95" customHeight="1" x14ac:dyDescent="0.2">
      <c r="A26" s="32" t="s">
        <v>55</v>
      </c>
    </row>
  </sheetData>
  <hyperlinks>
    <hyperlink ref="A15" r:id="rId1" xr:uid="{6C41DBEC-37F9-452F-B716-987D8DE1F612}"/>
    <hyperlink ref="A16" r:id="rId2" display="Prices of fuels purchased by manufacturing industry website (opens in a new window)" xr:uid="{D4B8D36A-E299-4E25-9CA2-07E0F2098444}"/>
    <hyperlink ref="A17" r:id="rId3" xr:uid="{BFBA1B9D-2E8A-45D7-B71F-6263F5A5DFF8}"/>
    <hyperlink ref="A18" r:id="rId4" xr:uid="{3BC30F95-FB5B-43F1-92BD-51DB13EC5267}"/>
    <hyperlink ref="A19" r:id="rId5" xr:uid="{A15A2EB2-4D04-403B-B414-3D6B35D2C7E3}"/>
    <hyperlink ref="A23" r:id="rId6" xr:uid="{268D3E1D-971F-4C4B-9AAF-B7814EA74A4B}"/>
    <hyperlink ref="A26" r:id="rId7" xr:uid="{BA31153A-AC6B-4F19-A7A8-46F43937BAB2}"/>
    <hyperlink ref="A9" r:id="rId8" xr:uid="{517BB215-28DB-4736-867D-BA07E163FB3B}"/>
  </hyperlinks>
  <pageMargins left="0.70866141732283472" right="0.70866141732283472" top="0.74803149606299213" bottom="0.74803149606299213" header="0.31496062992125984" footer="0.31496062992125984"/>
  <pageSetup paperSize="9" scale="63"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D528-6A3E-41BE-8D05-88A7158C6419}">
  <sheetPr>
    <tabColor theme="3"/>
  </sheetPr>
  <dimension ref="A1:S11"/>
  <sheetViews>
    <sheetView showGridLines="0" zoomScaleNormal="100" workbookViewId="0"/>
  </sheetViews>
  <sheetFormatPr defaultRowHeight="12.75" x14ac:dyDescent="0.2"/>
  <sheetData>
    <row r="1" spans="1:19" s="71" customFormat="1" ht="18" customHeight="1" x14ac:dyDescent="0.25">
      <c r="A1" s="66" t="s">
        <v>1</v>
      </c>
      <c r="B1" s="67"/>
      <c r="C1" s="67"/>
      <c r="D1" s="68"/>
      <c r="E1" s="69"/>
      <c r="F1" s="69"/>
      <c r="G1" s="69"/>
      <c r="H1" s="69"/>
      <c r="I1" s="69"/>
      <c r="J1" s="69"/>
      <c r="K1" s="69"/>
      <c r="L1" s="69"/>
      <c r="M1" s="69"/>
      <c r="N1" s="70"/>
      <c r="O1" s="70"/>
      <c r="P1" s="70"/>
      <c r="Q1" s="70"/>
      <c r="R1" s="70"/>
      <c r="S1" s="70"/>
    </row>
    <row r="2" spans="1:19" s="71" customFormat="1" ht="18" customHeight="1" x14ac:dyDescent="0.2">
      <c r="A2" s="73" t="s">
        <v>36</v>
      </c>
      <c r="B2" s="69"/>
      <c r="C2" s="69"/>
      <c r="D2" s="72"/>
      <c r="E2" s="69"/>
      <c r="F2" s="69"/>
      <c r="G2" s="69"/>
      <c r="H2" s="69"/>
      <c r="I2" s="69"/>
      <c r="J2" s="69"/>
      <c r="K2" s="69"/>
      <c r="L2" s="69"/>
    </row>
    <row r="3" spans="1:19" s="71" customFormat="1" ht="18" customHeight="1" x14ac:dyDescent="0.2">
      <c r="A3" s="72" t="s">
        <v>12</v>
      </c>
      <c r="B3" s="69"/>
      <c r="C3" s="69"/>
      <c r="E3" s="69"/>
      <c r="F3" s="69"/>
      <c r="G3" s="69"/>
      <c r="H3" s="69"/>
      <c r="I3" s="69"/>
      <c r="J3" s="69"/>
      <c r="K3" s="69"/>
      <c r="L3" s="69"/>
      <c r="M3" s="69"/>
      <c r="N3" s="70"/>
      <c r="O3" s="70"/>
      <c r="P3" s="70"/>
      <c r="Q3" s="70"/>
      <c r="R3" s="70"/>
      <c r="S3" s="70"/>
    </row>
    <row r="4" spans="1:19" s="71" customFormat="1" ht="18" customHeight="1" x14ac:dyDescent="0.2">
      <c r="A4" s="72" t="s">
        <v>13</v>
      </c>
      <c r="B4" s="69"/>
      <c r="C4" s="69"/>
      <c r="E4" s="69"/>
      <c r="F4" s="69"/>
      <c r="G4" s="69"/>
      <c r="H4" s="69"/>
      <c r="I4" s="69"/>
      <c r="J4" s="69"/>
      <c r="K4" s="69"/>
      <c r="L4" s="69"/>
      <c r="M4" s="69"/>
      <c r="N4" s="70"/>
      <c r="O4" s="70"/>
      <c r="P4" s="70"/>
      <c r="Q4" s="70"/>
      <c r="R4" s="70"/>
      <c r="S4" s="70"/>
    </row>
    <row r="5" spans="1:19" s="71" customFormat="1" ht="18" customHeight="1" x14ac:dyDescent="0.2">
      <c r="A5" s="72" t="s">
        <v>14</v>
      </c>
      <c r="B5" s="69"/>
      <c r="C5" s="69"/>
      <c r="E5" s="69"/>
      <c r="F5" s="69"/>
      <c r="G5" s="69"/>
      <c r="H5" s="69"/>
      <c r="I5" s="69"/>
      <c r="J5" s="69"/>
      <c r="K5" s="69"/>
      <c r="L5" s="69"/>
      <c r="M5" s="69"/>
      <c r="N5" s="70"/>
      <c r="O5" s="70"/>
      <c r="P5" s="70"/>
      <c r="Q5" s="70"/>
      <c r="R5" s="70"/>
      <c r="S5" s="70"/>
    </row>
    <row r="6" spans="1:19" s="71" customFormat="1" ht="18" customHeight="1" x14ac:dyDescent="0.2">
      <c r="A6" s="72" t="s">
        <v>15</v>
      </c>
      <c r="B6" s="69"/>
      <c r="C6" s="69"/>
      <c r="E6" s="69"/>
      <c r="F6" s="69"/>
      <c r="G6" s="69"/>
      <c r="H6" s="69"/>
      <c r="I6" s="69"/>
      <c r="J6" s="69"/>
      <c r="K6" s="69"/>
      <c r="L6" s="69"/>
      <c r="M6" s="69"/>
      <c r="N6" s="70"/>
      <c r="O6" s="70"/>
      <c r="P6" s="70"/>
      <c r="Q6" s="70"/>
      <c r="R6" s="70"/>
      <c r="S6" s="70"/>
    </row>
    <row r="7" spans="1:19" s="71" customFormat="1" ht="27" customHeight="1" x14ac:dyDescent="0.2">
      <c r="A7" s="69" t="s">
        <v>2</v>
      </c>
      <c r="B7" s="69"/>
      <c r="C7" s="69"/>
      <c r="E7" s="69"/>
      <c r="F7" s="69"/>
      <c r="G7" s="69"/>
      <c r="H7" s="69"/>
      <c r="I7" s="69"/>
      <c r="J7" s="69"/>
      <c r="K7" s="69"/>
      <c r="L7" s="69"/>
      <c r="M7" s="69"/>
      <c r="N7" s="70"/>
      <c r="O7" s="70"/>
      <c r="P7" s="70"/>
      <c r="Q7" s="70"/>
      <c r="R7" s="70"/>
      <c r="S7" s="70"/>
    </row>
    <row r="8" spans="1:19" s="71" customFormat="1" ht="18" customHeight="1" x14ac:dyDescent="0.2">
      <c r="A8" s="72" t="s">
        <v>11</v>
      </c>
      <c r="B8" s="69"/>
      <c r="C8" s="69"/>
      <c r="D8" s="72"/>
      <c r="E8" s="69"/>
      <c r="F8" s="69"/>
      <c r="G8" s="69"/>
      <c r="H8" s="69"/>
      <c r="I8" s="69"/>
      <c r="J8" s="69"/>
      <c r="K8" s="69"/>
      <c r="L8" s="69"/>
      <c r="M8" s="69"/>
      <c r="N8" s="70"/>
      <c r="O8" s="70"/>
      <c r="P8" s="70"/>
      <c r="Q8" s="70"/>
      <c r="R8" s="70"/>
      <c r="S8" s="70"/>
    </row>
    <row r="9" spans="1:19" s="71" customFormat="1" ht="27" customHeight="1" x14ac:dyDescent="0.2">
      <c r="A9" s="69" t="s">
        <v>3</v>
      </c>
      <c r="B9" s="69"/>
      <c r="C9" s="69"/>
      <c r="E9" s="69"/>
      <c r="F9" s="69"/>
      <c r="G9" s="69"/>
      <c r="H9" s="69"/>
      <c r="I9" s="69"/>
      <c r="J9" s="69"/>
      <c r="K9" s="69"/>
      <c r="L9" s="69"/>
      <c r="M9" s="69"/>
      <c r="N9" s="70"/>
      <c r="O9" s="70"/>
      <c r="P9" s="70"/>
      <c r="Q9" s="70"/>
      <c r="R9" s="70"/>
      <c r="S9" s="70"/>
    </row>
    <row r="10" spans="1:19" s="71" customFormat="1" ht="18" customHeight="1" x14ac:dyDescent="0.2">
      <c r="A10" s="72" t="s">
        <v>4</v>
      </c>
      <c r="B10" s="69"/>
      <c r="C10" s="69"/>
      <c r="D10" s="72"/>
      <c r="E10" s="69"/>
      <c r="F10" s="69"/>
      <c r="G10" s="69"/>
      <c r="H10" s="69"/>
      <c r="I10" s="69"/>
      <c r="J10" s="69"/>
      <c r="K10" s="69"/>
      <c r="L10" s="69"/>
    </row>
    <row r="11" spans="1:19" ht="15" x14ac:dyDescent="0.2">
      <c r="A11" s="8"/>
      <c r="B11" s="6"/>
      <c r="C11" s="6"/>
      <c r="E11" s="6"/>
      <c r="F11" s="6"/>
      <c r="G11" s="6"/>
      <c r="H11" s="6"/>
      <c r="I11" s="6"/>
      <c r="J11" s="6"/>
      <c r="K11" s="6"/>
      <c r="L11" s="6"/>
      <c r="M11" s="6"/>
      <c r="N11" s="5"/>
      <c r="O11" s="5"/>
      <c r="P11" s="5"/>
      <c r="Q11" s="5"/>
      <c r="R11" s="5"/>
      <c r="S11" s="5"/>
    </row>
  </sheetData>
  <hyperlinks>
    <hyperlink ref="A10" location="Methodology!A1" display="Methodology notes" xr:uid="{F58E5531-EA09-4940-88C1-2D84815A4299}"/>
    <hyperlink ref="A5" location="'3.2.1 (Annual)'!A1" display="Annual average prices of fuels purchased by the major UK power producers and of gas at UK delivery points, from 1990 (in current terms)" xr:uid="{92270E32-A350-49A3-8E56-46421FFB4EF0}"/>
    <hyperlink ref="A3" location="'3.2.1'!A1" display="Quarterly average prices of fuels purchased by the major UK power producers and of gas at UK delivery points, from 1990 (in current terms)" xr:uid="{12D2AF6F-32C3-4EA1-A071-EBDDA2002367}"/>
    <hyperlink ref="A4" location="'3.2.1 (Real)'!A1" display="Quarterly average prices of fuels purchased by the major UK power producers and of gas at UK delivery points, from 1990 (in real terms)" xr:uid="{B52E280B-8CCA-410A-8013-63444824400D}"/>
    <hyperlink ref="A8" location="Charts!A1" display="Charts - showing price trends" xr:uid="{865EC717-1868-4B47-8C62-35056F5FA7B7}"/>
    <hyperlink ref="A6" location="'3.2.1 (Annual real)'!A1" display="Annual average prices of fuels purchased by the major UK power producers and of gas at UK delivery points, from 1990 (in real terms)" xr:uid="{DE59FD28-1A7A-4BFC-906A-9CEBD6DCF802}"/>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50229-7CF3-423C-8BB0-78DA348CC3F5}">
  <sheetPr>
    <tabColor theme="4"/>
  </sheetPr>
  <dimension ref="A1:J156"/>
  <sheetViews>
    <sheetView showGridLines="0" zoomScaleNormal="100" workbookViewId="0">
      <pane ySplit="11" topLeftCell="A134" activePane="bottomLeft" state="frozen"/>
      <selection pane="bottomLeft"/>
    </sheetView>
  </sheetViews>
  <sheetFormatPr defaultColWidth="15" defaultRowHeight="12.75" x14ac:dyDescent="0.2"/>
  <cols>
    <col min="1" max="1" width="7.42578125" customWidth="1"/>
    <col min="2" max="10" width="14.5703125" customWidth="1"/>
  </cols>
  <sheetData>
    <row r="1" spans="1:10" ht="18" customHeight="1" x14ac:dyDescent="0.2">
      <c r="A1" s="34" t="s">
        <v>25</v>
      </c>
      <c r="B1" s="35"/>
      <c r="C1" s="35"/>
      <c r="D1" s="35"/>
      <c r="E1" s="35"/>
      <c r="F1" s="35"/>
      <c r="G1" s="35"/>
      <c r="H1" s="35"/>
      <c r="I1" s="35"/>
      <c r="J1" s="35"/>
    </row>
    <row r="2" spans="1:10" ht="18" customHeight="1" x14ac:dyDescent="0.2">
      <c r="A2" s="9" t="s">
        <v>20</v>
      </c>
      <c r="B2" s="4"/>
      <c r="C2" s="4"/>
      <c r="D2" s="4"/>
      <c r="E2" s="4"/>
      <c r="F2" s="4"/>
      <c r="G2" s="4"/>
      <c r="H2" s="4"/>
      <c r="I2" s="4"/>
      <c r="J2" s="4"/>
    </row>
    <row r="3" spans="1:10" ht="18" customHeight="1" x14ac:dyDescent="0.2">
      <c r="A3" s="15" t="s">
        <v>74</v>
      </c>
      <c r="B3" s="35"/>
      <c r="C3" s="35"/>
      <c r="D3" s="35"/>
      <c r="E3" s="35"/>
      <c r="F3" s="35"/>
      <c r="G3" s="35"/>
      <c r="H3" s="35"/>
      <c r="I3" s="35"/>
      <c r="J3" s="35"/>
    </row>
    <row r="4" spans="1:10" ht="18" customHeight="1" x14ac:dyDescent="0.2">
      <c r="A4" s="15" t="s">
        <v>75</v>
      </c>
      <c r="B4" s="35"/>
      <c r="C4" s="35"/>
      <c r="D4" s="35"/>
      <c r="E4" s="35"/>
      <c r="F4" s="35"/>
      <c r="G4" s="35"/>
      <c r="H4" s="35"/>
      <c r="I4" s="35"/>
      <c r="J4" s="35"/>
    </row>
    <row r="5" spans="1:10" ht="18" customHeight="1" x14ac:dyDescent="0.2">
      <c r="A5" s="15" t="s">
        <v>76</v>
      </c>
      <c r="B5" s="35"/>
      <c r="C5" s="35"/>
      <c r="D5" s="35"/>
      <c r="E5" s="35"/>
      <c r="F5" s="35"/>
      <c r="G5" s="35"/>
      <c r="H5" s="35"/>
      <c r="I5" s="35"/>
      <c r="J5" s="35"/>
    </row>
    <row r="6" spans="1:10" ht="18" customHeight="1" x14ac:dyDescent="0.2">
      <c r="A6" s="15" t="s">
        <v>77</v>
      </c>
      <c r="B6" s="35"/>
      <c r="C6" s="35"/>
      <c r="D6" s="35"/>
      <c r="E6" s="35"/>
      <c r="F6" s="35"/>
      <c r="G6" s="35"/>
      <c r="H6" s="35"/>
      <c r="I6" s="35"/>
      <c r="J6" s="35"/>
    </row>
    <row r="7" spans="1:10" ht="18" customHeight="1" x14ac:dyDescent="0.2">
      <c r="A7" s="15" t="s">
        <v>78</v>
      </c>
      <c r="B7" s="35"/>
      <c r="C7" s="35"/>
      <c r="D7" s="35"/>
      <c r="E7" s="35"/>
      <c r="F7" s="35"/>
      <c r="G7" s="35"/>
      <c r="H7" s="35"/>
      <c r="I7" s="35"/>
      <c r="J7" s="35"/>
    </row>
    <row r="8" spans="1:10" ht="18" customHeight="1" x14ac:dyDescent="0.2">
      <c r="A8" s="15" t="s">
        <v>19</v>
      </c>
      <c r="B8" s="35"/>
      <c r="C8" s="35"/>
      <c r="D8" s="35"/>
      <c r="E8" s="35"/>
      <c r="F8" s="35"/>
      <c r="G8" s="35"/>
      <c r="H8" s="35"/>
      <c r="I8" s="35"/>
      <c r="J8" s="35"/>
    </row>
    <row r="9" spans="1:10" ht="18" customHeight="1" x14ac:dyDescent="0.2">
      <c r="A9" s="15" t="s">
        <v>29</v>
      </c>
      <c r="B9" s="35"/>
      <c r="C9" s="35"/>
      <c r="D9" s="35"/>
      <c r="E9" s="35"/>
      <c r="F9" s="35"/>
      <c r="G9" s="35"/>
      <c r="H9" s="35"/>
      <c r="I9" s="35"/>
      <c r="J9" s="35"/>
    </row>
    <row r="10" spans="1:10" ht="18" customHeight="1" x14ac:dyDescent="0.2">
      <c r="A10" s="9" t="s">
        <v>54</v>
      </c>
      <c r="B10" s="35"/>
      <c r="C10" s="35"/>
      <c r="D10" s="35"/>
      <c r="E10" s="35"/>
      <c r="F10" s="35"/>
      <c r="G10" s="35"/>
      <c r="H10" s="35"/>
      <c r="I10" s="35"/>
      <c r="J10" s="35"/>
    </row>
    <row r="11" spans="1:10" ht="76.5" x14ac:dyDescent="0.2">
      <c r="A11" s="74" t="s">
        <v>18</v>
      </c>
      <c r="B11" s="74" t="s">
        <v>10</v>
      </c>
      <c r="C11" s="75" t="s">
        <v>96</v>
      </c>
      <c r="D11" s="76" t="s">
        <v>97</v>
      </c>
      <c r="E11" s="75" t="s">
        <v>98</v>
      </c>
      <c r="F11" s="76" t="s">
        <v>99</v>
      </c>
      <c r="G11" s="76" t="s">
        <v>100</v>
      </c>
      <c r="H11" s="76" t="s">
        <v>48</v>
      </c>
      <c r="I11" s="76" t="s">
        <v>49</v>
      </c>
      <c r="J11" s="76" t="s">
        <v>73</v>
      </c>
    </row>
    <row r="12" spans="1:10" ht="14.25" customHeight="1" x14ac:dyDescent="0.2">
      <c r="A12" s="59">
        <v>1990</v>
      </c>
      <c r="B12" s="79" t="s">
        <v>28</v>
      </c>
      <c r="C12" s="17">
        <v>44.6</v>
      </c>
      <c r="D12" s="18">
        <v>0.64700000000000002</v>
      </c>
      <c r="E12" s="18"/>
      <c r="F12" s="18"/>
      <c r="G12" s="18"/>
      <c r="H12" s="17">
        <v>0.48899999999999999</v>
      </c>
      <c r="I12" s="17">
        <v>0.55200000000000005</v>
      </c>
      <c r="J12" s="17"/>
    </row>
    <row r="13" spans="1:10" ht="14.25" customHeight="1" x14ac:dyDescent="0.2">
      <c r="A13" s="59">
        <v>1990</v>
      </c>
      <c r="B13" s="79" t="s">
        <v>46</v>
      </c>
      <c r="C13" s="17">
        <v>42.72</v>
      </c>
      <c r="D13" s="18">
        <v>0.62</v>
      </c>
      <c r="E13" s="18"/>
      <c r="F13" s="18"/>
      <c r="G13" s="18"/>
      <c r="H13" s="17">
        <v>0.51500000000000001</v>
      </c>
      <c r="I13" s="17">
        <v>0.56200000000000006</v>
      </c>
      <c r="J13" s="17"/>
    </row>
    <row r="14" spans="1:10" ht="14.25" customHeight="1" x14ac:dyDescent="0.2">
      <c r="A14" s="59">
        <v>1990</v>
      </c>
      <c r="B14" s="79" t="s">
        <v>47</v>
      </c>
      <c r="C14" s="17">
        <v>43.55</v>
      </c>
      <c r="D14" s="18">
        <v>0.63200000000000001</v>
      </c>
      <c r="E14" s="18"/>
      <c r="F14" s="18"/>
      <c r="G14" s="18"/>
      <c r="H14" s="17">
        <v>0.55200000000000005</v>
      </c>
      <c r="I14" s="17">
        <v>0.58099999999999996</v>
      </c>
      <c r="J14" s="17"/>
    </row>
    <row r="15" spans="1:10" ht="14.25" customHeight="1" x14ac:dyDescent="0.2">
      <c r="A15" s="59">
        <v>1990</v>
      </c>
      <c r="B15" s="79" t="s">
        <v>27</v>
      </c>
      <c r="C15" s="17">
        <v>44.21</v>
      </c>
      <c r="D15" s="18">
        <v>0.64200000000000002</v>
      </c>
      <c r="E15" s="18"/>
      <c r="F15" s="18"/>
      <c r="G15" s="18"/>
      <c r="H15" s="17">
        <v>0.51400000000000001</v>
      </c>
      <c r="I15" s="17">
        <v>0.56599999999999995</v>
      </c>
      <c r="J15" s="17"/>
    </row>
    <row r="16" spans="1:10" ht="14.25" customHeight="1" x14ac:dyDescent="0.2">
      <c r="A16" s="59">
        <v>1991</v>
      </c>
      <c r="B16" s="79" t="s">
        <v>28</v>
      </c>
      <c r="C16" s="17">
        <v>42.18</v>
      </c>
      <c r="D16" s="18">
        <v>0.60699999999999998</v>
      </c>
      <c r="E16" s="18"/>
      <c r="F16" s="18"/>
      <c r="G16" s="18"/>
      <c r="H16" s="17">
        <v>0.52500000000000002</v>
      </c>
      <c r="I16" s="17">
        <v>0.57199999999999995</v>
      </c>
      <c r="J16" s="17"/>
    </row>
    <row r="17" spans="1:10" ht="14.25" customHeight="1" x14ac:dyDescent="0.2">
      <c r="A17" s="59">
        <v>1991</v>
      </c>
      <c r="B17" s="79" t="s">
        <v>46</v>
      </c>
      <c r="C17" s="17">
        <v>43.12</v>
      </c>
      <c r="D17" s="18">
        <v>0.621</v>
      </c>
      <c r="E17" s="18"/>
      <c r="F17" s="18"/>
      <c r="G17" s="18"/>
      <c r="H17" s="17">
        <v>0.55500000000000005</v>
      </c>
      <c r="I17" s="17">
        <v>0.60199999999999998</v>
      </c>
      <c r="J17" s="17"/>
    </row>
    <row r="18" spans="1:10" ht="14.25" customHeight="1" x14ac:dyDescent="0.2">
      <c r="A18" s="59">
        <v>1991</v>
      </c>
      <c r="B18" s="79" t="s">
        <v>47</v>
      </c>
      <c r="C18" s="17">
        <v>44.45</v>
      </c>
      <c r="D18" s="18">
        <v>0.64</v>
      </c>
      <c r="E18" s="18"/>
      <c r="F18" s="18"/>
      <c r="G18" s="18"/>
      <c r="H18" s="17">
        <v>0.59099999999999997</v>
      </c>
      <c r="I18" s="17">
        <v>0.63400000000000001</v>
      </c>
      <c r="J18" s="17"/>
    </row>
    <row r="19" spans="1:10" ht="14.25" customHeight="1" x14ac:dyDescent="0.2">
      <c r="A19" s="59">
        <v>1991</v>
      </c>
      <c r="B19" s="79" t="s">
        <v>27</v>
      </c>
      <c r="C19" s="17">
        <v>44.28</v>
      </c>
      <c r="D19" s="18">
        <v>0.63800000000000001</v>
      </c>
      <c r="E19" s="18"/>
      <c r="F19" s="18"/>
      <c r="G19" s="18"/>
      <c r="H19" s="17">
        <v>0.59599999999999997</v>
      </c>
      <c r="I19" s="17">
        <v>0.64</v>
      </c>
      <c r="J19" s="17"/>
    </row>
    <row r="20" spans="1:10" ht="14.25" customHeight="1" x14ac:dyDescent="0.2">
      <c r="A20" s="59">
        <v>1992</v>
      </c>
      <c r="B20" s="79" t="s">
        <v>28</v>
      </c>
      <c r="C20" s="17">
        <v>44.28</v>
      </c>
      <c r="D20" s="18">
        <v>0.63800000000000001</v>
      </c>
      <c r="E20" s="18"/>
      <c r="F20" s="18"/>
      <c r="G20" s="18"/>
      <c r="H20" s="17">
        <v>0.57799999999999996</v>
      </c>
      <c r="I20" s="17">
        <v>0.62</v>
      </c>
      <c r="J20" s="17"/>
    </row>
    <row r="21" spans="1:10" ht="14.25" customHeight="1" x14ac:dyDescent="0.2">
      <c r="A21" s="59">
        <v>1992</v>
      </c>
      <c r="B21" s="79" t="s">
        <v>46</v>
      </c>
      <c r="C21" s="17">
        <v>45.14</v>
      </c>
      <c r="D21" s="18">
        <v>0.65</v>
      </c>
      <c r="E21" s="18"/>
      <c r="F21" s="18"/>
      <c r="G21" s="18"/>
      <c r="H21" s="17">
        <v>0.54500000000000004</v>
      </c>
      <c r="I21" s="17">
        <v>0.6</v>
      </c>
      <c r="J21" s="17"/>
    </row>
    <row r="22" spans="1:10" ht="14.25" customHeight="1" x14ac:dyDescent="0.2">
      <c r="A22" s="59">
        <v>1992</v>
      </c>
      <c r="B22" s="79" t="s">
        <v>47</v>
      </c>
      <c r="C22" s="17">
        <v>46.32</v>
      </c>
      <c r="D22" s="18">
        <v>0.66700000000000004</v>
      </c>
      <c r="E22" s="18"/>
      <c r="F22" s="18"/>
      <c r="G22" s="18"/>
      <c r="H22" s="17">
        <v>0.53600000000000003</v>
      </c>
      <c r="I22" s="17">
        <v>0.58899999999999997</v>
      </c>
      <c r="J22" s="17"/>
    </row>
    <row r="23" spans="1:10" ht="14.25" customHeight="1" x14ac:dyDescent="0.2">
      <c r="A23" s="59">
        <v>1992</v>
      </c>
      <c r="B23" s="79" t="s">
        <v>27</v>
      </c>
      <c r="C23" s="17">
        <v>46.05</v>
      </c>
      <c r="D23" s="18">
        <v>0.66300000000000003</v>
      </c>
      <c r="E23" s="18"/>
      <c r="F23" s="18"/>
      <c r="G23" s="18"/>
      <c r="H23" s="17">
        <v>0.52700000000000002</v>
      </c>
      <c r="I23" s="17">
        <v>0.56899999999999995</v>
      </c>
      <c r="J23" s="17"/>
    </row>
    <row r="24" spans="1:10" ht="14.25" customHeight="1" x14ac:dyDescent="0.2">
      <c r="A24" s="59">
        <v>1993</v>
      </c>
      <c r="B24" s="79" t="s">
        <v>28</v>
      </c>
      <c r="C24" s="17">
        <v>45.97</v>
      </c>
      <c r="D24" s="18">
        <v>0.66200000000000003</v>
      </c>
      <c r="E24" s="18">
        <v>62.33</v>
      </c>
      <c r="F24" s="18">
        <v>0.51900000000000002</v>
      </c>
      <c r="G24" s="18">
        <v>0.76400000000000001</v>
      </c>
      <c r="H24" s="17">
        <v>0.51700000000000002</v>
      </c>
      <c r="I24" s="17">
        <v>0.55700000000000005</v>
      </c>
      <c r="J24" s="17">
        <f t="shared" ref="J24:J55" si="0">G24/D24-1</f>
        <v>0.15407854984894254</v>
      </c>
    </row>
    <row r="25" spans="1:10" ht="14.25" customHeight="1" x14ac:dyDescent="0.2">
      <c r="A25" s="59">
        <v>1993</v>
      </c>
      <c r="B25" s="79" t="s">
        <v>46</v>
      </c>
      <c r="C25" s="17">
        <v>40.94</v>
      </c>
      <c r="D25" s="18">
        <v>0.58899999999999997</v>
      </c>
      <c r="E25" s="18">
        <v>57.15</v>
      </c>
      <c r="F25" s="18">
        <v>0.47599999999999998</v>
      </c>
      <c r="G25" s="18">
        <v>0.63200000000000001</v>
      </c>
      <c r="H25" s="17">
        <v>0.54400000000000004</v>
      </c>
      <c r="I25" s="17">
        <v>0.57699999999999996</v>
      </c>
      <c r="J25" s="17">
        <f t="shared" si="0"/>
        <v>7.3005093378607944E-2</v>
      </c>
    </row>
    <row r="26" spans="1:10" ht="14.25" customHeight="1" x14ac:dyDescent="0.2">
      <c r="A26" s="59">
        <v>1993</v>
      </c>
      <c r="B26" s="79" t="s">
        <v>47</v>
      </c>
      <c r="C26" s="17">
        <v>40.46</v>
      </c>
      <c r="D26" s="18">
        <v>0.58299999999999996</v>
      </c>
      <c r="E26" s="18">
        <v>52.9</v>
      </c>
      <c r="F26" s="18">
        <v>0.441</v>
      </c>
      <c r="G26" s="18">
        <v>0.63100000000000001</v>
      </c>
      <c r="H26" s="17">
        <v>0.55400000000000005</v>
      </c>
      <c r="I26" s="17">
        <v>0.58499999999999996</v>
      </c>
      <c r="J26" s="17">
        <f t="shared" si="0"/>
        <v>8.23327615780447E-2</v>
      </c>
    </row>
    <row r="27" spans="1:10" ht="14.25" customHeight="1" x14ac:dyDescent="0.2">
      <c r="A27" s="59">
        <v>1993</v>
      </c>
      <c r="B27" s="79" t="s">
        <v>27</v>
      </c>
      <c r="C27" s="17">
        <v>39.53</v>
      </c>
      <c r="D27" s="18">
        <v>0.56899999999999995</v>
      </c>
      <c r="E27" s="18">
        <v>52.08</v>
      </c>
      <c r="F27" s="18">
        <v>0.434</v>
      </c>
      <c r="G27" s="18">
        <v>0.70699999999999996</v>
      </c>
      <c r="H27" s="17">
        <v>0.50600000000000001</v>
      </c>
      <c r="I27" s="17">
        <v>0.53200000000000003</v>
      </c>
      <c r="J27" s="17">
        <f t="shared" si="0"/>
        <v>0.24253075571177507</v>
      </c>
    </row>
    <row r="28" spans="1:10" ht="14.25" customHeight="1" x14ac:dyDescent="0.2">
      <c r="A28" s="59">
        <v>1994</v>
      </c>
      <c r="B28" s="79" t="s">
        <v>28</v>
      </c>
      <c r="C28" s="17">
        <v>33.979999999999997</v>
      </c>
      <c r="D28" s="18">
        <v>0.49299999999999999</v>
      </c>
      <c r="E28" s="18">
        <v>62.62</v>
      </c>
      <c r="F28" s="18">
        <v>0.52200000000000002</v>
      </c>
      <c r="G28" s="18">
        <v>0.67900000000000005</v>
      </c>
      <c r="H28" s="17">
        <v>0.55000000000000004</v>
      </c>
      <c r="I28" s="17">
        <v>0.57699999999999996</v>
      </c>
      <c r="J28" s="17">
        <f t="shared" si="0"/>
        <v>0.37728194726166331</v>
      </c>
    </row>
    <row r="29" spans="1:10" ht="14.25" customHeight="1" x14ac:dyDescent="0.2">
      <c r="A29" s="59">
        <v>1994</v>
      </c>
      <c r="B29" s="79" t="s">
        <v>46</v>
      </c>
      <c r="C29" s="17">
        <v>38.92</v>
      </c>
      <c r="D29" s="18">
        <v>0.56499999999999995</v>
      </c>
      <c r="E29" s="18">
        <v>66.13</v>
      </c>
      <c r="F29" s="18">
        <v>0.55100000000000005</v>
      </c>
      <c r="G29" s="18">
        <v>0.64200000000000002</v>
      </c>
      <c r="H29" s="17">
        <v>0.58499999999999996</v>
      </c>
      <c r="I29" s="17">
        <v>0.61099999999999999</v>
      </c>
      <c r="J29" s="17">
        <f t="shared" si="0"/>
        <v>0.13628318584070809</v>
      </c>
    </row>
    <row r="30" spans="1:10" ht="14.25" customHeight="1" x14ac:dyDescent="0.2">
      <c r="A30" s="59">
        <v>1994</v>
      </c>
      <c r="B30" s="79" t="s">
        <v>47</v>
      </c>
      <c r="C30" s="17">
        <v>38.1</v>
      </c>
      <c r="D30" s="18">
        <v>0.55300000000000005</v>
      </c>
      <c r="E30" s="18">
        <v>72.16</v>
      </c>
      <c r="F30" s="18">
        <v>0.60099999999999998</v>
      </c>
      <c r="G30" s="18">
        <v>0.67800000000000005</v>
      </c>
      <c r="H30" s="17">
        <v>0.52400000000000002</v>
      </c>
      <c r="I30" s="17">
        <v>0.54400000000000004</v>
      </c>
      <c r="J30" s="17">
        <f t="shared" si="0"/>
        <v>0.22603978300180838</v>
      </c>
    </row>
    <row r="31" spans="1:10" ht="14.25" customHeight="1" x14ac:dyDescent="0.2">
      <c r="A31" s="59">
        <v>1994</v>
      </c>
      <c r="B31" s="79" t="s">
        <v>27</v>
      </c>
      <c r="C31" s="17">
        <v>34.29</v>
      </c>
      <c r="D31" s="18">
        <v>0.498</v>
      </c>
      <c r="E31" s="18">
        <v>71.34</v>
      </c>
      <c r="F31" s="18">
        <v>0.59399999999999997</v>
      </c>
      <c r="G31" s="18">
        <v>0.66600000000000004</v>
      </c>
      <c r="H31" s="17">
        <v>0.58799999999999997</v>
      </c>
      <c r="I31" s="17">
        <v>0.61</v>
      </c>
      <c r="J31" s="17">
        <f t="shared" si="0"/>
        <v>0.33734939759036142</v>
      </c>
    </row>
    <row r="32" spans="1:10" ht="14.25" customHeight="1" x14ac:dyDescent="0.2">
      <c r="A32" s="59">
        <v>1995</v>
      </c>
      <c r="B32" s="79" t="s">
        <v>28</v>
      </c>
      <c r="C32" s="17">
        <v>32.94</v>
      </c>
      <c r="D32" s="18">
        <v>0.46700000000000003</v>
      </c>
      <c r="E32" s="18">
        <v>86.7</v>
      </c>
      <c r="F32" s="18">
        <v>0.72199999999999998</v>
      </c>
      <c r="G32" s="18">
        <v>0.67</v>
      </c>
      <c r="H32" s="17">
        <v>0.53300000000000003</v>
      </c>
      <c r="I32" s="17">
        <v>0.55400000000000005</v>
      </c>
      <c r="J32" s="17">
        <f t="shared" si="0"/>
        <v>0.43468950749464663</v>
      </c>
    </row>
    <row r="33" spans="1:10" ht="14.25" customHeight="1" x14ac:dyDescent="0.2">
      <c r="A33" s="59">
        <v>1995</v>
      </c>
      <c r="B33" s="79" t="s">
        <v>46</v>
      </c>
      <c r="C33" s="17">
        <v>37.119999999999997</v>
      </c>
      <c r="D33" s="18">
        <v>0.52600000000000002</v>
      </c>
      <c r="E33" s="18">
        <v>79.89</v>
      </c>
      <c r="F33" s="18">
        <v>0.66600000000000004</v>
      </c>
      <c r="G33" s="18">
        <v>0.66500000000000004</v>
      </c>
      <c r="H33" s="17">
        <v>0.57699999999999996</v>
      </c>
      <c r="I33" s="17">
        <v>0.60299999999999998</v>
      </c>
      <c r="J33" s="17">
        <f t="shared" si="0"/>
        <v>0.26425855513307983</v>
      </c>
    </row>
    <row r="34" spans="1:10" ht="14.25" customHeight="1" x14ac:dyDescent="0.2">
      <c r="A34" s="59">
        <v>1995</v>
      </c>
      <c r="B34" s="79" t="s">
        <v>47</v>
      </c>
      <c r="C34" s="17">
        <v>35.409999999999997</v>
      </c>
      <c r="D34" s="18">
        <v>0.502</v>
      </c>
      <c r="E34" s="18">
        <v>77.75</v>
      </c>
      <c r="F34" s="18">
        <v>0.64800000000000002</v>
      </c>
      <c r="G34" s="18">
        <v>0.60599999999999998</v>
      </c>
      <c r="H34" s="17">
        <v>0.59</v>
      </c>
      <c r="I34" s="17">
        <v>0.61799999999999999</v>
      </c>
      <c r="J34" s="17">
        <f t="shared" si="0"/>
        <v>0.20717131474103589</v>
      </c>
    </row>
    <row r="35" spans="1:10" ht="14.25" customHeight="1" x14ac:dyDescent="0.2">
      <c r="A35" s="59">
        <v>1995</v>
      </c>
      <c r="B35" s="79" t="s">
        <v>27</v>
      </c>
      <c r="C35" s="17">
        <v>35.14</v>
      </c>
      <c r="D35" s="18">
        <v>0.498</v>
      </c>
      <c r="E35" s="18">
        <v>77.45</v>
      </c>
      <c r="F35" s="18">
        <v>0.64500000000000002</v>
      </c>
      <c r="G35" s="18">
        <v>0.63600000000000001</v>
      </c>
      <c r="H35" s="17">
        <v>0.57099999999999995</v>
      </c>
      <c r="I35" s="17">
        <v>0.59299999999999997</v>
      </c>
      <c r="J35" s="17">
        <f t="shared" si="0"/>
        <v>0.27710843373493987</v>
      </c>
    </row>
    <row r="36" spans="1:10" ht="14.25" customHeight="1" x14ac:dyDescent="0.2">
      <c r="A36" s="59">
        <v>1996</v>
      </c>
      <c r="B36" s="79" t="s">
        <v>28</v>
      </c>
      <c r="C36" s="17">
        <v>35.450000000000003</v>
      </c>
      <c r="D36" s="18">
        <v>0.502</v>
      </c>
      <c r="E36" s="18">
        <v>85.12</v>
      </c>
      <c r="F36" s="18">
        <v>0.70899999999999996</v>
      </c>
      <c r="G36" s="18">
        <v>0.68600000000000005</v>
      </c>
      <c r="H36" s="17">
        <v>0.55900000000000005</v>
      </c>
      <c r="I36" s="17">
        <v>0.58199999999999996</v>
      </c>
      <c r="J36" s="17">
        <f t="shared" si="0"/>
        <v>0.36653386454183279</v>
      </c>
    </row>
    <row r="37" spans="1:10" ht="14.25" customHeight="1" x14ac:dyDescent="0.2">
      <c r="A37" s="59">
        <v>1996</v>
      </c>
      <c r="B37" s="79" t="s">
        <v>46</v>
      </c>
      <c r="C37" s="17">
        <v>36.020000000000003</v>
      </c>
      <c r="D37" s="18">
        <v>0.51</v>
      </c>
      <c r="E37" s="18">
        <v>79.69</v>
      </c>
      <c r="F37" s="18">
        <v>0.66400000000000003</v>
      </c>
      <c r="G37" s="18">
        <v>0.57799999999999996</v>
      </c>
      <c r="H37" s="17">
        <v>0.54800000000000004</v>
      </c>
      <c r="I37" s="17">
        <v>0.56699999999999995</v>
      </c>
      <c r="J37" s="17">
        <f t="shared" si="0"/>
        <v>0.1333333333333333</v>
      </c>
    </row>
    <row r="38" spans="1:10" ht="14.25" customHeight="1" x14ac:dyDescent="0.2">
      <c r="A38" s="59">
        <v>1996</v>
      </c>
      <c r="B38" s="79" t="s">
        <v>47</v>
      </c>
      <c r="C38" s="17">
        <v>35.25</v>
      </c>
      <c r="D38" s="18">
        <v>0.5</v>
      </c>
      <c r="E38" s="18">
        <v>80.05</v>
      </c>
      <c r="F38" s="18">
        <v>0.66700000000000004</v>
      </c>
      <c r="G38" s="18">
        <v>0.56799999999999995</v>
      </c>
      <c r="H38" s="17">
        <v>0.57299999999999995</v>
      </c>
      <c r="I38" s="17">
        <v>0.59099999999999997</v>
      </c>
      <c r="J38" s="17">
        <f t="shared" si="0"/>
        <v>0.1359999999999999</v>
      </c>
    </row>
    <row r="39" spans="1:10" ht="14.25" customHeight="1" x14ac:dyDescent="0.2">
      <c r="A39" s="59">
        <v>1996</v>
      </c>
      <c r="B39" s="79" t="s">
        <v>27</v>
      </c>
      <c r="C39" s="17">
        <v>34.409999999999997</v>
      </c>
      <c r="D39" s="18">
        <v>0.48799999999999999</v>
      </c>
      <c r="E39" s="18">
        <v>88.98</v>
      </c>
      <c r="F39" s="18">
        <v>0.74099999999999999</v>
      </c>
      <c r="G39" s="18">
        <v>0.66500000000000004</v>
      </c>
      <c r="H39" s="17">
        <v>0.59699999999999998</v>
      </c>
      <c r="I39" s="17">
        <v>0.62</v>
      </c>
      <c r="J39" s="17">
        <f t="shared" si="0"/>
        <v>0.36270491803278704</v>
      </c>
    </row>
    <row r="40" spans="1:10" ht="14.25" customHeight="1" x14ac:dyDescent="0.2">
      <c r="A40" s="59">
        <v>1997</v>
      </c>
      <c r="B40" s="79" t="s">
        <v>28</v>
      </c>
      <c r="C40" s="17">
        <v>33.479999999999997</v>
      </c>
      <c r="D40" s="18">
        <v>0.47099999999999997</v>
      </c>
      <c r="E40" s="18">
        <v>90.86</v>
      </c>
      <c r="F40" s="18">
        <v>0.755</v>
      </c>
      <c r="G40" s="18">
        <v>0.70699999999999996</v>
      </c>
      <c r="H40" s="17">
        <v>0.59299999999999997</v>
      </c>
      <c r="I40" s="17">
        <v>0.61799999999999999</v>
      </c>
      <c r="J40" s="17">
        <f t="shared" si="0"/>
        <v>0.5010615711252655</v>
      </c>
    </row>
    <row r="41" spans="1:10" ht="14.25" customHeight="1" x14ac:dyDescent="0.2">
      <c r="A41" s="59">
        <v>1997</v>
      </c>
      <c r="B41" s="79" t="s">
        <v>46</v>
      </c>
      <c r="C41" s="17">
        <v>33.200000000000003</v>
      </c>
      <c r="D41" s="18">
        <v>0.46700000000000003</v>
      </c>
      <c r="E41" s="18">
        <v>79.989999999999995</v>
      </c>
      <c r="F41" s="18">
        <v>0.66500000000000004</v>
      </c>
      <c r="G41" s="18">
        <v>0.61</v>
      </c>
      <c r="H41" s="17">
        <v>0.54</v>
      </c>
      <c r="I41" s="17">
        <v>0.55400000000000005</v>
      </c>
      <c r="J41" s="17">
        <f t="shared" si="0"/>
        <v>0.30620985010706625</v>
      </c>
    </row>
    <row r="42" spans="1:10" ht="14.25" customHeight="1" x14ac:dyDescent="0.2">
      <c r="A42" s="59">
        <v>1997</v>
      </c>
      <c r="B42" s="79" t="s">
        <v>47</v>
      </c>
      <c r="C42" s="17">
        <v>34.619999999999997</v>
      </c>
      <c r="D42" s="18">
        <v>0.48699999999999999</v>
      </c>
      <c r="E42" s="18">
        <v>94.2</v>
      </c>
      <c r="F42" s="18">
        <v>0.78300000000000003</v>
      </c>
      <c r="G42" s="18">
        <v>0.56399999999999995</v>
      </c>
      <c r="H42" s="17">
        <v>0.54700000000000004</v>
      </c>
      <c r="I42" s="17">
        <v>0.56000000000000005</v>
      </c>
      <c r="J42" s="17">
        <f t="shared" si="0"/>
        <v>0.1581108829568787</v>
      </c>
    </row>
    <row r="43" spans="1:10" ht="14.25" customHeight="1" x14ac:dyDescent="0.2">
      <c r="A43" s="59">
        <v>1997</v>
      </c>
      <c r="B43" s="79" t="s">
        <v>27</v>
      </c>
      <c r="C43" s="17">
        <v>33.799999999999997</v>
      </c>
      <c r="D43" s="18">
        <v>0.47499999999999998</v>
      </c>
      <c r="E43" s="18">
        <v>93.82</v>
      </c>
      <c r="F43" s="18">
        <v>0.78</v>
      </c>
      <c r="G43" s="18">
        <v>0.70499999999999996</v>
      </c>
      <c r="H43" s="17">
        <v>0.6</v>
      </c>
      <c r="I43" s="17">
        <v>0.61399999999999999</v>
      </c>
      <c r="J43" s="17">
        <f t="shared" si="0"/>
        <v>0.48421052631578942</v>
      </c>
    </row>
    <row r="44" spans="1:10" ht="14.25" customHeight="1" x14ac:dyDescent="0.2">
      <c r="A44" s="59">
        <v>1998</v>
      </c>
      <c r="B44" s="79" t="s">
        <v>28</v>
      </c>
      <c r="C44" s="17">
        <v>32.92</v>
      </c>
      <c r="D44" s="18">
        <v>0.45900000000000002</v>
      </c>
      <c r="E44" s="18">
        <v>78.98</v>
      </c>
      <c r="F44" s="18">
        <v>0.65800000000000003</v>
      </c>
      <c r="G44" s="18">
        <v>0.69599999999999995</v>
      </c>
      <c r="H44" s="17">
        <v>0.58899999999999997</v>
      </c>
      <c r="I44" s="17">
        <v>0.60599999999999998</v>
      </c>
      <c r="J44" s="17">
        <f t="shared" si="0"/>
        <v>0.51633986928104569</v>
      </c>
    </row>
    <row r="45" spans="1:10" ht="14.25" customHeight="1" x14ac:dyDescent="0.2">
      <c r="A45" s="59">
        <v>1998</v>
      </c>
      <c r="B45" s="79" t="s">
        <v>46</v>
      </c>
      <c r="C45" s="17">
        <v>29.98</v>
      </c>
      <c r="D45" s="18">
        <v>0.41799999999999998</v>
      </c>
      <c r="E45" s="18">
        <v>68.95</v>
      </c>
      <c r="F45" s="18">
        <v>0.57499999999999996</v>
      </c>
      <c r="G45" s="18">
        <v>0.627</v>
      </c>
      <c r="H45" s="17">
        <v>0.56000000000000005</v>
      </c>
      <c r="I45" s="17">
        <v>0.56000000000000005</v>
      </c>
      <c r="J45" s="17">
        <f t="shared" si="0"/>
        <v>0.5</v>
      </c>
    </row>
    <row r="46" spans="1:10" ht="14.25" customHeight="1" x14ac:dyDescent="0.2">
      <c r="A46" s="59">
        <v>1998</v>
      </c>
      <c r="B46" s="79" t="s">
        <v>47</v>
      </c>
      <c r="C46" s="17">
        <v>28.09</v>
      </c>
      <c r="D46" s="18">
        <v>0.39200000000000002</v>
      </c>
      <c r="E46" s="18">
        <v>68.53</v>
      </c>
      <c r="F46" s="18">
        <v>0.57099999999999995</v>
      </c>
      <c r="G46" s="18">
        <v>0.60199999999999998</v>
      </c>
      <c r="H46" s="17">
        <v>0.51100000000000001</v>
      </c>
      <c r="I46" s="17">
        <v>0.51100000000000001</v>
      </c>
      <c r="J46" s="17">
        <f t="shared" si="0"/>
        <v>0.53571428571428559</v>
      </c>
    </row>
    <row r="47" spans="1:10" ht="14.25" customHeight="1" x14ac:dyDescent="0.2">
      <c r="A47" s="59">
        <v>1998</v>
      </c>
      <c r="B47" s="79" t="s">
        <v>27</v>
      </c>
      <c r="C47" s="17">
        <v>29.24</v>
      </c>
      <c r="D47" s="18">
        <v>0.40799999999999997</v>
      </c>
      <c r="E47" s="18">
        <v>70.31</v>
      </c>
      <c r="F47" s="18">
        <v>0.58599999999999997</v>
      </c>
      <c r="G47" s="18">
        <v>0.67500000000000004</v>
      </c>
      <c r="H47" s="17">
        <v>0.55900000000000005</v>
      </c>
      <c r="I47" s="17">
        <v>0.55900000000000005</v>
      </c>
      <c r="J47" s="17">
        <f t="shared" si="0"/>
        <v>0.65441176470588247</v>
      </c>
    </row>
    <row r="48" spans="1:10" ht="14.25" customHeight="1" x14ac:dyDescent="0.2">
      <c r="A48" s="59">
        <v>1999</v>
      </c>
      <c r="B48" s="79" t="s">
        <v>28</v>
      </c>
      <c r="C48" s="17">
        <v>28.58</v>
      </c>
      <c r="D48" s="18">
        <v>0.39700000000000002</v>
      </c>
      <c r="E48" s="18">
        <v>73.97</v>
      </c>
      <c r="F48" s="18">
        <v>0.61599999999999999</v>
      </c>
      <c r="G48" s="18">
        <v>0.65900000000000003</v>
      </c>
      <c r="H48" s="17">
        <v>0.52300000000000002</v>
      </c>
      <c r="I48" s="17">
        <v>0.52300000000000002</v>
      </c>
      <c r="J48" s="17">
        <f t="shared" si="0"/>
        <v>0.65994962216624686</v>
      </c>
    </row>
    <row r="49" spans="1:10" ht="14.25" customHeight="1" x14ac:dyDescent="0.2">
      <c r="A49" s="59">
        <v>1999</v>
      </c>
      <c r="B49" s="79" t="s">
        <v>46</v>
      </c>
      <c r="C49" s="17">
        <v>29.22</v>
      </c>
      <c r="D49" s="18">
        <v>0.40600000000000003</v>
      </c>
      <c r="E49" s="18">
        <v>81.37</v>
      </c>
      <c r="F49" s="18">
        <v>0.67800000000000005</v>
      </c>
      <c r="G49" s="18">
        <v>0.57499999999999996</v>
      </c>
      <c r="H49" s="17">
        <v>0.45</v>
      </c>
      <c r="I49" s="17">
        <v>0.45</v>
      </c>
      <c r="J49" s="17">
        <f t="shared" si="0"/>
        <v>0.41625615763546775</v>
      </c>
    </row>
    <row r="50" spans="1:10" ht="14.25" customHeight="1" x14ac:dyDescent="0.2">
      <c r="A50" s="59">
        <v>1999</v>
      </c>
      <c r="B50" s="79" t="s">
        <v>47</v>
      </c>
      <c r="C50" s="17">
        <v>29.42</v>
      </c>
      <c r="D50" s="18">
        <v>0.40899999999999997</v>
      </c>
      <c r="E50" s="18">
        <v>91.88</v>
      </c>
      <c r="F50" s="18">
        <v>0.76600000000000001</v>
      </c>
      <c r="G50" s="18">
        <v>0.56299999999999994</v>
      </c>
      <c r="H50" s="17">
        <v>0.42799999999999999</v>
      </c>
      <c r="I50" s="17">
        <v>0.42799999999999999</v>
      </c>
      <c r="J50" s="17">
        <f t="shared" si="0"/>
        <v>0.37652811735941305</v>
      </c>
    </row>
    <row r="51" spans="1:10" ht="14.25" customHeight="1" x14ac:dyDescent="0.2">
      <c r="A51" s="59">
        <v>1999</v>
      </c>
      <c r="B51" s="79" t="s">
        <v>27</v>
      </c>
      <c r="C51" s="17">
        <v>28.96</v>
      </c>
      <c r="D51" s="18">
        <v>0.40300000000000002</v>
      </c>
      <c r="E51" s="18">
        <v>95.57</v>
      </c>
      <c r="F51" s="18">
        <v>0.79600000000000004</v>
      </c>
      <c r="G51" s="18">
        <v>0.64200000000000002</v>
      </c>
      <c r="H51" s="17">
        <v>0.46100000000000002</v>
      </c>
      <c r="I51" s="17">
        <v>0.46100000000000002</v>
      </c>
      <c r="J51" s="17">
        <f t="shared" si="0"/>
        <v>0.59305210918114137</v>
      </c>
    </row>
    <row r="52" spans="1:10" ht="14.25" customHeight="1" x14ac:dyDescent="0.2">
      <c r="A52" s="59">
        <v>2000</v>
      </c>
      <c r="B52" s="79" t="s">
        <v>28</v>
      </c>
      <c r="C52" s="17">
        <v>29.71</v>
      </c>
      <c r="D52" s="18">
        <v>0.41099999999999998</v>
      </c>
      <c r="E52" s="18">
        <v>119.41</v>
      </c>
      <c r="F52" s="18">
        <v>0.997</v>
      </c>
      <c r="G52" s="18">
        <v>0.63100000000000001</v>
      </c>
      <c r="H52" s="17">
        <v>0.48199999999999998</v>
      </c>
      <c r="I52" s="17">
        <v>0.48199999999999998</v>
      </c>
      <c r="J52" s="17">
        <f t="shared" si="0"/>
        <v>0.53527980535279807</v>
      </c>
    </row>
    <row r="53" spans="1:10" ht="14.25" customHeight="1" x14ac:dyDescent="0.2">
      <c r="A53" s="59">
        <v>2000</v>
      </c>
      <c r="B53" s="79" t="s">
        <v>46</v>
      </c>
      <c r="C53" s="17">
        <v>28.87</v>
      </c>
      <c r="D53" s="18">
        <v>0.4</v>
      </c>
      <c r="E53" s="18">
        <v>113.15</v>
      </c>
      <c r="F53" s="18">
        <v>0.94499999999999995</v>
      </c>
      <c r="G53" s="18">
        <v>0.53500000000000003</v>
      </c>
      <c r="H53" s="17">
        <v>0.46100000000000002</v>
      </c>
      <c r="I53" s="17">
        <v>0.46100000000000002</v>
      </c>
      <c r="J53" s="17">
        <f t="shared" si="0"/>
        <v>0.33749999999999991</v>
      </c>
    </row>
    <row r="54" spans="1:10" ht="14.25" customHeight="1" x14ac:dyDescent="0.2">
      <c r="A54" s="59">
        <v>2000</v>
      </c>
      <c r="B54" s="79" t="s">
        <v>47</v>
      </c>
      <c r="C54" s="17">
        <v>29.25</v>
      </c>
      <c r="D54" s="18">
        <v>0.40500000000000003</v>
      </c>
      <c r="E54" s="18">
        <v>110.48</v>
      </c>
      <c r="F54" s="18">
        <v>0.92300000000000004</v>
      </c>
      <c r="G54" s="18">
        <v>0.53600000000000003</v>
      </c>
      <c r="H54" s="17">
        <v>0.46800000000000003</v>
      </c>
      <c r="I54" s="17">
        <v>0.46800000000000003</v>
      </c>
      <c r="J54" s="17">
        <f t="shared" si="0"/>
        <v>0.32345679012345685</v>
      </c>
    </row>
    <row r="55" spans="1:10" ht="14.25" customHeight="1" x14ac:dyDescent="0.2">
      <c r="A55" s="59">
        <v>2000</v>
      </c>
      <c r="B55" s="79" t="s">
        <v>27</v>
      </c>
      <c r="C55" s="17">
        <v>29.55</v>
      </c>
      <c r="D55" s="18">
        <v>0.40899999999999997</v>
      </c>
      <c r="E55" s="18">
        <v>141.58000000000001</v>
      </c>
      <c r="F55" s="18">
        <v>1.1819999999999999</v>
      </c>
      <c r="G55" s="18">
        <v>0.66200000000000003</v>
      </c>
      <c r="H55" s="17">
        <v>0.69799999999999995</v>
      </c>
      <c r="I55" s="17">
        <v>0.69799999999999995</v>
      </c>
      <c r="J55" s="17">
        <f t="shared" si="0"/>
        <v>0.61858190709046479</v>
      </c>
    </row>
    <row r="56" spans="1:10" ht="14.25" customHeight="1" x14ac:dyDescent="0.2">
      <c r="A56" s="59">
        <v>2001</v>
      </c>
      <c r="B56" s="79" t="s">
        <v>28</v>
      </c>
      <c r="C56" s="17">
        <v>31.05</v>
      </c>
      <c r="D56" s="18">
        <v>0.42799999999999999</v>
      </c>
      <c r="E56" s="18">
        <v>123.66</v>
      </c>
      <c r="F56" s="18">
        <v>1.0229999999999999</v>
      </c>
      <c r="G56" s="18">
        <v>0.65400000000000003</v>
      </c>
      <c r="H56" s="17">
        <v>0.71899999999999997</v>
      </c>
      <c r="I56" s="17">
        <v>0.71899999999999997</v>
      </c>
      <c r="J56" s="17">
        <f t="shared" ref="J56:J87" si="1">G56/D56-1</f>
        <v>0.52803738317757021</v>
      </c>
    </row>
    <row r="57" spans="1:10" ht="14.25" customHeight="1" x14ac:dyDescent="0.2">
      <c r="A57" s="59">
        <v>2001</v>
      </c>
      <c r="B57" s="79" t="s">
        <v>46</v>
      </c>
      <c r="C57" s="17">
        <v>31.51</v>
      </c>
      <c r="D57" s="18">
        <v>0.435</v>
      </c>
      <c r="E57" s="18">
        <v>116.09</v>
      </c>
      <c r="F57" s="18">
        <v>0.96099999999999997</v>
      </c>
      <c r="G57" s="18">
        <v>0.65600000000000003</v>
      </c>
      <c r="H57" s="17">
        <v>0.59799999999999998</v>
      </c>
      <c r="I57" s="17">
        <v>0.59799999999999998</v>
      </c>
      <c r="J57" s="17">
        <f t="shared" si="1"/>
        <v>0.50804597701149423</v>
      </c>
    </row>
    <row r="58" spans="1:10" ht="14.25" customHeight="1" x14ac:dyDescent="0.2">
      <c r="A58" s="59">
        <v>2001</v>
      </c>
      <c r="B58" s="79" t="s">
        <v>47</v>
      </c>
      <c r="C58" s="17">
        <v>33.6</v>
      </c>
      <c r="D58" s="18">
        <v>0.46300000000000002</v>
      </c>
      <c r="E58" s="18">
        <v>121.53</v>
      </c>
      <c r="F58" s="18">
        <v>1.006</v>
      </c>
      <c r="G58" s="18">
        <v>0.62</v>
      </c>
      <c r="H58" s="18">
        <v>0.55400000000000005</v>
      </c>
      <c r="I58" s="18">
        <v>0.55400000000000005</v>
      </c>
      <c r="J58" s="17">
        <f t="shared" si="1"/>
        <v>0.33909287257019427</v>
      </c>
    </row>
    <row r="59" spans="1:10" ht="14.25" customHeight="1" x14ac:dyDescent="0.2">
      <c r="A59" s="59">
        <v>2001</v>
      </c>
      <c r="B59" s="79" t="s">
        <v>27</v>
      </c>
      <c r="C59" s="17">
        <v>32.81</v>
      </c>
      <c r="D59" s="18">
        <v>0.45300000000000001</v>
      </c>
      <c r="E59" s="18">
        <v>108.77</v>
      </c>
      <c r="F59" s="18">
        <v>0.9</v>
      </c>
      <c r="G59" s="18">
        <v>0.72199999999999998</v>
      </c>
      <c r="H59" s="18">
        <v>0.67900000000000005</v>
      </c>
      <c r="I59" s="18">
        <v>0.67900000000000005</v>
      </c>
      <c r="J59" s="17">
        <f t="shared" si="1"/>
        <v>0.59381898454746129</v>
      </c>
    </row>
    <row r="60" spans="1:10" ht="14.25" customHeight="1" x14ac:dyDescent="0.2">
      <c r="A60" s="59">
        <v>2002</v>
      </c>
      <c r="B60" s="79" t="s">
        <v>28</v>
      </c>
      <c r="C60" s="17">
        <v>34</v>
      </c>
      <c r="D60" s="18">
        <v>0.46899999999999997</v>
      </c>
      <c r="E60" s="18">
        <v>121.17</v>
      </c>
      <c r="F60" s="18">
        <v>1.0049999999999999</v>
      </c>
      <c r="G60" s="18">
        <v>0.71499999999999997</v>
      </c>
      <c r="H60" s="18">
        <v>0.69699999999999995</v>
      </c>
      <c r="I60" s="18">
        <v>0.69699999999999995</v>
      </c>
      <c r="J60" s="17">
        <f t="shared" si="1"/>
        <v>0.52452025586353956</v>
      </c>
    </row>
    <row r="61" spans="1:10" ht="14.25" customHeight="1" x14ac:dyDescent="0.2">
      <c r="A61" s="59">
        <v>2002</v>
      </c>
      <c r="B61" s="79" t="s">
        <v>46</v>
      </c>
      <c r="C61" s="17">
        <v>29.9</v>
      </c>
      <c r="D61" s="18">
        <v>0.41199999999999998</v>
      </c>
      <c r="E61" s="18">
        <v>120</v>
      </c>
      <c r="F61" s="18">
        <v>0.995</v>
      </c>
      <c r="G61" s="18">
        <v>0.57099999999999995</v>
      </c>
      <c r="H61" s="17">
        <v>0.55100000000000005</v>
      </c>
      <c r="I61" s="17">
        <v>0.55100000000000005</v>
      </c>
      <c r="J61" s="17">
        <f t="shared" si="1"/>
        <v>0.38592233009708732</v>
      </c>
    </row>
    <row r="62" spans="1:10" ht="14.25" customHeight="1" x14ac:dyDescent="0.2">
      <c r="A62" s="59">
        <v>2002</v>
      </c>
      <c r="B62" s="79" t="s">
        <v>47</v>
      </c>
      <c r="C62" s="17">
        <v>26.91</v>
      </c>
      <c r="D62" s="18">
        <v>0.371</v>
      </c>
      <c r="E62" s="18">
        <v>137.01</v>
      </c>
      <c r="F62" s="18">
        <v>1.1359999999999999</v>
      </c>
      <c r="G62" s="18">
        <v>0.55100000000000005</v>
      </c>
      <c r="H62" s="17">
        <v>0.51600000000000001</v>
      </c>
      <c r="I62" s="17">
        <v>0.51600000000000001</v>
      </c>
      <c r="J62" s="17">
        <f t="shared" si="1"/>
        <v>0.48517520215633447</v>
      </c>
    </row>
    <row r="63" spans="1:10" ht="14.25" customHeight="1" x14ac:dyDescent="0.2">
      <c r="A63" s="59">
        <v>2002</v>
      </c>
      <c r="B63" s="79" t="s">
        <v>27</v>
      </c>
      <c r="C63" s="17">
        <v>28.59</v>
      </c>
      <c r="D63" s="18">
        <v>0.39400000000000002</v>
      </c>
      <c r="E63" s="18">
        <v>134.86000000000001</v>
      </c>
      <c r="F63" s="18">
        <v>1.119</v>
      </c>
      <c r="G63" s="18">
        <v>0.69</v>
      </c>
      <c r="H63" s="17">
        <v>0.61199999999999999</v>
      </c>
      <c r="I63" s="17">
        <v>0.61199999999999999</v>
      </c>
      <c r="J63" s="17">
        <f t="shared" si="1"/>
        <v>0.75126903553299473</v>
      </c>
    </row>
    <row r="64" spans="1:10" ht="14.25" customHeight="1" x14ac:dyDescent="0.2">
      <c r="A64" s="59">
        <v>2003</v>
      </c>
      <c r="B64" s="79" t="s">
        <v>28</v>
      </c>
      <c r="C64" s="17">
        <v>26.129000000000001</v>
      </c>
      <c r="D64" s="18">
        <v>0.36199999999999999</v>
      </c>
      <c r="E64" s="18">
        <v>165.73</v>
      </c>
      <c r="F64" s="18">
        <v>1.3680000000000001</v>
      </c>
      <c r="G64" s="18">
        <v>0.72</v>
      </c>
      <c r="H64" s="17">
        <v>0.626</v>
      </c>
      <c r="I64" s="17">
        <v>0.626</v>
      </c>
      <c r="J64" s="17">
        <f t="shared" si="1"/>
        <v>0.98895027624309395</v>
      </c>
    </row>
    <row r="65" spans="1:10" ht="14.25" customHeight="1" x14ac:dyDescent="0.2">
      <c r="A65" s="59">
        <v>2003</v>
      </c>
      <c r="B65" s="79" t="s">
        <v>46</v>
      </c>
      <c r="C65" s="17">
        <v>27.92</v>
      </c>
      <c r="D65" s="18">
        <v>0.38700000000000001</v>
      </c>
      <c r="E65" s="18">
        <v>149.4</v>
      </c>
      <c r="F65" s="18">
        <v>1.2330000000000001</v>
      </c>
      <c r="G65" s="18">
        <v>0.67400000000000004</v>
      </c>
      <c r="H65" s="17">
        <v>0.57499999999999996</v>
      </c>
      <c r="I65" s="17">
        <v>0.57499999999999996</v>
      </c>
      <c r="J65" s="17">
        <f t="shared" si="1"/>
        <v>0.74160206718346267</v>
      </c>
    </row>
    <row r="66" spans="1:10" ht="14.25" customHeight="1" x14ac:dyDescent="0.2">
      <c r="A66" s="59">
        <v>2003</v>
      </c>
      <c r="B66" s="79" t="s">
        <v>47</v>
      </c>
      <c r="C66" s="17">
        <v>28.26</v>
      </c>
      <c r="D66" s="18">
        <v>0.39100000000000001</v>
      </c>
      <c r="E66" s="18">
        <v>160.5</v>
      </c>
      <c r="F66" s="18">
        <v>1.325</v>
      </c>
      <c r="G66" s="18">
        <v>0.56599999999999995</v>
      </c>
      <c r="H66" s="18">
        <v>0.54</v>
      </c>
      <c r="I66" s="18">
        <v>0.54</v>
      </c>
      <c r="J66" s="17">
        <f t="shared" si="1"/>
        <v>0.44757033248081823</v>
      </c>
    </row>
    <row r="67" spans="1:10" ht="14.25" customHeight="1" x14ac:dyDescent="0.2">
      <c r="A67" s="59">
        <v>2003</v>
      </c>
      <c r="B67" s="79" t="s">
        <v>27</v>
      </c>
      <c r="C67" s="17">
        <v>30.36</v>
      </c>
      <c r="D67" s="18">
        <v>0.42</v>
      </c>
      <c r="E67" s="18">
        <v>156.85</v>
      </c>
      <c r="F67" s="18">
        <v>1.2949999999999999</v>
      </c>
      <c r="G67" s="18">
        <v>0.76600000000000001</v>
      </c>
      <c r="H67" s="18">
        <v>0.66</v>
      </c>
      <c r="I67" s="17">
        <v>0.66</v>
      </c>
      <c r="J67" s="17">
        <f t="shared" si="1"/>
        <v>0.82380952380952399</v>
      </c>
    </row>
    <row r="68" spans="1:10" ht="14.25" customHeight="1" x14ac:dyDescent="0.2">
      <c r="A68" s="59">
        <v>2004</v>
      </c>
      <c r="B68" s="79" t="s">
        <v>28</v>
      </c>
      <c r="C68" s="17">
        <v>29.03</v>
      </c>
      <c r="D68" s="18">
        <v>0.4</v>
      </c>
      <c r="E68" s="18">
        <v>134.57</v>
      </c>
      <c r="F68" s="18">
        <v>1.1140000000000001</v>
      </c>
      <c r="G68" s="18">
        <v>0.73599999999999999</v>
      </c>
      <c r="H68" s="18">
        <v>0.625</v>
      </c>
      <c r="I68" s="17">
        <v>0.625</v>
      </c>
      <c r="J68" s="17">
        <f t="shared" si="1"/>
        <v>0.83999999999999986</v>
      </c>
    </row>
    <row r="69" spans="1:10" ht="14.25" customHeight="1" x14ac:dyDescent="0.2">
      <c r="A69" s="59">
        <v>2004</v>
      </c>
      <c r="B69" s="79" t="s">
        <v>46</v>
      </c>
      <c r="C69" s="17">
        <v>33.35</v>
      </c>
      <c r="D69" s="18">
        <v>0.46</v>
      </c>
      <c r="E69" s="18">
        <v>150.18</v>
      </c>
      <c r="F69" s="18">
        <v>1.2430000000000001</v>
      </c>
      <c r="G69" s="18">
        <v>0.68300000000000005</v>
      </c>
      <c r="H69" s="18"/>
      <c r="I69" s="18"/>
      <c r="J69" s="17">
        <f t="shared" si="1"/>
        <v>0.48478260869565215</v>
      </c>
    </row>
    <row r="70" spans="1:10" ht="14.25" customHeight="1" x14ac:dyDescent="0.2">
      <c r="A70" s="59">
        <v>2004</v>
      </c>
      <c r="B70" s="79" t="s">
        <v>47</v>
      </c>
      <c r="C70" s="17">
        <v>34.398299999999999</v>
      </c>
      <c r="D70" s="18">
        <v>0.47399999999999998</v>
      </c>
      <c r="E70" s="18">
        <v>147.91</v>
      </c>
      <c r="F70" s="18">
        <v>1.224</v>
      </c>
      <c r="G70" s="18">
        <v>0.73399999999999999</v>
      </c>
      <c r="H70" s="18"/>
      <c r="I70" s="18"/>
      <c r="J70" s="17">
        <f t="shared" si="1"/>
        <v>0.54852320675105481</v>
      </c>
    </row>
    <row r="71" spans="1:10" ht="14.25" customHeight="1" x14ac:dyDescent="0.2">
      <c r="A71" s="59">
        <v>2004</v>
      </c>
      <c r="B71" s="79" t="s">
        <v>27</v>
      </c>
      <c r="C71" s="17">
        <v>34.01</v>
      </c>
      <c r="D71" s="18">
        <v>0.46899999999999997</v>
      </c>
      <c r="E71" s="18">
        <v>153.44999999999999</v>
      </c>
      <c r="F71" s="18">
        <v>1.27</v>
      </c>
      <c r="G71" s="18">
        <v>0.88</v>
      </c>
      <c r="H71" s="18"/>
      <c r="I71" s="18"/>
      <c r="J71" s="17">
        <f t="shared" si="1"/>
        <v>0.87633262260127953</v>
      </c>
    </row>
    <row r="72" spans="1:10" ht="14.25" customHeight="1" x14ac:dyDescent="0.2">
      <c r="A72" s="59">
        <v>2005</v>
      </c>
      <c r="B72" s="79" t="s">
        <v>28</v>
      </c>
      <c r="C72" s="17">
        <v>36.42</v>
      </c>
      <c r="D72" s="18">
        <v>0.502</v>
      </c>
      <c r="E72" s="18">
        <v>187.87</v>
      </c>
      <c r="F72" s="18">
        <v>1.5549999999999999</v>
      </c>
      <c r="G72" s="18">
        <v>0.96499999999999997</v>
      </c>
      <c r="H72" s="18"/>
      <c r="I72" s="18"/>
      <c r="J72" s="17">
        <f t="shared" si="1"/>
        <v>0.9223107569721114</v>
      </c>
    </row>
    <row r="73" spans="1:10" ht="14.25" customHeight="1" x14ac:dyDescent="0.2">
      <c r="A73" s="59">
        <v>2005</v>
      </c>
      <c r="B73" s="79" t="s">
        <v>46</v>
      </c>
      <c r="C73" s="17">
        <v>37.15</v>
      </c>
      <c r="D73" s="18">
        <v>0.51200000000000001</v>
      </c>
      <c r="E73" s="18">
        <v>222.3</v>
      </c>
      <c r="F73" s="18">
        <v>1.84</v>
      </c>
      <c r="G73" s="18">
        <v>0.86899999999999999</v>
      </c>
      <c r="H73" s="18"/>
      <c r="I73" s="18"/>
      <c r="J73" s="17">
        <f t="shared" si="1"/>
        <v>0.697265625</v>
      </c>
    </row>
    <row r="74" spans="1:10" ht="14.25" customHeight="1" x14ac:dyDescent="0.2">
      <c r="A74" s="59">
        <v>2005</v>
      </c>
      <c r="B74" s="79" t="s">
        <v>47</v>
      </c>
      <c r="C74" s="17">
        <v>35.478200000000001</v>
      </c>
      <c r="D74" s="18">
        <v>0.48899999999999999</v>
      </c>
      <c r="E74" s="18">
        <v>220.4</v>
      </c>
      <c r="F74" s="18">
        <v>1.8240000000000001</v>
      </c>
      <c r="G74" s="18">
        <v>0.91300000000000003</v>
      </c>
      <c r="H74" s="18"/>
      <c r="I74" s="18"/>
      <c r="J74" s="17">
        <f t="shared" si="1"/>
        <v>0.86707566462167707</v>
      </c>
    </row>
    <row r="75" spans="1:10" ht="14.25" customHeight="1" x14ac:dyDescent="0.2">
      <c r="A75" s="59">
        <v>2005</v>
      </c>
      <c r="B75" s="79" t="s">
        <v>27</v>
      </c>
      <c r="C75" s="17">
        <v>35.43</v>
      </c>
      <c r="D75" s="18">
        <v>0.48899999999999999</v>
      </c>
      <c r="E75" s="18">
        <v>261</v>
      </c>
      <c r="F75" s="18">
        <v>2.16</v>
      </c>
      <c r="G75" s="18">
        <v>1.2689999999999999</v>
      </c>
      <c r="H75" s="18"/>
      <c r="I75" s="18"/>
      <c r="J75" s="17">
        <f t="shared" si="1"/>
        <v>1.595092024539877</v>
      </c>
    </row>
    <row r="76" spans="1:10" ht="14.25" customHeight="1" x14ac:dyDescent="0.2">
      <c r="A76" s="59">
        <v>2006</v>
      </c>
      <c r="B76" s="79" t="s">
        <v>28</v>
      </c>
      <c r="C76" s="17">
        <v>36.6</v>
      </c>
      <c r="D76" s="18">
        <v>0.503</v>
      </c>
      <c r="E76" s="18">
        <v>270.38</v>
      </c>
      <c r="F76" s="18">
        <v>2.2480000000000002</v>
      </c>
      <c r="G76" s="18">
        <v>1.5446</v>
      </c>
      <c r="H76" s="18"/>
      <c r="I76" s="18"/>
      <c r="J76" s="17">
        <f t="shared" si="1"/>
        <v>2.0707753479125248</v>
      </c>
    </row>
    <row r="77" spans="1:10" ht="14.25" customHeight="1" x14ac:dyDescent="0.2">
      <c r="A77" s="59">
        <v>2006</v>
      </c>
      <c r="B77" s="79" t="s">
        <v>46</v>
      </c>
      <c r="C77" s="17">
        <v>38.582999999999998</v>
      </c>
      <c r="D77" s="18">
        <v>0.53</v>
      </c>
      <c r="E77" s="18">
        <v>232.67</v>
      </c>
      <c r="F77" s="18">
        <v>1.9339999999999999</v>
      </c>
      <c r="G77" s="18">
        <v>1.0505</v>
      </c>
      <c r="H77" s="18"/>
      <c r="I77" s="18"/>
      <c r="J77" s="17">
        <f t="shared" si="1"/>
        <v>0.98207547169811304</v>
      </c>
    </row>
    <row r="78" spans="1:10" ht="14.25" customHeight="1" x14ac:dyDescent="0.2">
      <c r="A78" s="59">
        <v>2006</v>
      </c>
      <c r="B78" s="79" t="s">
        <v>47</v>
      </c>
      <c r="C78" s="17">
        <v>38.24</v>
      </c>
      <c r="D78" s="18">
        <v>0.52544999999999997</v>
      </c>
      <c r="E78" s="18">
        <v>239.25</v>
      </c>
      <c r="F78" s="18">
        <v>1.9890000000000001</v>
      </c>
      <c r="G78" s="18">
        <v>1.0893999999999999</v>
      </c>
      <c r="H78" s="18"/>
      <c r="I78" s="18"/>
      <c r="J78" s="17">
        <f t="shared" si="1"/>
        <v>1.0732705300218859</v>
      </c>
    </row>
    <row r="79" spans="1:10" ht="14.25" customHeight="1" x14ac:dyDescent="0.2">
      <c r="A79" s="59">
        <v>2006</v>
      </c>
      <c r="B79" s="79" t="s">
        <v>27</v>
      </c>
      <c r="C79" s="17">
        <v>38.880000000000003</v>
      </c>
      <c r="D79" s="18">
        <v>0.53400000000000003</v>
      </c>
      <c r="E79" s="18">
        <v>231.12</v>
      </c>
      <c r="F79" s="18">
        <v>1.92139825</v>
      </c>
      <c r="G79" s="18">
        <v>1.4443999999999999</v>
      </c>
      <c r="H79" s="18"/>
      <c r="I79" s="18"/>
      <c r="J79" s="17">
        <f t="shared" si="1"/>
        <v>1.7048689138576774</v>
      </c>
    </row>
    <row r="80" spans="1:10" ht="14.25" customHeight="1" x14ac:dyDescent="0.2">
      <c r="A80" s="59">
        <v>2007</v>
      </c>
      <c r="B80" s="79" t="s">
        <v>28</v>
      </c>
      <c r="C80" s="17">
        <v>38.107999999999997</v>
      </c>
      <c r="D80" s="18">
        <v>0.52355200000000002</v>
      </c>
      <c r="E80" s="18">
        <v>208.6</v>
      </c>
      <c r="F80" s="18">
        <v>1.722</v>
      </c>
      <c r="G80" s="18">
        <v>1.52</v>
      </c>
      <c r="H80" s="18"/>
      <c r="I80" s="18"/>
      <c r="J80" s="17">
        <f t="shared" si="1"/>
        <v>1.9032455228897986</v>
      </c>
    </row>
    <row r="81" spans="1:10" ht="14.25" customHeight="1" x14ac:dyDescent="0.2">
      <c r="A81" s="59">
        <v>2007</v>
      </c>
      <c r="B81" s="79" t="s">
        <v>46</v>
      </c>
      <c r="C81" s="17">
        <v>38.484000000000002</v>
      </c>
      <c r="D81" s="18">
        <v>0.52900000000000003</v>
      </c>
      <c r="E81" s="18">
        <v>234.42</v>
      </c>
      <c r="F81" s="18">
        <v>1.9350000000000001</v>
      </c>
      <c r="G81" s="18">
        <v>0.95640000000000003</v>
      </c>
      <c r="H81" s="18"/>
      <c r="I81" s="18"/>
      <c r="J81" s="17">
        <f t="shared" si="1"/>
        <v>0.80793950850661611</v>
      </c>
    </row>
    <row r="82" spans="1:10" ht="14.25" customHeight="1" x14ac:dyDescent="0.2">
      <c r="A82" s="59">
        <v>2007</v>
      </c>
      <c r="B82" s="79" t="s">
        <v>47</v>
      </c>
      <c r="C82" s="17">
        <v>40.6614</v>
      </c>
      <c r="D82" s="18">
        <v>0.55867809999999996</v>
      </c>
      <c r="E82" s="18">
        <v>235.68</v>
      </c>
      <c r="F82" s="18">
        <v>1.946</v>
      </c>
      <c r="G82" s="18">
        <v>1.0381</v>
      </c>
      <c r="H82" s="18"/>
      <c r="I82" s="18"/>
      <c r="J82" s="17">
        <f t="shared" si="1"/>
        <v>0.85813619685468279</v>
      </c>
    </row>
    <row r="83" spans="1:10" ht="14.25" customHeight="1" x14ac:dyDescent="0.2">
      <c r="A83" s="59">
        <v>2007</v>
      </c>
      <c r="B83" s="79" t="s">
        <v>27</v>
      </c>
      <c r="C83" s="17">
        <v>47.844398519788349</v>
      </c>
      <c r="D83" s="18">
        <v>0.65735140000000003</v>
      </c>
      <c r="E83" s="18">
        <v>269.12925041482492</v>
      </c>
      <c r="F83" s="18">
        <v>2.222</v>
      </c>
      <c r="G83" s="18">
        <v>1.3936999999999999</v>
      </c>
      <c r="H83" s="18"/>
      <c r="I83" s="18"/>
      <c r="J83" s="17">
        <f t="shared" si="1"/>
        <v>1.1201749931619522</v>
      </c>
    </row>
    <row r="84" spans="1:10" ht="14.25" customHeight="1" x14ac:dyDescent="0.2">
      <c r="A84" s="59">
        <v>2008</v>
      </c>
      <c r="B84" s="79" t="s">
        <v>28</v>
      </c>
      <c r="C84" s="17">
        <v>59.027999999999999</v>
      </c>
      <c r="D84" s="18">
        <v>0.81100689999999998</v>
      </c>
      <c r="E84" s="18">
        <v>315.86649999999997</v>
      </c>
      <c r="F84" s="18">
        <v>2.6080000000000001</v>
      </c>
      <c r="G84" s="18">
        <v>1.6212222045319755</v>
      </c>
      <c r="H84" s="18"/>
      <c r="I84" s="18"/>
      <c r="J84" s="17">
        <f t="shared" si="1"/>
        <v>0.99902393497758846</v>
      </c>
    </row>
    <row r="85" spans="1:10" ht="14.25" customHeight="1" x14ac:dyDescent="0.2">
      <c r="A85" s="59">
        <v>2008</v>
      </c>
      <c r="B85" s="79" t="s">
        <v>46</v>
      </c>
      <c r="C85" s="17">
        <v>67.040000000000006</v>
      </c>
      <c r="D85" s="18">
        <v>0.92108659999999998</v>
      </c>
      <c r="E85" s="18">
        <v>369.49</v>
      </c>
      <c r="F85" s="18">
        <v>3.0510000000000002</v>
      </c>
      <c r="G85" s="18">
        <v>1.4513545739477389</v>
      </c>
      <c r="H85" s="18"/>
      <c r="I85" s="18"/>
      <c r="J85" s="17">
        <f t="shared" si="1"/>
        <v>0.57569828281916058</v>
      </c>
    </row>
    <row r="86" spans="1:10" ht="14.25" customHeight="1" x14ac:dyDescent="0.2">
      <c r="A86" s="59">
        <v>2008</v>
      </c>
      <c r="B86" s="79" t="s">
        <v>47</v>
      </c>
      <c r="C86" s="17">
        <v>72.514631457381441</v>
      </c>
      <c r="D86" s="18">
        <v>0.99630450000000004</v>
      </c>
      <c r="E86" s="18">
        <v>318.04000000000002</v>
      </c>
      <c r="F86" s="18">
        <v>2.6259999999999999</v>
      </c>
      <c r="G86" s="18">
        <v>1.5215238431922533</v>
      </c>
      <c r="H86" s="18"/>
      <c r="I86" s="18"/>
      <c r="J86" s="17">
        <f t="shared" si="1"/>
        <v>0.52716749065396495</v>
      </c>
    </row>
    <row r="87" spans="1:10" ht="14.25" customHeight="1" x14ac:dyDescent="0.2">
      <c r="A87" s="59">
        <v>2008</v>
      </c>
      <c r="B87" s="79" t="s">
        <v>27</v>
      </c>
      <c r="C87" s="17">
        <v>63.935255881139071</v>
      </c>
      <c r="D87" s="18">
        <v>0.87842940000000003</v>
      </c>
      <c r="E87" s="18">
        <v>233.20565942212866</v>
      </c>
      <c r="F87" s="18">
        <v>1.925</v>
      </c>
      <c r="G87" s="18">
        <v>1.9927953933810514</v>
      </c>
      <c r="H87" s="18"/>
      <c r="I87" s="18"/>
      <c r="J87" s="17">
        <f t="shared" si="1"/>
        <v>1.2685891357701045</v>
      </c>
    </row>
    <row r="88" spans="1:10" ht="14.25" customHeight="1" x14ac:dyDescent="0.2">
      <c r="A88" s="59">
        <v>2009</v>
      </c>
      <c r="B88" s="79" t="s">
        <v>28</v>
      </c>
      <c r="C88" s="17">
        <v>60.760847705385601</v>
      </c>
      <c r="D88" s="18">
        <v>0.84123669999999995</v>
      </c>
      <c r="E88" s="18">
        <v>209.02386803273072</v>
      </c>
      <c r="F88" s="18">
        <v>1.73</v>
      </c>
      <c r="G88" s="18">
        <v>1.8699058889074915</v>
      </c>
      <c r="H88" s="18"/>
      <c r="I88" s="18"/>
      <c r="J88" s="17">
        <f t="shared" ref="J88:J119" si="2">G88/D88-1</f>
        <v>1.2228058867468472</v>
      </c>
    </row>
    <row r="89" spans="1:10" ht="14.25" customHeight="1" x14ac:dyDescent="0.2">
      <c r="A89" s="59">
        <v>2009</v>
      </c>
      <c r="B89" s="79" t="s">
        <v>46</v>
      </c>
      <c r="C89" s="17">
        <v>49.421664720470893</v>
      </c>
      <c r="D89" s="18">
        <v>0.6842452</v>
      </c>
      <c r="E89" s="18">
        <v>296.32897092777995</v>
      </c>
      <c r="F89" s="18">
        <v>2.452</v>
      </c>
      <c r="G89" s="18">
        <v>1.3842373462773856</v>
      </c>
      <c r="H89" s="18"/>
      <c r="I89" s="18"/>
      <c r="J89" s="17">
        <f t="shared" si="2"/>
        <v>1.0230136013776723</v>
      </c>
    </row>
    <row r="90" spans="1:10" ht="14.25" customHeight="1" x14ac:dyDescent="0.2">
      <c r="A90" s="59">
        <v>2009</v>
      </c>
      <c r="B90" s="79" t="s">
        <v>47</v>
      </c>
      <c r="C90" s="17">
        <v>49.993410763207343</v>
      </c>
      <c r="D90" s="18">
        <v>0.69216109999999997</v>
      </c>
      <c r="E90" s="18">
        <v>392.55674180953639</v>
      </c>
      <c r="F90" s="18">
        <v>3.2480000000000002</v>
      </c>
      <c r="G90" s="18">
        <v>1.1875</v>
      </c>
      <c r="H90" s="18"/>
      <c r="I90" s="18"/>
      <c r="J90" s="17">
        <f t="shared" si="2"/>
        <v>0.71564105523988575</v>
      </c>
    </row>
    <row r="91" spans="1:10" ht="14.25" customHeight="1" x14ac:dyDescent="0.2">
      <c r="A91" s="59">
        <v>2009</v>
      </c>
      <c r="B91" s="79" t="s">
        <v>27</v>
      </c>
      <c r="C91" s="17">
        <v>54.145412801627174</v>
      </c>
      <c r="D91" s="18">
        <v>0.74964569999999997</v>
      </c>
      <c r="E91" s="18">
        <v>344.88635512467408</v>
      </c>
      <c r="F91" s="18">
        <v>2.8540000000000001</v>
      </c>
      <c r="G91" s="18">
        <v>1.2586999999999999</v>
      </c>
      <c r="H91" s="18"/>
      <c r="I91" s="18"/>
      <c r="J91" s="17">
        <f t="shared" si="2"/>
        <v>0.67905985454195217</v>
      </c>
    </row>
    <row r="92" spans="1:10" ht="14.25" customHeight="1" x14ac:dyDescent="0.2">
      <c r="A92" s="59">
        <v>2010</v>
      </c>
      <c r="B92" s="79" t="s">
        <v>28</v>
      </c>
      <c r="C92" s="17">
        <v>59.71409153607032</v>
      </c>
      <c r="D92" s="18">
        <v>0.83315320000000004</v>
      </c>
      <c r="E92" s="18">
        <v>396.61588520321612</v>
      </c>
      <c r="F92" s="18">
        <v>3.2970000000000002</v>
      </c>
      <c r="G92" s="18">
        <v>1.465973359082011</v>
      </c>
      <c r="H92" s="18"/>
      <c r="I92" s="18"/>
      <c r="J92" s="17">
        <f t="shared" si="2"/>
        <v>0.75954837487512616</v>
      </c>
    </row>
    <row r="93" spans="1:10" ht="14.25" customHeight="1" x14ac:dyDescent="0.2">
      <c r="A93" s="59">
        <v>2010</v>
      </c>
      <c r="B93" s="79" t="s">
        <v>46</v>
      </c>
      <c r="C93" s="17">
        <v>58.750217383809783</v>
      </c>
      <c r="D93" s="18">
        <v>0.81970489999999996</v>
      </c>
      <c r="E93" s="18">
        <v>422.21699414752845</v>
      </c>
      <c r="F93" s="18">
        <v>3.51</v>
      </c>
      <c r="G93" s="18">
        <v>1.3254634925129996</v>
      </c>
      <c r="H93" s="18"/>
      <c r="I93" s="18"/>
      <c r="J93" s="17">
        <f t="shared" si="2"/>
        <v>0.61700081640722115</v>
      </c>
    </row>
    <row r="94" spans="1:10" ht="14.25" customHeight="1" x14ac:dyDescent="0.2">
      <c r="A94" s="59">
        <v>2010</v>
      </c>
      <c r="B94" s="79" t="s">
        <v>47</v>
      </c>
      <c r="C94" s="17">
        <v>61.088405644623933</v>
      </c>
      <c r="D94" s="18">
        <v>0.85232819999999998</v>
      </c>
      <c r="E94" s="18">
        <v>431.27357178364497</v>
      </c>
      <c r="F94" s="18">
        <v>3.585</v>
      </c>
      <c r="G94" s="18">
        <v>1.4035080569128286</v>
      </c>
      <c r="H94" s="18"/>
      <c r="I94" s="18"/>
      <c r="J94" s="17">
        <f t="shared" si="2"/>
        <v>0.6466756079557483</v>
      </c>
    </row>
    <row r="95" spans="1:10" ht="14.25" customHeight="1" x14ac:dyDescent="0.2">
      <c r="A95" s="59">
        <v>2010</v>
      </c>
      <c r="B95" s="79" t="s">
        <v>27</v>
      </c>
      <c r="C95" s="17">
        <v>68.05084619591203</v>
      </c>
      <c r="D95" s="18">
        <v>0.9494707</v>
      </c>
      <c r="E95" s="18">
        <v>433.93108306515597</v>
      </c>
      <c r="F95" s="18">
        <v>3.6070000000000002</v>
      </c>
      <c r="G95" s="18">
        <v>1.6996466654225346</v>
      </c>
      <c r="H95" s="18"/>
      <c r="I95" s="18"/>
      <c r="J95" s="17">
        <f t="shared" si="2"/>
        <v>0.79009912093394208</v>
      </c>
    </row>
    <row r="96" spans="1:10" ht="14.25" customHeight="1" x14ac:dyDescent="0.2">
      <c r="A96" s="59">
        <v>2011</v>
      </c>
      <c r="B96" s="79" t="s">
        <v>28</v>
      </c>
      <c r="C96" s="17">
        <v>78.781523386543114</v>
      </c>
      <c r="D96" s="18">
        <v>1.0907338</v>
      </c>
      <c r="E96" s="18">
        <v>493.67835831919598</v>
      </c>
      <c r="F96" s="18">
        <v>4.1040000000000001</v>
      </c>
      <c r="G96" s="18">
        <v>1.8733611375345522</v>
      </c>
      <c r="H96" s="18"/>
      <c r="I96" s="18"/>
      <c r="J96" s="17">
        <f t="shared" si="2"/>
        <v>0.71752368683775303</v>
      </c>
    </row>
    <row r="97" spans="1:10" ht="14.25" customHeight="1" x14ac:dyDescent="0.2">
      <c r="A97" s="59">
        <v>2011</v>
      </c>
      <c r="B97" s="79" t="s">
        <v>46</v>
      </c>
      <c r="C97" s="17">
        <v>82.747578311659936</v>
      </c>
      <c r="D97" s="18">
        <v>1.1456440000000001</v>
      </c>
      <c r="E97" s="18">
        <v>525.64608487293185</v>
      </c>
      <c r="F97" s="18">
        <v>4.37</v>
      </c>
      <c r="G97" s="18">
        <v>1.9264573230053248</v>
      </c>
      <c r="H97" s="18"/>
      <c r="I97" s="18"/>
      <c r="J97" s="17">
        <f t="shared" si="2"/>
        <v>0.68154969868940496</v>
      </c>
    </row>
    <row r="98" spans="1:10" ht="14.25" customHeight="1" x14ac:dyDescent="0.2">
      <c r="A98" s="59">
        <v>2011</v>
      </c>
      <c r="B98" s="79" t="s">
        <v>47</v>
      </c>
      <c r="C98" s="17">
        <v>80.056526724606698</v>
      </c>
      <c r="D98" s="18">
        <v>1.1083863</v>
      </c>
      <c r="E98" s="18">
        <v>565.13843614989264</v>
      </c>
      <c r="F98" s="18">
        <v>4.6980000000000004</v>
      </c>
      <c r="G98" s="18">
        <v>1.825016304406871</v>
      </c>
      <c r="H98" s="18"/>
      <c r="I98" s="18"/>
      <c r="J98" s="17">
        <f t="shared" si="2"/>
        <v>0.64655256421598772</v>
      </c>
    </row>
    <row r="99" spans="1:10" ht="14.25" customHeight="1" x14ac:dyDescent="0.2">
      <c r="A99" s="59">
        <v>2011</v>
      </c>
      <c r="B99" s="79" t="s">
        <v>27</v>
      </c>
      <c r="C99" s="17">
        <v>79.242278503614912</v>
      </c>
      <c r="D99" s="18">
        <v>1.097113</v>
      </c>
      <c r="E99" s="18">
        <v>544.62223256547134</v>
      </c>
      <c r="F99" s="18">
        <v>4.5279999999999996</v>
      </c>
      <c r="G99" s="18">
        <v>2.0568122483631415</v>
      </c>
      <c r="H99" s="18"/>
      <c r="I99" s="18"/>
      <c r="J99" s="17">
        <f t="shared" si="2"/>
        <v>0.87474968245125284</v>
      </c>
    </row>
    <row r="100" spans="1:10" ht="14.25" customHeight="1" x14ac:dyDescent="0.2">
      <c r="A100" s="59">
        <v>2012</v>
      </c>
      <c r="B100" s="79" t="s">
        <v>28</v>
      </c>
      <c r="C100" s="17">
        <v>72.052562049884045</v>
      </c>
      <c r="D100" s="18">
        <v>0.98995599999999995</v>
      </c>
      <c r="E100" s="18">
        <v>607.19358222176754</v>
      </c>
      <c r="F100" s="18">
        <v>5.048</v>
      </c>
      <c r="G100" s="18">
        <v>2.1221650325563544</v>
      </c>
      <c r="H100" s="18"/>
      <c r="I100" s="18"/>
      <c r="J100" s="17">
        <f t="shared" si="2"/>
        <v>1.1436963183781446</v>
      </c>
    </row>
    <row r="101" spans="1:10" ht="14.25" customHeight="1" x14ac:dyDescent="0.2">
      <c r="A101" s="59">
        <v>2012</v>
      </c>
      <c r="B101" s="79" t="s">
        <v>46</v>
      </c>
      <c r="C101" s="17">
        <v>66.057743588846435</v>
      </c>
      <c r="D101" s="18">
        <v>0.90759100000000004</v>
      </c>
      <c r="E101" s="18">
        <v>562.86904373939092</v>
      </c>
      <c r="F101" s="18">
        <v>4.6790000000000003</v>
      </c>
      <c r="G101" s="18">
        <v>2.0674531560273861</v>
      </c>
      <c r="H101" s="18"/>
      <c r="I101" s="18"/>
      <c r="J101" s="17">
        <f t="shared" si="2"/>
        <v>1.2779568726743502</v>
      </c>
    </row>
    <row r="102" spans="1:10" ht="14.25" customHeight="1" x14ac:dyDescent="0.2">
      <c r="A102" s="59">
        <v>2012</v>
      </c>
      <c r="B102" s="79" t="s">
        <v>47</v>
      </c>
      <c r="C102" s="17">
        <v>65.276439229817129</v>
      </c>
      <c r="D102" s="18">
        <v>0.8968564</v>
      </c>
      <c r="E102" s="18">
        <v>599.0436289840062</v>
      </c>
      <c r="F102" s="18">
        <v>4.9800000000000004</v>
      </c>
      <c r="G102" s="18">
        <v>2.0468696144552596</v>
      </c>
      <c r="H102" s="18"/>
      <c r="I102" s="18"/>
      <c r="J102" s="17">
        <f t="shared" si="2"/>
        <v>1.2822712916530001</v>
      </c>
    </row>
    <row r="103" spans="1:10" ht="14.25" customHeight="1" x14ac:dyDescent="0.2">
      <c r="A103" s="59">
        <v>2012</v>
      </c>
      <c r="B103" s="79" t="s">
        <v>27</v>
      </c>
      <c r="C103" s="17">
        <v>62.905349082666334</v>
      </c>
      <c r="D103" s="18">
        <v>0.86427920000000003</v>
      </c>
      <c r="E103" s="18">
        <v>542.93494706892398</v>
      </c>
      <c r="F103" s="18">
        <v>4.5140000000000002</v>
      </c>
      <c r="G103" s="18">
        <v>2.2829814905758719</v>
      </c>
      <c r="H103" s="18"/>
      <c r="I103" s="18"/>
      <c r="J103" s="17">
        <f t="shared" si="2"/>
        <v>1.6414860968259699</v>
      </c>
    </row>
    <row r="104" spans="1:10" ht="14.25" customHeight="1" x14ac:dyDescent="0.2">
      <c r="A104" s="59">
        <v>2013</v>
      </c>
      <c r="B104" s="79" t="s">
        <v>28</v>
      </c>
      <c r="C104" s="17">
        <v>63.768683691975582</v>
      </c>
      <c r="D104" s="18">
        <v>0.87280950000000002</v>
      </c>
      <c r="E104" s="18">
        <v>573.63618669988318</v>
      </c>
      <c r="F104" s="18">
        <v>4.7690000000000001</v>
      </c>
      <c r="G104" s="18">
        <v>2.4398592859055581</v>
      </c>
      <c r="H104" s="18"/>
      <c r="I104" s="18"/>
      <c r="J104" s="17">
        <f t="shared" si="2"/>
        <v>1.7954087185182539</v>
      </c>
    </row>
    <row r="105" spans="1:10" ht="14.25" customHeight="1" x14ac:dyDescent="0.2">
      <c r="A105" s="59">
        <v>2013</v>
      </c>
      <c r="B105" s="79" t="s">
        <v>46</v>
      </c>
      <c r="C105" s="17">
        <v>62.290301746908888</v>
      </c>
      <c r="D105" s="18">
        <v>0.85257470000000002</v>
      </c>
      <c r="E105" s="18">
        <v>554.3303755029898</v>
      </c>
      <c r="F105" s="18">
        <v>4.6079999999999997</v>
      </c>
      <c r="G105" s="18">
        <v>2.1610661743828667</v>
      </c>
      <c r="H105" s="18"/>
      <c r="I105" s="18"/>
      <c r="J105" s="17">
        <f t="shared" si="2"/>
        <v>1.534752877821576</v>
      </c>
    </row>
    <row r="106" spans="1:10" ht="14.25" customHeight="1" x14ac:dyDescent="0.2">
      <c r="A106" s="59">
        <v>2013</v>
      </c>
      <c r="B106" s="79" t="s">
        <v>47</v>
      </c>
      <c r="C106" s="17">
        <v>58.150075841073104</v>
      </c>
      <c r="D106" s="18">
        <v>0.79590689999999997</v>
      </c>
      <c r="E106" s="18">
        <v>539.83327947478097</v>
      </c>
      <c r="F106" s="18">
        <v>4.4880000000000004</v>
      </c>
      <c r="G106" s="18">
        <v>2.1951985207109108</v>
      </c>
      <c r="H106" s="18"/>
      <c r="I106" s="18"/>
      <c r="J106" s="17">
        <f t="shared" si="2"/>
        <v>1.7581096742733489</v>
      </c>
    </row>
    <row r="107" spans="1:10" ht="14.25" customHeight="1" x14ac:dyDescent="0.2">
      <c r="A107" s="59">
        <v>2013</v>
      </c>
      <c r="B107" s="79" t="s">
        <v>27</v>
      </c>
      <c r="C107" s="17">
        <v>61.890518898274841</v>
      </c>
      <c r="D107" s="18">
        <v>0.84710280000000004</v>
      </c>
      <c r="E107" s="18">
        <v>488.18527442735137</v>
      </c>
      <c r="F107" s="18">
        <v>4.0579999999999998</v>
      </c>
      <c r="G107" s="18">
        <v>2.3760484679925549</v>
      </c>
      <c r="H107" s="18"/>
      <c r="I107" s="18"/>
      <c r="J107" s="17">
        <f t="shared" si="2"/>
        <v>1.8049115974974406</v>
      </c>
    </row>
    <row r="108" spans="1:10" ht="14.25" customHeight="1" x14ac:dyDescent="0.2">
      <c r="A108" s="59">
        <v>2014</v>
      </c>
      <c r="B108" s="79" t="s">
        <v>28</v>
      </c>
      <c r="C108" s="17">
        <v>58.800320135011766</v>
      </c>
      <c r="D108" s="18">
        <v>0.80787869999999995</v>
      </c>
      <c r="E108" s="18">
        <v>516.09521961610187</v>
      </c>
      <c r="F108" s="18">
        <v>4.2809999999999997</v>
      </c>
      <c r="G108" s="18">
        <v>2.2561870972110483</v>
      </c>
      <c r="H108" s="18"/>
      <c r="I108" s="18"/>
      <c r="J108" s="17">
        <f t="shared" si="2"/>
        <v>1.792730019012815</v>
      </c>
    </row>
    <row r="109" spans="1:10" ht="14.25" customHeight="1" x14ac:dyDescent="0.2">
      <c r="A109" s="59">
        <v>2014</v>
      </c>
      <c r="B109" s="79" t="s">
        <v>46</v>
      </c>
      <c r="C109" s="17">
        <v>55.921480515532494</v>
      </c>
      <c r="D109" s="18">
        <v>0.76832529999999999</v>
      </c>
      <c r="E109" s="18">
        <v>505.59266662960744</v>
      </c>
      <c r="F109" s="18">
        <v>4.194</v>
      </c>
      <c r="G109" s="18">
        <v>1.7297070609825014</v>
      </c>
      <c r="H109" s="18"/>
      <c r="I109" s="18"/>
      <c r="J109" s="17">
        <f t="shared" si="2"/>
        <v>1.2512691707308106</v>
      </c>
    </row>
    <row r="110" spans="1:10" ht="14.25" customHeight="1" x14ac:dyDescent="0.2">
      <c r="A110" s="59">
        <v>2014</v>
      </c>
      <c r="B110" s="79" t="s">
        <v>47</v>
      </c>
      <c r="C110" s="17">
        <v>55.409441819633841</v>
      </c>
      <c r="D110" s="18">
        <v>0.76129020000000003</v>
      </c>
      <c r="E110" s="18">
        <v>509.2128520678603</v>
      </c>
      <c r="F110" s="18">
        <v>4.2240000000000002</v>
      </c>
      <c r="G110" s="18">
        <v>1.6260047479175661</v>
      </c>
      <c r="H110" s="18"/>
      <c r="I110" s="18"/>
      <c r="J110" s="17">
        <f t="shared" si="2"/>
        <v>1.1358540382071989</v>
      </c>
    </row>
    <row r="111" spans="1:10" ht="14.25" customHeight="1" x14ac:dyDescent="0.2">
      <c r="A111" s="59">
        <v>2014</v>
      </c>
      <c r="B111" s="79" t="s">
        <v>27</v>
      </c>
      <c r="C111" s="17">
        <v>56.217459413677368</v>
      </c>
      <c r="D111" s="18">
        <v>0.77239179999999996</v>
      </c>
      <c r="E111" s="18">
        <v>432.43167618224885</v>
      </c>
      <c r="F111" s="18">
        <v>3.5870000000000002</v>
      </c>
      <c r="G111" s="18">
        <v>2.0255393070214116</v>
      </c>
      <c r="H111" s="18"/>
      <c r="I111" s="18"/>
      <c r="J111" s="17">
        <f t="shared" si="2"/>
        <v>1.6224246645567852</v>
      </c>
    </row>
    <row r="112" spans="1:10" ht="14.25" customHeight="1" x14ac:dyDescent="0.2">
      <c r="A112" s="59">
        <v>2015</v>
      </c>
      <c r="B112" s="79" t="s">
        <v>28</v>
      </c>
      <c r="C112" s="17">
        <v>51.972833410094537</v>
      </c>
      <c r="D112" s="18">
        <v>0.71407339999999997</v>
      </c>
      <c r="E112" s="18">
        <v>304.287316454208</v>
      </c>
      <c r="F112" s="18">
        <v>2.524</v>
      </c>
      <c r="G112" s="18">
        <v>1.8240710569889449</v>
      </c>
      <c r="H112" s="18"/>
      <c r="I112" s="18"/>
      <c r="J112" s="17">
        <f t="shared" si="2"/>
        <v>1.5544587671084584</v>
      </c>
    </row>
    <row r="113" spans="1:10" ht="14.25" customHeight="1" x14ac:dyDescent="0.2">
      <c r="A113" s="59">
        <v>2015</v>
      </c>
      <c r="B113" s="79" t="s">
        <v>46</v>
      </c>
      <c r="C113" s="17">
        <v>47.70112943520278</v>
      </c>
      <c r="D113" s="18">
        <v>0.65538289999999999</v>
      </c>
      <c r="E113" s="18">
        <v>335.17162964581746</v>
      </c>
      <c r="F113" s="18">
        <v>2.78</v>
      </c>
      <c r="G113" s="18">
        <v>1.6040507786971365</v>
      </c>
      <c r="H113" s="18"/>
      <c r="I113" s="18"/>
      <c r="J113" s="17">
        <f t="shared" si="2"/>
        <v>1.4475017256280815</v>
      </c>
    </row>
    <row r="114" spans="1:10" ht="14.25" customHeight="1" x14ac:dyDescent="0.2">
      <c r="A114" s="59">
        <v>2015</v>
      </c>
      <c r="B114" s="79" t="s">
        <v>47</v>
      </c>
      <c r="C114" s="17">
        <v>47.0942215280444</v>
      </c>
      <c r="D114" s="18">
        <v>0.64704439999999996</v>
      </c>
      <c r="E114" s="18">
        <v>304.05258328140235</v>
      </c>
      <c r="F114" s="18">
        <v>2.5219999999999998</v>
      </c>
      <c r="G114" s="18">
        <v>1.5302007675306863</v>
      </c>
      <c r="H114" s="18"/>
      <c r="I114" s="18"/>
      <c r="J114" s="17">
        <f t="shared" si="2"/>
        <v>1.3649084475975473</v>
      </c>
    </row>
    <row r="115" spans="1:10" ht="14.25" customHeight="1" x14ac:dyDescent="0.2">
      <c r="A115" s="59">
        <v>2015</v>
      </c>
      <c r="B115" s="79" t="s">
        <v>27</v>
      </c>
      <c r="C115" s="17">
        <v>44.421427259559216</v>
      </c>
      <c r="D115" s="18">
        <v>0.61032189999999997</v>
      </c>
      <c r="E115" s="18">
        <v>277.67013108040879</v>
      </c>
      <c r="F115" s="18">
        <v>2.3029999999999999</v>
      </c>
      <c r="G115" s="18">
        <v>1.3882493564947098</v>
      </c>
      <c r="H115" s="18"/>
      <c r="I115" s="18"/>
      <c r="J115" s="17">
        <f t="shared" si="2"/>
        <v>1.2746182899461904</v>
      </c>
    </row>
    <row r="116" spans="1:10" ht="14.25" customHeight="1" x14ac:dyDescent="0.2">
      <c r="A116" s="59">
        <v>2016</v>
      </c>
      <c r="B116" s="79" t="s">
        <v>28</v>
      </c>
      <c r="C116" s="17">
        <v>48.319000000000003</v>
      </c>
      <c r="D116" s="18">
        <v>0.6563542</v>
      </c>
      <c r="E116" s="18">
        <v>223.13185102065216</v>
      </c>
      <c r="F116" s="18">
        <v>1.855</v>
      </c>
      <c r="G116" s="18">
        <v>1.2729365929866185</v>
      </c>
      <c r="H116" s="18"/>
      <c r="I116" s="18"/>
      <c r="J116" s="17">
        <f t="shared" si="2"/>
        <v>0.93940496303157439</v>
      </c>
    </row>
    <row r="117" spans="1:10" ht="14.25" customHeight="1" x14ac:dyDescent="0.2">
      <c r="A117" s="59">
        <v>2016</v>
      </c>
      <c r="B117" s="79" t="s">
        <v>46</v>
      </c>
      <c r="C117" s="17">
        <v>37.198817121856131</v>
      </c>
      <c r="D117" s="18">
        <v>0.50530200000000003</v>
      </c>
      <c r="E117" s="18">
        <v>264.61855231795505</v>
      </c>
      <c r="F117" s="18">
        <v>2.2000000000000002</v>
      </c>
      <c r="G117" s="18">
        <v>1.1516388909845794</v>
      </c>
      <c r="H117" s="18"/>
      <c r="I117" s="18"/>
      <c r="J117" s="17">
        <f t="shared" si="2"/>
        <v>1.2791100984848254</v>
      </c>
    </row>
    <row r="118" spans="1:10" ht="14.25" customHeight="1" x14ac:dyDescent="0.2">
      <c r="A118" s="59">
        <v>2016</v>
      </c>
      <c r="B118" s="79" t="s">
        <v>47</v>
      </c>
      <c r="C118" s="17">
        <v>51.753453772582361</v>
      </c>
      <c r="D118" s="18">
        <v>0.70300949999999995</v>
      </c>
      <c r="E118" s="18">
        <v>327.57690942972687</v>
      </c>
      <c r="F118" s="18">
        <v>2.7229999999999999</v>
      </c>
      <c r="G118" s="18">
        <v>1.1562923076238414</v>
      </c>
      <c r="H118" s="18"/>
      <c r="I118" s="18"/>
      <c r="J118" s="17">
        <f t="shared" si="2"/>
        <v>0.64477479696055529</v>
      </c>
    </row>
    <row r="119" spans="1:10" ht="14.25" customHeight="1" x14ac:dyDescent="0.2">
      <c r="A119" s="59">
        <v>2016</v>
      </c>
      <c r="B119" s="79" t="s">
        <v>27</v>
      </c>
      <c r="C119" s="17">
        <v>75.520423395304647</v>
      </c>
      <c r="D119" s="18">
        <v>1.0258558</v>
      </c>
      <c r="E119" s="18">
        <v>360.47028275618732</v>
      </c>
      <c r="F119" s="18">
        <v>2.9969999999999999</v>
      </c>
      <c r="G119" s="18">
        <v>1.4811841827966044</v>
      </c>
      <c r="H119" s="18"/>
      <c r="I119" s="18"/>
      <c r="J119" s="17">
        <f t="shared" si="2"/>
        <v>0.44385222835081151</v>
      </c>
    </row>
    <row r="120" spans="1:10" ht="14.25" customHeight="1" x14ac:dyDescent="0.2">
      <c r="A120" s="59">
        <v>2017</v>
      </c>
      <c r="B120" s="79" t="s">
        <v>28</v>
      </c>
      <c r="C120" s="17">
        <v>74.182247626429117</v>
      </c>
      <c r="D120" s="18">
        <v>1.0076782</v>
      </c>
      <c r="E120" s="18">
        <v>352.52411732456255</v>
      </c>
      <c r="F120" s="18">
        <v>2.931</v>
      </c>
      <c r="G120" s="18">
        <v>1.5729689035320753</v>
      </c>
      <c r="H120" s="18"/>
      <c r="I120" s="18"/>
      <c r="J120" s="17">
        <f t="shared" ref="J120:J139" si="3">G120/D120-1</f>
        <v>0.56098336108896207</v>
      </c>
    </row>
    <row r="121" spans="1:10" ht="14.25" customHeight="1" x14ac:dyDescent="0.2">
      <c r="A121" s="59">
        <v>2017</v>
      </c>
      <c r="B121" s="79" t="s">
        <v>46</v>
      </c>
      <c r="C121" s="17">
        <v>67.02702899554285</v>
      </c>
      <c r="D121" s="18">
        <v>0.91048300000000004</v>
      </c>
      <c r="E121" s="18">
        <v>376.45277791518612</v>
      </c>
      <c r="F121" s="18">
        <v>3.13</v>
      </c>
      <c r="G121" s="18">
        <v>1.4162614834138014</v>
      </c>
      <c r="H121" s="18"/>
      <c r="I121" s="18"/>
      <c r="J121" s="17">
        <f t="shared" si="3"/>
        <v>0.55550568589836535</v>
      </c>
    </row>
    <row r="122" spans="1:10" ht="14.25" customHeight="1" x14ac:dyDescent="0.2">
      <c r="A122" s="59">
        <v>2017</v>
      </c>
      <c r="B122" s="79" t="s">
        <v>47</v>
      </c>
      <c r="C122" s="17">
        <v>76.72980008794255</v>
      </c>
      <c r="D122" s="18">
        <v>1.0422837</v>
      </c>
      <c r="E122" s="18">
        <v>354.74248772403371</v>
      </c>
      <c r="F122" s="18">
        <v>2.9489999999999998</v>
      </c>
      <c r="G122" s="18">
        <v>1.4571492233670549</v>
      </c>
      <c r="H122" s="18"/>
      <c r="I122" s="18"/>
      <c r="J122" s="17">
        <f t="shared" si="3"/>
        <v>0.39803512552969478</v>
      </c>
    </row>
    <row r="123" spans="1:10" ht="14.25" customHeight="1" x14ac:dyDescent="0.2">
      <c r="A123" s="59">
        <v>2017</v>
      </c>
      <c r="B123" s="79" t="s">
        <v>27</v>
      </c>
      <c r="C123" s="17">
        <v>79.507795240740435</v>
      </c>
      <c r="D123" s="18">
        <v>1.0800194999999999</v>
      </c>
      <c r="E123" s="18">
        <v>398.8449878654551</v>
      </c>
      <c r="F123" s="18">
        <v>3.3159999999999998</v>
      </c>
      <c r="G123" s="18">
        <v>1.6443373935254575</v>
      </c>
      <c r="H123" s="18"/>
      <c r="I123" s="18"/>
      <c r="J123" s="17">
        <f t="shared" si="3"/>
        <v>0.52250713392254267</v>
      </c>
    </row>
    <row r="124" spans="1:10" ht="14.25" customHeight="1" x14ac:dyDescent="0.2">
      <c r="A124" s="59">
        <v>2018</v>
      </c>
      <c r="B124" s="79" t="s">
        <v>28</v>
      </c>
      <c r="C124" s="17">
        <v>71.087562008005975</v>
      </c>
      <c r="D124" s="18">
        <v>0.96556830000000005</v>
      </c>
      <c r="E124" s="18">
        <v>398.04779045604647</v>
      </c>
      <c r="F124" s="18">
        <v>3.3079999999999998</v>
      </c>
      <c r="G124" s="18">
        <v>1.7483919467921569</v>
      </c>
      <c r="H124" s="18"/>
      <c r="I124" s="18"/>
      <c r="J124" s="17">
        <f t="shared" si="3"/>
        <v>0.81073876057463456</v>
      </c>
    </row>
    <row r="125" spans="1:10" ht="14.25" customHeight="1" x14ac:dyDescent="0.2">
      <c r="A125" s="59">
        <v>2018</v>
      </c>
      <c r="B125" s="79" t="s">
        <v>46</v>
      </c>
      <c r="C125" s="17">
        <v>73.143990528675118</v>
      </c>
      <c r="D125" s="18">
        <v>0.99350039999999995</v>
      </c>
      <c r="E125" s="18">
        <v>497.73760741831427</v>
      </c>
      <c r="F125" s="18">
        <v>4.1369999999999996</v>
      </c>
      <c r="G125" s="18">
        <v>1.8592069328042338</v>
      </c>
      <c r="H125" s="18"/>
      <c r="I125" s="18"/>
      <c r="J125" s="17">
        <f t="shared" si="3"/>
        <v>0.87137008984015907</v>
      </c>
    </row>
    <row r="126" spans="1:10" ht="14.25" customHeight="1" x14ac:dyDescent="0.2">
      <c r="A126" s="59">
        <v>2018</v>
      </c>
      <c r="B126" s="79" t="s">
        <v>47</v>
      </c>
      <c r="C126" s="17">
        <v>82.063403713186631</v>
      </c>
      <c r="D126" s="18">
        <v>1.1146510000000001</v>
      </c>
      <c r="E126" s="18">
        <v>515.11151225065885</v>
      </c>
      <c r="F126" s="18">
        <v>4.2809999999999997</v>
      </c>
      <c r="G126" s="18">
        <v>1.9088291769727372</v>
      </c>
      <c r="H126" s="18"/>
      <c r="I126" s="18"/>
      <c r="J126" s="17">
        <f t="shared" si="3"/>
        <v>0.71249043599542561</v>
      </c>
    </row>
    <row r="127" spans="1:10" ht="14.25" customHeight="1" x14ac:dyDescent="0.2">
      <c r="A127" s="59">
        <v>2018</v>
      </c>
      <c r="B127" s="79" t="s">
        <v>27</v>
      </c>
      <c r="C127" s="17">
        <v>80.799775943034277</v>
      </c>
      <c r="D127" s="18">
        <v>1.0974873999999999</v>
      </c>
      <c r="E127" s="18">
        <v>468.24749217145268</v>
      </c>
      <c r="F127" s="18">
        <v>3.8919999999999999</v>
      </c>
      <c r="G127" s="18">
        <v>2.1615345089572395</v>
      </c>
      <c r="H127" s="18"/>
      <c r="I127" s="18"/>
      <c r="J127" s="17">
        <f t="shared" si="3"/>
        <v>0.96953013670793831</v>
      </c>
    </row>
    <row r="128" spans="1:10" ht="14.25" customHeight="1" x14ac:dyDescent="0.2">
      <c r="A128" s="59">
        <v>2019</v>
      </c>
      <c r="B128" s="79" t="s">
        <v>28</v>
      </c>
      <c r="C128" s="17">
        <v>66.90113811550674</v>
      </c>
      <c r="D128" s="18">
        <v>0.90870499999999998</v>
      </c>
      <c r="E128" s="18">
        <v>462.68470682030784</v>
      </c>
      <c r="F128" s="18">
        <v>3.8420000000000001</v>
      </c>
      <c r="G128" s="18">
        <v>1.703857383027148</v>
      </c>
      <c r="H128" s="18"/>
      <c r="I128" s="18"/>
      <c r="J128" s="17">
        <f t="shared" si="3"/>
        <v>0.87503907541737735</v>
      </c>
    </row>
    <row r="129" spans="1:10" ht="14.25" customHeight="1" x14ac:dyDescent="0.2">
      <c r="A129" s="59">
        <v>2019</v>
      </c>
      <c r="B129" s="79" t="s">
        <v>46</v>
      </c>
      <c r="C129" s="17">
        <v>51.493375770575305</v>
      </c>
      <c r="D129" s="18">
        <v>0.69942439999999995</v>
      </c>
      <c r="E129" s="18">
        <v>503.10799557199113</v>
      </c>
      <c r="F129" s="18">
        <v>4.1769999999999996</v>
      </c>
      <c r="G129" s="18">
        <v>1.2046402809416703</v>
      </c>
      <c r="H129" s="18"/>
      <c r="I129" s="18"/>
      <c r="J129" s="17">
        <f t="shared" si="3"/>
        <v>0.72233093518280223</v>
      </c>
    </row>
    <row r="130" spans="1:10" ht="14.25" customHeight="1" x14ac:dyDescent="0.2">
      <c r="A130" s="59">
        <v>2019</v>
      </c>
      <c r="B130" s="79" t="s">
        <v>47</v>
      </c>
      <c r="C130" s="17">
        <v>57.232720997609412</v>
      </c>
      <c r="D130" s="18">
        <v>0.77738079999999998</v>
      </c>
      <c r="E130" s="18">
        <v>499.25896259596288</v>
      </c>
      <c r="F130" s="18">
        <v>4.1449999999999996</v>
      </c>
      <c r="G130" s="18">
        <v>1.2479844415763792</v>
      </c>
      <c r="H130" s="18"/>
      <c r="I130" s="18"/>
      <c r="J130" s="17">
        <f t="shared" si="3"/>
        <v>0.6053708061433718</v>
      </c>
    </row>
    <row r="131" spans="1:10" ht="14.25" customHeight="1" x14ac:dyDescent="0.2">
      <c r="A131" s="59">
        <v>2019</v>
      </c>
      <c r="B131" s="79" t="s">
        <v>27</v>
      </c>
      <c r="C131" s="17">
        <v>58.609615384615388</v>
      </c>
      <c r="D131" s="18">
        <v>0.79608290000000004</v>
      </c>
      <c r="E131" s="18">
        <v>479.37875669727327</v>
      </c>
      <c r="F131" s="18">
        <v>3.98</v>
      </c>
      <c r="G131" s="18">
        <v>1.4411019962233935</v>
      </c>
      <c r="H131" s="18"/>
      <c r="I131" s="18"/>
      <c r="J131" s="17">
        <f t="shared" si="3"/>
        <v>0.8102411146168238</v>
      </c>
    </row>
    <row r="132" spans="1:10" ht="14.25" customHeight="1" x14ac:dyDescent="0.2">
      <c r="A132" s="59">
        <v>2020</v>
      </c>
      <c r="B132" s="79" t="s">
        <v>28</v>
      </c>
      <c r="C132" s="17">
        <v>54.3656015037594</v>
      </c>
      <c r="D132" s="18">
        <v>0.73843729999999996</v>
      </c>
      <c r="E132" s="18">
        <v>513.03458521549817</v>
      </c>
      <c r="F132" s="18">
        <v>4.2629999999999999</v>
      </c>
      <c r="G132" s="18">
        <v>1.3906786046721675</v>
      </c>
      <c r="H132" s="18"/>
      <c r="I132" s="18"/>
      <c r="J132" s="17">
        <f t="shared" si="3"/>
        <v>0.8832724249874262</v>
      </c>
    </row>
    <row r="133" spans="1:10" ht="14.25" customHeight="1" x14ac:dyDescent="0.2">
      <c r="A133" s="59">
        <v>2020</v>
      </c>
      <c r="B133" s="79" t="s">
        <v>46</v>
      </c>
      <c r="C133" s="17">
        <v>54.051934826883915</v>
      </c>
      <c r="D133" s="18">
        <v>0.73417679999999996</v>
      </c>
      <c r="E133" s="18">
        <v>291.21157192963472</v>
      </c>
      <c r="F133" s="18">
        <v>2.42</v>
      </c>
      <c r="G133" s="18">
        <v>0.91624481686502324</v>
      </c>
      <c r="H133" s="18"/>
      <c r="I133" s="18"/>
      <c r="J133" s="17">
        <f t="shared" si="3"/>
        <v>0.24798933562736281</v>
      </c>
    </row>
    <row r="134" spans="1:10" ht="14.25" customHeight="1" x14ac:dyDescent="0.2">
      <c r="A134" s="59">
        <v>2020</v>
      </c>
      <c r="B134" s="79" t="s">
        <v>47</v>
      </c>
      <c r="C134" s="17">
        <v>59.066326530612244</v>
      </c>
      <c r="D134" s="18">
        <v>0.80228630000000001</v>
      </c>
      <c r="E134" s="18">
        <v>389.72163446918131</v>
      </c>
      <c r="F134" s="18">
        <v>3.238</v>
      </c>
      <c r="G134" s="18">
        <v>0.99713755416094718</v>
      </c>
      <c r="H134" s="18"/>
      <c r="I134" s="18"/>
      <c r="J134" s="17">
        <f t="shared" si="3"/>
        <v>0.24286997566946766</v>
      </c>
    </row>
    <row r="135" spans="1:10" ht="14.25" customHeight="1" x14ac:dyDescent="0.2">
      <c r="A135" s="59">
        <v>2020</v>
      </c>
      <c r="B135" s="79" t="s">
        <v>27</v>
      </c>
      <c r="C135" s="17">
        <v>69.463157894736838</v>
      </c>
      <c r="D135" s="18">
        <v>0.94350440000000002</v>
      </c>
      <c r="E135" s="18">
        <v>425.95089697402506</v>
      </c>
      <c r="F135" s="18">
        <v>3.5390000000000001</v>
      </c>
      <c r="G135" s="18">
        <v>1.4648898945929185</v>
      </c>
      <c r="H135" s="18"/>
      <c r="I135" s="18"/>
      <c r="J135" s="17">
        <f t="shared" si="3"/>
        <v>0.55260526033892199</v>
      </c>
    </row>
    <row r="136" spans="1:10" ht="14.25" customHeight="1" x14ac:dyDescent="0.2">
      <c r="A136" s="59">
        <v>2021</v>
      </c>
      <c r="B136" s="79" t="s">
        <v>28</v>
      </c>
      <c r="C136" s="17">
        <v>62.372285418821093</v>
      </c>
      <c r="D136" s="18">
        <v>0.84719049999999996</v>
      </c>
      <c r="E136" s="18">
        <v>476.99327470244833</v>
      </c>
      <c r="F136" s="18">
        <v>3.9449999999999998</v>
      </c>
      <c r="G136" s="18">
        <v>1.629188518806</v>
      </c>
      <c r="H136" s="18"/>
      <c r="I136" s="18"/>
      <c r="J136" s="17">
        <f t="shared" si="3"/>
        <v>0.92304861634543833</v>
      </c>
    </row>
    <row r="137" spans="1:10" ht="14.25" customHeight="1" x14ac:dyDescent="0.2">
      <c r="A137" s="59">
        <v>2021</v>
      </c>
      <c r="B137" s="79" t="s">
        <v>46</v>
      </c>
      <c r="C137" s="17">
        <v>81.611641221374043</v>
      </c>
      <c r="D137" s="18">
        <v>1.1085148</v>
      </c>
      <c r="E137" s="18">
        <v>538.02635838603987</v>
      </c>
      <c r="F137" s="18">
        <v>4.45</v>
      </c>
      <c r="G137" s="18">
        <v>1.8645028409500688</v>
      </c>
      <c r="H137" s="18"/>
      <c r="I137" s="18"/>
      <c r="J137" s="17">
        <f t="shared" si="3"/>
        <v>0.6819828124532652</v>
      </c>
    </row>
    <row r="138" spans="1:10" ht="14.25" customHeight="1" x14ac:dyDescent="0.2">
      <c r="A138" s="59">
        <v>2021</v>
      </c>
      <c r="B138" s="79" t="s">
        <v>47</v>
      </c>
      <c r="C138" s="17">
        <v>124.54400440044003</v>
      </c>
      <c r="D138" s="18">
        <v>1.6916567</v>
      </c>
      <c r="E138" s="18">
        <v>575.67810002673002</v>
      </c>
      <c r="F138" s="18">
        <v>4.7610000000000001</v>
      </c>
      <c r="G138" s="18">
        <v>3.1160211341690132</v>
      </c>
      <c r="H138" s="18"/>
      <c r="I138" s="18"/>
      <c r="J138" s="17">
        <f t="shared" si="3"/>
        <v>0.84199378879237918</v>
      </c>
    </row>
    <row r="139" spans="1:10" ht="14.25" customHeight="1" x14ac:dyDescent="0.2">
      <c r="A139" s="59">
        <v>2021</v>
      </c>
      <c r="B139" s="79" t="s">
        <v>27</v>
      </c>
      <c r="C139" s="17">
        <v>159.06626937628099</v>
      </c>
      <c r="D139" s="42">
        <v>2.1605658000000001</v>
      </c>
      <c r="E139" s="18">
        <v>645.65435384629791</v>
      </c>
      <c r="F139" s="18">
        <v>5.34</v>
      </c>
      <c r="G139" s="42">
        <v>5.7771788735302518</v>
      </c>
      <c r="H139" s="42"/>
      <c r="I139" s="42"/>
      <c r="J139" s="17">
        <f t="shared" si="3"/>
        <v>1.6739194305168819</v>
      </c>
    </row>
    <row r="140" spans="1:10" ht="14.25" customHeight="1" x14ac:dyDescent="0.2">
      <c r="A140" s="59">
        <v>2022</v>
      </c>
      <c r="B140" s="79" t="s">
        <v>28</v>
      </c>
      <c r="C140" s="17">
        <v>162.47110289247075</v>
      </c>
      <c r="D140" s="42">
        <v>2.2068129999999999</v>
      </c>
      <c r="E140" s="42">
        <v>691.84966257681072</v>
      </c>
      <c r="F140" s="18">
        <v>5.7549999999999999</v>
      </c>
      <c r="G140" s="42">
        <v>4.9807523202322157</v>
      </c>
      <c r="H140" s="42"/>
      <c r="I140" s="42"/>
      <c r="J140" s="17">
        <f t="shared" ref="J140" si="4">G140/D140-1</f>
        <v>1.2569888432922118</v>
      </c>
    </row>
    <row r="141" spans="1:10" ht="14.25" customHeight="1" x14ac:dyDescent="0.2">
      <c r="A141" s="59">
        <v>2022</v>
      </c>
      <c r="B141" s="79" t="s">
        <v>46</v>
      </c>
      <c r="C141" s="17">
        <v>277.93748272733359</v>
      </c>
      <c r="D141" s="42">
        <v>3.7751701</v>
      </c>
      <c r="E141" s="42">
        <v>1070.4983852976495</v>
      </c>
      <c r="F141" s="18">
        <v>8.9049999999999994</v>
      </c>
      <c r="G141" s="18">
        <v>5.6425471930415814</v>
      </c>
      <c r="H141" s="42"/>
      <c r="I141" s="42"/>
      <c r="J141" s="17">
        <f t="shared" ref="J141:J145" si="5">G141/D141-1</f>
        <v>0.49464714001670584</v>
      </c>
    </row>
    <row r="142" spans="1:10" ht="14.25" customHeight="1" x14ac:dyDescent="0.2">
      <c r="A142" s="59">
        <v>2022</v>
      </c>
      <c r="B142" s="79" t="s">
        <v>47</v>
      </c>
      <c r="C142" s="17">
        <v>340.69560011972465</v>
      </c>
      <c r="D142" s="42">
        <v>4.6276012</v>
      </c>
      <c r="E142" s="42">
        <v>1223.2666981674865</v>
      </c>
      <c r="F142" s="18">
        <v>10.176</v>
      </c>
      <c r="G142" s="18">
        <v>7.7159744472131004</v>
      </c>
      <c r="H142" s="42"/>
      <c r="I142" s="42"/>
      <c r="J142" s="17">
        <f t="shared" si="5"/>
        <v>0.66738102825565448</v>
      </c>
    </row>
    <row r="143" spans="1:10" ht="14.25" customHeight="1" x14ac:dyDescent="0.2">
      <c r="A143" s="59">
        <v>2022</v>
      </c>
      <c r="B143" s="79" t="s">
        <v>27</v>
      </c>
      <c r="C143" s="17">
        <v>277.79087947882732</v>
      </c>
      <c r="D143" s="42">
        <v>3.7731788000000002</v>
      </c>
      <c r="E143" s="42">
        <v>941.05728951939102</v>
      </c>
      <c r="F143" s="18">
        <v>7.8289999999999997</v>
      </c>
      <c r="G143" s="18">
        <v>6.4290728390780396</v>
      </c>
      <c r="H143" s="42"/>
      <c r="I143" s="42"/>
      <c r="J143" s="17">
        <f t="shared" si="5"/>
        <v>0.70388767133909469</v>
      </c>
    </row>
    <row r="144" spans="1:10" ht="14.25" customHeight="1" x14ac:dyDescent="0.2">
      <c r="A144" s="59">
        <v>2023</v>
      </c>
      <c r="B144" s="79" t="s">
        <v>28</v>
      </c>
      <c r="C144" s="17">
        <v>172.34876981425654</v>
      </c>
      <c r="D144" s="42">
        <v>2.3409794000000002</v>
      </c>
      <c r="E144" s="42">
        <v>656.32761624517718</v>
      </c>
      <c r="F144" s="42">
        <v>5.444</v>
      </c>
      <c r="G144" s="18">
        <v>7.1831461967006609</v>
      </c>
      <c r="H144" s="42"/>
      <c r="I144" s="42"/>
      <c r="J144" s="17">
        <f t="shared" si="5"/>
        <v>2.0684363120413023</v>
      </c>
    </row>
    <row r="145" spans="1:10" ht="14.25" customHeight="1" x14ac:dyDescent="0.2">
      <c r="A145" s="59">
        <v>2023</v>
      </c>
      <c r="B145" s="79" t="s">
        <v>46</v>
      </c>
      <c r="C145" s="17">
        <v>263.14779075672931</v>
      </c>
      <c r="D145" s="42">
        <v>3.5742845999999999</v>
      </c>
      <c r="E145" s="17">
        <v>776.74311620281833</v>
      </c>
      <c r="F145" s="18">
        <v>6.4429999999999996</v>
      </c>
      <c r="G145" s="18">
        <v>6.888155755469457</v>
      </c>
      <c r="H145" s="42"/>
      <c r="I145" s="42"/>
      <c r="J145" s="17">
        <f t="shared" si="5"/>
        <v>0.92714249880086697</v>
      </c>
    </row>
    <row r="146" spans="1:10" ht="14.25" customHeight="1" x14ac:dyDescent="0.2">
      <c r="A146" s="59">
        <v>2023</v>
      </c>
      <c r="B146" s="79" t="s">
        <v>47</v>
      </c>
      <c r="C146" s="17" t="s">
        <v>57</v>
      </c>
      <c r="D146" s="42" t="s">
        <v>57</v>
      </c>
      <c r="E146" s="17">
        <v>719.54813460553692</v>
      </c>
      <c r="F146" s="18">
        <v>5.968</v>
      </c>
      <c r="G146" s="42">
        <v>5.9772240826233487</v>
      </c>
      <c r="H146" s="42"/>
      <c r="I146" s="42"/>
      <c r="J146" s="17"/>
    </row>
    <row r="147" spans="1:10" ht="14.25" customHeight="1" x14ac:dyDescent="0.2">
      <c r="A147" s="59">
        <v>2023</v>
      </c>
      <c r="B147" s="79" t="s">
        <v>27</v>
      </c>
      <c r="C147" s="17">
        <v>110.5278848103833</v>
      </c>
      <c r="D147" s="42">
        <v>1.5012785</v>
      </c>
      <c r="E147" s="17">
        <v>635.11080733535846</v>
      </c>
      <c r="F147" s="18">
        <v>5.2679999999999998</v>
      </c>
      <c r="G147" s="42">
        <v>6.6752201534207121</v>
      </c>
      <c r="H147" s="42"/>
      <c r="I147" s="42"/>
      <c r="J147" s="17">
        <f>G147/D147-1</f>
        <v>3.4463569906720917</v>
      </c>
    </row>
    <row r="148" spans="1:10" ht="14.25" customHeight="1" x14ac:dyDescent="0.2">
      <c r="A148" s="59">
        <v>2024</v>
      </c>
      <c r="B148" s="79" t="s">
        <v>28</v>
      </c>
      <c r="C148" s="17">
        <v>110.64875307341062</v>
      </c>
      <c r="D148" s="42">
        <v>1.5029201999999999</v>
      </c>
      <c r="E148" s="17">
        <v>639.18716723314049</v>
      </c>
      <c r="F148" s="17">
        <v>5.3380000000000001</v>
      </c>
      <c r="G148" s="42">
        <v>4.4569427480292294</v>
      </c>
      <c r="H148" s="42"/>
      <c r="I148" s="42"/>
      <c r="J148" s="17">
        <f>G148/D148-1</f>
        <v>1.9655218873425411</v>
      </c>
    </row>
    <row r="149" spans="1:10" x14ac:dyDescent="0.2">
      <c r="A149" s="59">
        <v>2024</v>
      </c>
      <c r="B149" s="79" t="s">
        <v>46</v>
      </c>
      <c r="C149" s="17">
        <v>99.20805298936726</v>
      </c>
      <c r="D149" s="42">
        <v>1.3475234</v>
      </c>
      <c r="E149" s="17">
        <v>707.51018645703391</v>
      </c>
      <c r="F149" s="18">
        <v>5.9089999999999998</v>
      </c>
      <c r="G149" s="42">
        <v>2.6633953991862711</v>
      </c>
      <c r="H149" s="42"/>
      <c r="I149" s="42"/>
      <c r="J149" s="17">
        <f>G149/D149-1</f>
        <v>0.97651142769488897</v>
      </c>
    </row>
    <row r="150" spans="1:10" x14ac:dyDescent="0.2">
      <c r="A150" s="59">
        <v>2024</v>
      </c>
      <c r="B150" s="79" t="s">
        <v>47</v>
      </c>
      <c r="C150" s="17" t="s">
        <v>57</v>
      </c>
      <c r="D150" s="17" t="s">
        <v>57</v>
      </c>
      <c r="E150" s="17">
        <v>572.75692113923856</v>
      </c>
      <c r="F150" s="18">
        <v>4.7839999999999998</v>
      </c>
      <c r="G150" s="42">
        <v>2.7443073438184515</v>
      </c>
      <c r="H150" s="17"/>
      <c r="I150" s="17"/>
      <c r="J150" s="17"/>
    </row>
    <row r="151" spans="1:10" x14ac:dyDescent="0.2">
      <c r="A151" s="59">
        <v>2024</v>
      </c>
      <c r="B151" s="79" t="s">
        <v>27</v>
      </c>
      <c r="C151" s="17" t="s">
        <v>57</v>
      </c>
      <c r="D151" s="17" t="s">
        <v>57</v>
      </c>
      <c r="E151" s="17">
        <v>591.23237657535128</v>
      </c>
      <c r="F151" s="18">
        <v>4.9379999999999997</v>
      </c>
      <c r="G151" s="42">
        <v>3.5660623298802472</v>
      </c>
      <c r="H151" s="17"/>
      <c r="I151" s="17"/>
      <c r="J151" s="17"/>
    </row>
    <row r="152" spans="1:10" x14ac:dyDescent="0.2">
      <c r="A152" s="59">
        <v>2025</v>
      </c>
      <c r="B152" s="79" t="s">
        <v>28</v>
      </c>
      <c r="C152" s="17" t="s">
        <v>57</v>
      </c>
      <c r="D152" s="17" t="s">
        <v>57</v>
      </c>
      <c r="E152" s="17">
        <v>661.30044556851681</v>
      </c>
      <c r="F152" s="18">
        <v>5.5229999999999997</v>
      </c>
      <c r="G152" s="42">
        <v>3.8944842257729917</v>
      </c>
      <c r="H152" s="17"/>
      <c r="I152" s="17"/>
      <c r="J152" s="17"/>
    </row>
    <row r="153" spans="1:10" x14ac:dyDescent="0.2">
      <c r="A153" s="59">
        <v>2025</v>
      </c>
      <c r="B153" s="79" t="s">
        <v>46</v>
      </c>
      <c r="C153" s="17" t="s">
        <v>57</v>
      </c>
      <c r="D153" s="17" t="s">
        <v>57</v>
      </c>
      <c r="E153" s="17">
        <v>644.62695455148707</v>
      </c>
      <c r="F153" s="18">
        <v>5.3840000000000003</v>
      </c>
      <c r="G153" s="42">
        <v>3.0826073585559581</v>
      </c>
      <c r="H153" s="17"/>
      <c r="I153" s="17"/>
      <c r="J153" s="17"/>
    </row>
    <row r="154" spans="1:10" x14ac:dyDescent="0.2">
      <c r="A154" s="59">
        <v>2025</v>
      </c>
      <c r="B154" s="79" t="s">
        <v>47</v>
      </c>
      <c r="C154" s="17" t="s">
        <v>57</v>
      </c>
      <c r="D154" s="17" t="s">
        <v>57</v>
      </c>
      <c r="E154" s="17">
        <v>665.27760926409758</v>
      </c>
      <c r="F154" s="18">
        <v>5.556</v>
      </c>
      <c r="G154" s="42">
        <v>2.879903463016396</v>
      </c>
      <c r="H154" s="17"/>
      <c r="I154" s="17"/>
      <c r="J154" s="17"/>
    </row>
    <row r="155" spans="1:10" x14ac:dyDescent="0.2">
      <c r="A155" s="59">
        <v>2025</v>
      </c>
      <c r="B155" s="79" t="s">
        <v>27</v>
      </c>
      <c r="C155" s="17" t="s">
        <v>57</v>
      </c>
      <c r="D155" s="17" t="s">
        <v>57</v>
      </c>
      <c r="E155" s="17">
        <v>610.95703510458497</v>
      </c>
      <c r="F155" s="17">
        <v>5.1029999999999998</v>
      </c>
      <c r="G155" s="17">
        <v>3.0852876715138362</v>
      </c>
      <c r="H155" s="17"/>
      <c r="I155" s="17"/>
      <c r="J155" s="17"/>
    </row>
    <row r="156" spans="1:10" x14ac:dyDescent="0.2">
      <c r="A156" s="59">
        <v>2026</v>
      </c>
      <c r="B156" s="79" t="s">
        <v>28</v>
      </c>
      <c r="C156" s="17" t="s">
        <v>57</v>
      </c>
      <c r="D156" s="17" t="s">
        <v>57</v>
      </c>
      <c r="E156" s="17">
        <v>656.66257997128173</v>
      </c>
      <c r="F156" s="17">
        <v>5.484</v>
      </c>
      <c r="G156" s="17">
        <v>3.4182220350046584</v>
      </c>
      <c r="H156" s="17"/>
      <c r="I156" s="17"/>
      <c r="J156" s="17"/>
    </row>
  </sheetData>
  <phoneticPr fontId="16"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P160"/>
  <sheetViews>
    <sheetView showGridLines="0" zoomScaleNormal="100" workbookViewId="0">
      <pane ySplit="15" topLeftCell="A149" activePane="bottomLeft" state="frozen"/>
      <selection pane="bottomLeft"/>
    </sheetView>
  </sheetViews>
  <sheetFormatPr defaultColWidth="14.5703125" defaultRowHeight="12.75" x14ac:dyDescent="0.2"/>
  <cols>
    <col min="1" max="1" width="7.42578125" customWidth="1"/>
    <col min="2" max="10" width="14.5703125" customWidth="1"/>
  </cols>
  <sheetData>
    <row r="1" spans="1:16" ht="18" customHeight="1" x14ac:dyDescent="0.2">
      <c r="A1" s="34" t="s">
        <v>24</v>
      </c>
      <c r="B1" s="35"/>
      <c r="C1" s="35"/>
      <c r="D1" s="35"/>
      <c r="E1" s="35"/>
      <c r="F1" s="35"/>
      <c r="G1" s="35"/>
      <c r="H1" s="35"/>
      <c r="I1" s="35"/>
      <c r="J1" s="36"/>
    </row>
    <row r="2" spans="1:16" ht="18" customHeight="1" x14ac:dyDescent="0.2">
      <c r="A2" s="9" t="s">
        <v>21</v>
      </c>
      <c r="B2" s="4"/>
      <c r="C2" s="4"/>
      <c r="D2" s="4"/>
      <c r="E2" s="4"/>
      <c r="F2" s="4"/>
      <c r="G2" s="4"/>
      <c r="H2" s="4"/>
      <c r="I2" s="4"/>
      <c r="J2" s="4"/>
    </row>
    <row r="3" spans="1:16" ht="18" customHeight="1" x14ac:dyDescent="0.2">
      <c r="A3" s="16" t="s">
        <v>74</v>
      </c>
      <c r="B3" s="35"/>
      <c r="C3" s="35"/>
      <c r="D3" s="35"/>
      <c r="E3" s="35"/>
      <c r="F3" s="35"/>
      <c r="G3" s="35"/>
      <c r="H3" s="35"/>
      <c r="I3" s="35"/>
      <c r="J3" s="35"/>
    </row>
    <row r="4" spans="1:16" ht="18" customHeight="1" x14ac:dyDescent="0.2">
      <c r="A4" s="43" t="s">
        <v>65</v>
      </c>
      <c r="B4" s="44"/>
      <c r="C4" s="45"/>
      <c r="D4" s="46"/>
      <c r="E4" s="45"/>
      <c r="F4" s="46"/>
      <c r="G4" s="45"/>
      <c r="H4" s="46"/>
      <c r="I4" s="45"/>
      <c r="J4" s="46"/>
      <c r="K4" s="45"/>
      <c r="L4" s="46"/>
      <c r="M4" s="45"/>
      <c r="N4" s="46"/>
      <c r="O4" s="45"/>
      <c r="P4" s="46"/>
    </row>
    <row r="5" spans="1:16" ht="18" customHeight="1" x14ac:dyDescent="0.2">
      <c r="A5" s="43" t="s">
        <v>66</v>
      </c>
      <c r="B5" s="44"/>
      <c r="C5" s="45"/>
      <c r="D5" s="46"/>
      <c r="E5" s="45"/>
      <c r="F5" s="46"/>
      <c r="G5" s="45"/>
      <c r="H5" s="46"/>
      <c r="I5" s="45"/>
      <c r="J5" s="46"/>
      <c r="K5" s="45"/>
      <c r="L5" s="46"/>
      <c r="M5" s="45"/>
      <c r="N5" s="46"/>
      <c r="O5" s="45"/>
      <c r="P5" s="46"/>
    </row>
    <row r="6" spans="1:16" ht="18" customHeight="1" x14ac:dyDescent="0.2">
      <c r="A6" s="16" t="s">
        <v>75</v>
      </c>
      <c r="B6" s="35"/>
      <c r="C6" s="35"/>
      <c r="D6" s="35"/>
      <c r="E6" s="35"/>
      <c r="F6" s="35"/>
      <c r="G6" s="35"/>
      <c r="H6" s="35"/>
      <c r="I6" s="35"/>
      <c r="J6" s="35"/>
    </row>
    <row r="7" spans="1:16" ht="18" customHeight="1" x14ac:dyDescent="0.2">
      <c r="A7" s="16" t="s">
        <v>76</v>
      </c>
      <c r="B7" s="35"/>
      <c r="C7" s="35"/>
      <c r="D7" s="35"/>
      <c r="E7" s="35"/>
      <c r="F7" s="35"/>
      <c r="G7" s="35"/>
      <c r="H7" s="35"/>
      <c r="I7" s="35"/>
      <c r="J7" s="35"/>
    </row>
    <row r="8" spans="1:16" ht="18" customHeight="1" x14ac:dyDescent="0.2">
      <c r="A8" s="16" t="s">
        <v>77</v>
      </c>
      <c r="B8" s="35"/>
      <c r="C8" s="35"/>
      <c r="D8" s="35"/>
      <c r="E8" s="35"/>
      <c r="F8" s="35"/>
      <c r="G8" s="35"/>
      <c r="H8" s="35"/>
      <c r="I8" s="35"/>
      <c r="J8" s="35"/>
    </row>
    <row r="9" spans="1:16" ht="18" customHeight="1" x14ac:dyDescent="0.2">
      <c r="A9" s="16" t="s">
        <v>78</v>
      </c>
      <c r="B9" s="35"/>
      <c r="C9" s="35"/>
      <c r="D9" s="35"/>
      <c r="E9" s="35"/>
      <c r="F9" s="35"/>
      <c r="G9" s="35"/>
      <c r="H9" s="35"/>
      <c r="I9" s="35"/>
      <c r="J9" s="35"/>
    </row>
    <row r="10" spans="1:16" ht="18" customHeight="1" x14ac:dyDescent="0.2">
      <c r="A10" s="16" t="s">
        <v>19</v>
      </c>
      <c r="B10" s="35"/>
      <c r="C10" s="35"/>
      <c r="D10" s="35"/>
      <c r="E10" s="35"/>
      <c r="F10" s="35"/>
      <c r="G10" s="35"/>
      <c r="H10" s="35"/>
      <c r="I10" s="35"/>
      <c r="J10" s="35"/>
    </row>
    <row r="11" spans="1:16" ht="18" customHeight="1" x14ac:dyDescent="0.2">
      <c r="A11" s="43" t="s">
        <v>79</v>
      </c>
      <c r="B11" s="44"/>
      <c r="C11" s="45"/>
      <c r="D11" s="46"/>
      <c r="E11" s="45"/>
      <c r="F11" s="46"/>
      <c r="G11" s="45"/>
      <c r="H11" s="46"/>
      <c r="I11" s="45"/>
      <c r="J11" s="46"/>
    </row>
    <row r="12" spans="1:16" ht="18" customHeight="1" x14ac:dyDescent="0.2">
      <c r="A12" s="37" t="s">
        <v>26</v>
      </c>
      <c r="B12" s="35"/>
      <c r="C12" s="35"/>
      <c r="D12" s="35"/>
      <c r="E12" s="35"/>
      <c r="F12" s="35"/>
      <c r="G12" s="35"/>
      <c r="H12" s="35"/>
      <c r="I12" s="35"/>
      <c r="J12" s="35"/>
    </row>
    <row r="13" spans="1:16" ht="18" customHeight="1" x14ac:dyDescent="0.2">
      <c r="A13" s="37" t="s">
        <v>29</v>
      </c>
      <c r="B13" s="35"/>
      <c r="C13" s="35"/>
      <c r="D13" s="35"/>
      <c r="E13" s="35"/>
      <c r="F13" s="35"/>
      <c r="G13" s="35"/>
      <c r="H13" s="35"/>
      <c r="I13" s="35"/>
      <c r="J13" s="35"/>
    </row>
    <row r="14" spans="1:16" ht="18" customHeight="1" x14ac:dyDescent="0.2">
      <c r="A14" s="9" t="s">
        <v>54</v>
      </c>
      <c r="B14" s="35"/>
      <c r="C14" s="35"/>
      <c r="D14" s="35"/>
      <c r="E14" s="35"/>
      <c r="F14" s="35"/>
      <c r="G14" s="35"/>
      <c r="H14" s="35"/>
      <c r="I14" s="35"/>
      <c r="J14" s="35"/>
    </row>
    <row r="15" spans="1:16" s="78" customFormat="1" ht="76.5" x14ac:dyDescent="0.2">
      <c r="A15" s="74" t="s">
        <v>18</v>
      </c>
      <c r="B15" s="74" t="s">
        <v>10</v>
      </c>
      <c r="C15" s="75" t="s">
        <v>96</v>
      </c>
      <c r="D15" s="76" t="s">
        <v>97</v>
      </c>
      <c r="E15" s="75" t="s">
        <v>98</v>
      </c>
      <c r="F15" s="76" t="s">
        <v>99</v>
      </c>
      <c r="G15" s="76" t="s">
        <v>100</v>
      </c>
      <c r="H15" s="76" t="s">
        <v>48</v>
      </c>
      <c r="I15" s="76" t="s">
        <v>49</v>
      </c>
      <c r="J15" s="77" t="s">
        <v>101</v>
      </c>
    </row>
    <row r="16" spans="1:16" ht="14.25" customHeight="1" x14ac:dyDescent="0.2">
      <c r="A16" s="60">
        <v>1990</v>
      </c>
      <c r="B16" s="14" t="s">
        <v>28</v>
      </c>
      <c r="C16" s="17">
        <f>'3.2.1'!C12/'3.2.1 (Real)'!$J16*100</f>
        <v>111.43787338558752</v>
      </c>
      <c r="D16" s="18">
        <f>'3.2.1'!D12/'3.2.1 (Real)'!$J16*100</f>
        <v>1.6165987461989939</v>
      </c>
      <c r="E16" s="18"/>
      <c r="F16" s="18"/>
      <c r="G16" s="18"/>
      <c r="H16" s="17">
        <f>'3.2.1'!H12/'3.2.1 (Real)'!$J16*100</f>
        <v>1.2218188359989306</v>
      </c>
      <c r="I16" s="17">
        <f>'3.2.1'!I12/'3.2.1 (Real)'!$J16*100</f>
        <v>1.3792310786736395</v>
      </c>
      <c r="J16" s="17">
        <v>40.022300000000001</v>
      </c>
    </row>
    <row r="17" spans="1:10" ht="14.25" customHeight="1" x14ac:dyDescent="0.2">
      <c r="A17" s="60">
        <v>1990</v>
      </c>
      <c r="B17" s="14" t="s">
        <v>46</v>
      </c>
      <c r="C17" s="17">
        <f>'3.2.1'!C13/'3.2.1 (Real)'!$J17*100</f>
        <v>105.09587046048325</v>
      </c>
      <c r="D17" s="18">
        <f>'3.2.1'!D13/'3.2.1 (Real)'!$J17*100</f>
        <v>1.5252677829002721</v>
      </c>
      <c r="E17" s="18"/>
      <c r="F17" s="18"/>
      <c r="G17" s="18"/>
      <c r="H17" s="17">
        <f>'3.2.1'!H13/'3.2.1 (Real)'!$J17*100</f>
        <v>1.2669563035381293</v>
      </c>
      <c r="I17" s="17">
        <f>'3.2.1'!I13/'3.2.1 (Real)'!$J17*100</f>
        <v>1.382581441919279</v>
      </c>
      <c r="J17" s="17">
        <v>40.648600000000002</v>
      </c>
    </row>
    <row r="18" spans="1:10" ht="14.25" customHeight="1" x14ac:dyDescent="0.2">
      <c r="A18" s="60">
        <v>1990</v>
      </c>
      <c r="B18" s="14" t="s">
        <v>47</v>
      </c>
      <c r="C18" s="17">
        <f>'3.2.1'!C14/'3.2.1 (Real)'!$J18*100</f>
        <v>103.88538496035417</v>
      </c>
      <c r="D18" s="18">
        <f>'3.2.1'!D14/'3.2.1 (Real)'!$J18*100</f>
        <v>1.5075904315716153</v>
      </c>
      <c r="E18" s="18"/>
      <c r="F18" s="18"/>
      <c r="G18" s="18"/>
      <c r="H18" s="17">
        <f>'3.2.1'!H14/'3.2.1 (Real)'!$J18*100</f>
        <v>1.3167561997271073</v>
      </c>
      <c r="I18" s="17">
        <f>'3.2.1'!I14/'3.2.1 (Real)'!$J18*100</f>
        <v>1.3859336087707412</v>
      </c>
      <c r="J18" s="17">
        <v>41.921199999999999</v>
      </c>
    </row>
    <row r="19" spans="1:10" ht="14.25" customHeight="1" x14ac:dyDescent="0.2">
      <c r="A19" s="60">
        <v>1990</v>
      </c>
      <c r="B19" s="14" t="s">
        <v>27</v>
      </c>
      <c r="C19" s="17">
        <f>'3.2.1'!C15/'3.2.1 (Real)'!$J19*100</f>
        <v>104.38260557494252</v>
      </c>
      <c r="D19" s="18">
        <f>'3.2.1'!D15/'3.2.1 (Real)'!$J19*100</f>
        <v>1.5158025962251322</v>
      </c>
      <c r="E19" s="18"/>
      <c r="F19" s="18"/>
      <c r="G19" s="18"/>
      <c r="H19" s="17">
        <f>'3.2.1'!H15/'3.2.1 (Real)'!$J19*100</f>
        <v>1.2135865022737038</v>
      </c>
      <c r="I19" s="17">
        <f>'3.2.1'!I15/'3.2.1 (Real)'!$J19*100</f>
        <v>1.3363617904414715</v>
      </c>
      <c r="J19" s="17">
        <v>42.3538</v>
      </c>
    </row>
    <row r="20" spans="1:10" ht="14.25" customHeight="1" x14ac:dyDescent="0.2">
      <c r="A20" s="60">
        <v>1991</v>
      </c>
      <c r="B20" s="14" t="s">
        <v>28</v>
      </c>
      <c r="C20" s="17">
        <f>'3.2.1'!C16/'3.2.1 (Real)'!$J20*100</f>
        <v>97.820490818603062</v>
      </c>
      <c r="D20" s="18">
        <f>'3.2.1'!D16/'3.2.1 (Real)'!$J20*100</f>
        <v>1.407705972662211</v>
      </c>
      <c r="E20" s="18"/>
      <c r="F20" s="18"/>
      <c r="G20" s="18"/>
      <c r="H20" s="17">
        <f>'3.2.1'!H16/'3.2.1 (Real)'!$J20*100</f>
        <v>1.217538114740792</v>
      </c>
      <c r="I20" s="17">
        <f>'3.2.1'!I16/'3.2.1 (Real)'!$J20*100</f>
        <v>1.3265367650128246</v>
      </c>
      <c r="J20" s="17">
        <v>43.119799999999998</v>
      </c>
    </row>
    <row r="21" spans="1:10" ht="14.25" customHeight="1" x14ac:dyDescent="0.2">
      <c r="A21" s="60">
        <v>1991</v>
      </c>
      <c r="B21" s="14" t="s">
        <v>46</v>
      </c>
      <c r="C21" s="17">
        <f>'3.2.1'!C17/'3.2.1 (Real)'!$J21*100</f>
        <v>98.395145961166762</v>
      </c>
      <c r="D21" s="18">
        <f>'3.2.1'!D17/'3.2.1 (Real)'!$J21*100</f>
        <v>1.4170543980028887</v>
      </c>
      <c r="E21" s="18"/>
      <c r="F21" s="18"/>
      <c r="G21" s="18"/>
      <c r="H21" s="17">
        <f>'3.2.1'!H17/'3.2.1 (Real)'!$J21*100</f>
        <v>1.266449582756205</v>
      </c>
      <c r="I21" s="17">
        <f>'3.2.1'!I17/'3.2.1 (Real)'!$J21*100</f>
        <v>1.3736984663409646</v>
      </c>
      <c r="J21" s="17">
        <v>43.823300000000003</v>
      </c>
    </row>
    <row r="22" spans="1:10" ht="14.25" customHeight="1" x14ac:dyDescent="0.2">
      <c r="A22" s="60">
        <v>1991</v>
      </c>
      <c r="B22" s="14" t="s">
        <v>47</v>
      </c>
      <c r="C22" s="17">
        <f>'3.2.1'!C18/'3.2.1 (Real)'!$J22*100</f>
        <v>100.4052350770037</v>
      </c>
      <c r="D22" s="18">
        <f>'3.2.1'!D18/'3.2.1 (Real)'!$J22*100</f>
        <v>1.4456546782740691</v>
      </c>
      <c r="E22" s="18"/>
      <c r="F22" s="18"/>
      <c r="G22" s="18"/>
      <c r="H22" s="17">
        <f>'3.2.1'!H18/'3.2.1 (Real)'!$J22*100</f>
        <v>1.3349717419687106</v>
      </c>
      <c r="I22" s="17">
        <f>'3.2.1'!I18/'3.2.1 (Real)'!$J22*100</f>
        <v>1.4321016656652494</v>
      </c>
      <c r="J22" s="17">
        <v>44.270600000000002</v>
      </c>
    </row>
    <row r="23" spans="1:10" ht="14.25" customHeight="1" x14ac:dyDescent="0.2">
      <c r="A23" s="60">
        <v>1991</v>
      </c>
      <c r="B23" s="14" t="s">
        <v>27</v>
      </c>
      <c r="C23" s="17">
        <f>'3.2.1'!C19/'3.2.1 (Real)'!$J23*100</f>
        <v>98.857159441774073</v>
      </c>
      <c r="D23" s="18">
        <f>'3.2.1'!D19/'3.2.1 (Real)'!$J23*100</f>
        <v>1.4243646730770518</v>
      </c>
      <c r="E23" s="18"/>
      <c r="F23" s="18"/>
      <c r="G23" s="18"/>
      <c r="H23" s="17">
        <f>'3.2.1'!H19/'3.2.1 (Real)'!$J23*100</f>
        <v>1.3305977196769951</v>
      </c>
      <c r="I23" s="17">
        <f>'3.2.1'!I19/'3.2.1 (Real)'!$J23*100</f>
        <v>1.4288297660961022</v>
      </c>
      <c r="J23" s="17">
        <v>44.791899999999998</v>
      </c>
    </row>
    <row r="24" spans="1:10" ht="14.25" customHeight="1" x14ac:dyDescent="0.2">
      <c r="A24" s="60">
        <v>1992</v>
      </c>
      <c r="B24" s="14" t="s">
        <v>28</v>
      </c>
      <c r="C24" s="17">
        <f>'3.2.1'!C20/'3.2.1 (Real)'!$J24*100</f>
        <v>97.825222470639176</v>
      </c>
      <c r="D24" s="18">
        <f>'3.2.1'!D20/'3.2.1 (Real)'!$J24*100</f>
        <v>1.4094962045227595</v>
      </c>
      <c r="E24" s="18"/>
      <c r="F24" s="18"/>
      <c r="G24" s="18"/>
      <c r="H24" s="17">
        <f>'3.2.1'!H20/'3.2.1 (Real)'!$J24*100</f>
        <v>1.2769417025300234</v>
      </c>
      <c r="I24" s="17">
        <f>'3.2.1'!I20/'3.2.1 (Real)'!$J24*100</f>
        <v>1.3697298539249387</v>
      </c>
      <c r="J24" s="17">
        <v>45.264400000000002</v>
      </c>
    </row>
    <row r="25" spans="1:10" ht="14.25" customHeight="1" x14ac:dyDescent="0.2">
      <c r="A25" s="60">
        <v>1992</v>
      </c>
      <c r="B25" s="14" t="s">
        <v>46</v>
      </c>
      <c r="C25" s="17">
        <f>'3.2.1'!C21/'3.2.1 (Real)'!$J25*100</f>
        <v>99.329514772899813</v>
      </c>
      <c r="D25" s="18">
        <f>'3.2.1'!D21/'3.2.1 (Real)'!$J25*100</f>
        <v>1.4303098051037857</v>
      </c>
      <c r="E25" s="18"/>
      <c r="F25" s="18"/>
      <c r="G25" s="18"/>
      <c r="H25" s="17">
        <f>'3.2.1'!H21/'3.2.1 (Real)'!$J25*100</f>
        <v>1.1992597596639434</v>
      </c>
      <c r="I25" s="17">
        <f>'3.2.1'!I21/'3.2.1 (Real)'!$J25*100</f>
        <v>1.3202859739419559</v>
      </c>
      <c r="J25" s="17">
        <v>45.444699999999997</v>
      </c>
    </row>
    <row r="26" spans="1:10" ht="14.25" customHeight="1" x14ac:dyDescent="0.2">
      <c r="A26" s="60">
        <v>1992</v>
      </c>
      <c r="B26" s="14" t="s">
        <v>47</v>
      </c>
      <c r="C26" s="17">
        <f>'3.2.1'!C22/'3.2.1 (Real)'!$J26*100</f>
        <v>102.04126591090335</v>
      </c>
      <c r="D26" s="18">
        <f>'3.2.1'!D22/'3.2.1 (Real)'!$J26*100</f>
        <v>1.4693766054095971</v>
      </c>
      <c r="E26" s="18"/>
      <c r="F26" s="18"/>
      <c r="G26" s="18"/>
      <c r="H26" s="17">
        <f>'3.2.1'!H22/'3.2.1 (Real)'!$J26*100</f>
        <v>1.1807883965510406</v>
      </c>
      <c r="I26" s="17">
        <f>'3.2.1'!I22/'3.2.1 (Real)'!$J26*100</f>
        <v>1.2975454581503039</v>
      </c>
      <c r="J26" s="17">
        <v>45.3934</v>
      </c>
    </row>
    <row r="27" spans="1:10" ht="14.25" customHeight="1" x14ac:dyDescent="0.2">
      <c r="A27" s="60">
        <v>1992</v>
      </c>
      <c r="B27" s="14" t="s">
        <v>27</v>
      </c>
      <c r="C27" s="17">
        <f>'3.2.1'!C23/'3.2.1 (Real)'!$J27*100</f>
        <v>100.87910499094168</v>
      </c>
      <c r="D27" s="18">
        <f>'3.2.1'!D23/'3.2.1 (Real)'!$J27*100</f>
        <v>1.4523962347230044</v>
      </c>
      <c r="E27" s="18"/>
      <c r="F27" s="18"/>
      <c r="G27" s="18"/>
      <c r="H27" s="17">
        <f>'3.2.1'!H23/'3.2.1 (Real)'!$J27*100</f>
        <v>1.154468801959311</v>
      </c>
      <c r="I27" s="17">
        <f>'3.2.1'!I23/'3.2.1 (Real)'!$J27*100</f>
        <v>1.2464758032539809</v>
      </c>
      <c r="J27" s="17">
        <v>45.648699999999998</v>
      </c>
    </row>
    <row r="28" spans="1:10" ht="14.25" customHeight="1" x14ac:dyDescent="0.2">
      <c r="A28" s="60">
        <v>1993</v>
      </c>
      <c r="B28" s="14" t="s">
        <v>28</v>
      </c>
      <c r="C28" s="17">
        <f>'3.2.1'!C24/'3.2.1 (Real)'!$J28*100</f>
        <v>98.760180548304831</v>
      </c>
      <c r="D28" s="18">
        <f>'3.2.1'!D24/'3.2.1 (Real)'!$J28*100</f>
        <v>1.4222153474652557</v>
      </c>
      <c r="E28" s="18">
        <f>'3.2.1'!E24/'3.2.1 (Real)'!$J28*100</f>
        <v>133.90737554004437</v>
      </c>
      <c r="F28" s="18">
        <f>'3.2.1'!F24/'3.2.1 (Real)'!$J28*100</f>
        <v>1.1149996455203439</v>
      </c>
      <c r="G28" s="18">
        <f>'3.2.1'!G24/'3.2.1 (Real)'!$J28*100</f>
        <v>1.6413482257756122</v>
      </c>
      <c r="H28" s="17">
        <f>'3.2.1'!H24/'3.2.1 (Real)'!$J28*100</f>
        <v>1.1107029224162193</v>
      </c>
      <c r="I28" s="17">
        <f>'3.2.1'!I24/'3.2.1 (Real)'!$J28*100</f>
        <v>1.1966373844987122</v>
      </c>
      <c r="J28" s="17">
        <v>46.5471</v>
      </c>
    </row>
    <row r="29" spans="1:10" ht="14.25" customHeight="1" x14ac:dyDescent="0.2">
      <c r="A29" s="60">
        <v>1993</v>
      </c>
      <c r="B29" s="14" t="s">
        <v>46</v>
      </c>
      <c r="C29" s="17">
        <f>'3.2.1'!C25/'3.2.1 (Real)'!$J29*100</f>
        <v>88.242077288334315</v>
      </c>
      <c r="D29" s="18">
        <f>'3.2.1'!D25/'3.2.1 (Real)'!$J29*100</f>
        <v>1.2695306185351469</v>
      </c>
      <c r="E29" s="18">
        <f>'3.2.1'!E25/'3.2.1 (Real)'!$J29*100</f>
        <v>123.18111179844422</v>
      </c>
      <c r="F29" s="18">
        <f>'3.2.1'!F25/'3.2.1 (Real)'!$J29*100</f>
        <v>1.025970414979168</v>
      </c>
      <c r="G29" s="18">
        <f>'3.2.1'!G25/'3.2.1 (Real)'!$J29*100</f>
        <v>1.3622128198883072</v>
      </c>
      <c r="H29" s="17">
        <f>'3.2.1'!H25/'3.2.1 (Real)'!$J29*100</f>
        <v>1.1725376171190494</v>
      </c>
      <c r="I29" s="17">
        <f>'3.2.1'!I25/'3.2.1 (Real)'!$J29*100</f>
        <v>1.2436658181575209</v>
      </c>
      <c r="J29" s="17">
        <v>46.395099999999999</v>
      </c>
    </row>
    <row r="30" spans="1:10" ht="14.25" customHeight="1" x14ac:dyDescent="0.2">
      <c r="A30" s="60">
        <v>1993</v>
      </c>
      <c r="B30" s="14" t="s">
        <v>47</v>
      </c>
      <c r="C30" s="17">
        <f>'3.2.1'!C26/'3.2.1 (Real)'!$J30*100</f>
        <v>86.305092555065883</v>
      </c>
      <c r="D30" s="18">
        <f>'3.2.1'!D26/'3.2.1 (Real)'!$J30*100</f>
        <v>1.2435953771528276</v>
      </c>
      <c r="E30" s="18">
        <f>'3.2.1'!E26/'3.2.1 (Real)'!$J30*100</f>
        <v>112.84081552553103</v>
      </c>
      <c r="F30" s="18">
        <f>'3.2.1'!F26/'3.2.1 (Real)'!$J30*100</f>
        <v>0.94069564549639284</v>
      </c>
      <c r="G30" s="18">
        <f>'3.2.1'!G26/'3.2.1 (Real)'!$J30*100</f>
        <v>1.34598401883951</v>
      </c>
      <c r="H30" s="17">
        <f>'3.2.1'!H26/'3.2.1 (Real)'!$J30*100</f>
        <v>1.1817355728004573</v>
      </c>
      <c r="I30" s="17">
        <f>'3.2.1'!I26/'3.2.1 (Real)'!$J30*100</f>
        <v>1.2478615705564395</v>
      </c>
      <c r="J30" s="17">
        <v>46.880200000000002</v>
      </c>
    </row>
    <row r="31" spans="1:10" ht="14.25" customHeight="1" x14ac:dyDescent="0.2">
      <c r="A31" s="60">
        <v>1993</v>
      </c>
      <c r="B31" s="14" t="s">
        <v>27</v>
      </c>
      <c r="C31" s="17">
        <f>'3.2.1'!C27/'3.2.1 (Real)'!$J31*100</f>
        <v>83.443979811327523</v>
      </c>
      <c r="D31" s="18">
        <f>'3.2.1'!D27/'3.2.1 (Real)'!$J31*100</f>
        <v>1.2011035798797207</v>
      </c>
      <c r="E31" s="18">
        <f>'3.2.1'!E27/'3.2.1 (Real)'!$J31*100</f>
        <v>109.93580745190836</v>
      </c>
      <c r="F31" s="18">
        <f>'3.2.1'!F27/'3.2.1 (Real)'!$J31*100</f>
        <v>0.9161317287659031</v>
      </c>
      <c r="G31" s="18">
        <f>'3.2.1'!G27/'3.2.1 (Real)'!$J31*100</f>
        <v>1.4924081387960677</v>
      </c>
      <c r="H31" s="17">
        <f>'3.2.1'!H27/'3.2.1 (Real)'!$J31*100</f>
        <v>1.0681167160266059</v>
      </c>
      <c r="I31" s="17">
        <f>'3.2.1'!I27/'3.2.1 (Real)'!$J31*100</f>
        <v>1.1230001836485264</v>
      </c>
      <c r="J31" s="17">
        <v>47.373100000000001</v>
      </c>
    </row>
    <row r="32" spans="1:10" ht="14.25" customHeight="1" x14ac:dyDescent="0.2">
      <c r="A32" s="60">
        <v>1994</v>
      </c>
      <c r="B32" s="14" t="s">
        <v>28</v>
      </c>
      <c r="C32" s="17">
        <f>'3.2.1'!C28/'3.2.1 (Real)'!$J32*100</f>
        <v>71.3955540614363</v>
      </c>
      <c r="D32" s="18">
        <f>'3.2.1'!D28/'3.2.1 (Real)'!$J32*100</f>
        <v>1.0358448543934109</v>
      </c>
      <c r="E32" s="18">
        <f>'3.2.1'!E28/'3.2.1 (Real)'!$J32*100</f>
        <v>131.57120645459511</v>
      </c>
      <c r="F32" s="18">
        <f>'3.2.1'!F28/'3.2.1 (Real)'!$J32*100</f>
        <v>1.0967769046518467</v>
      </c>
      <c r="G32" s="18">
        <f>'3.2.1'!G28/'3.2.1 (Real)'!$J32*100</f>
        <v>1.4266504181199311</v>
      </c>
      <c r="H32" s="17">
        <f>'3.2.1'!H28/'3.2.1 (Real)'!$J32*100</f>
        <v>1.1556078497289575</v>
      </c>
      <c r="I32" s="17">
        <f>'3.2.1'!I28/'3.2.1 (Real)'!$J32*100</f>
        <v>1.2123376896247424</v>
      </c>
      <c r="J32" s="17">
        <v>47.594000000000001</v>
      </c>
    </row>
    <row r="33" spans="1:10" ht="14.25" customHeight="1" x14ac:dyDescent="0.2">
      <c r="A33" s="60">
        <v>1994</v>
      </c>
      <c r="B33" s="14" t="s">
        <v>46</v>
      </c>
      <c r="C33" s="17">
        <f>'3.2.1'!C29/'3.2.1 (Real)'!$J33*100</f>
        <v>82.153554534382295</v>
      </c>
      <c r="D33" s="18">
        <f>'3.2.1'!D29/'3.2.1 (Real)'!$J33*100</f>
        <v>1.1926196894122811</v>
      </c>
      <c r="E33" s="18">
        <f>'3.2.1'!E29/'3.2.1 (Real)'!$J33*100</f>
        <v>139.58927444395425</v>
      </c>
      <c r="F33" s="18">
        <f>'3.2.1'!F29/'3.2.1 (Real)'!$J33*100</f>
        <v>1.1630680510905611</v>
      </c>
      <c r="G33" s="18">
        <f>'3.2.1'!G29/'3.2.1 (Real)'!$J33*100</f>
        <v>1.3551537001817426</v>
      </c>
      <c r="H33" s="17">
        <f>'3.2.1'!H29/'3.2.1 (Real)'!$J33*100</f>
        <v>1.2348363155861675</v>
      </c>
      <c r="I33" s="17">
        <f>'3.2.1'!I29/'3.2.1 (Real)'!$J33*100</f>
        <v>1.2897179296122192</v>
      </c>
      <c r="J33" s="17">
        <v>47.374699999999997</v>
      </c>
    </row>
    <row r="34" spans="1:10" ht="14.25" customHeight="1" x14ac:dyDescent="0.2">
      <c r="A34" s="60">
        <v>1994</v>
      </c>
      <c r="B34" s="14" t="s">
        <v>47</v>
      </c>
      <c r="C34" s="17">
        <f>'3.2.1'!C30/'3.2.1 (Real)'!$J34*100</f>
        <v>80.192799486429323</v>
      </c>
      <c r="D34" s="18">
        <f>'3.2.1'!D30/'3.2.1 (Real)'!$J34*100</f>
        <v>1.1639532313909557</v>
      </c>
      <c r="E34" s="18">
        <f>'3.2.1'!E30/'3.2.1 (Real)'!$J34*100</f>
        <v>151.88221551025563</v>
      </c>
      <c r="F34" s="18">
        <f>'3.2.1'!F30/'3.2.1 (Real)'!$J34*100</f>
        <v>1.264983529956536</v>
      </c>
      <c r="G34" s="18">
        <f>'3.2.1'!G30/'3.2.1 (Real)'!$J34*100</f>
        <v>1.427052967238821</v>
      </c>
      <c r="H34" s="17">
        <f>'3.2.1'!H30/'3.2.1 (Real)'!$J34*100</f>
        <v>1.1029140926742511</v>
      </c>
      <c r="I34" s="17">
        <f>'3.2.1'!I30/'3.2.1 (Real)'!$J34*100</f>
        <v>1.1450100504099094</v>
      </c>
      <c r="J34" s="17">
        <v>47.5105</v>
      </c>
    </row>
    <row r="35" spans="1:10" ht="14.25" customHeight="1" x14ac:dyDescent="0.2">
      <c r="A35" s="60">
        <v>1994</v>
      </c>
      <c r="B35" s="14" t="s">
        <v>27</v>
      </c>
      <c r="C35" s="17">
        <f>'3.2.1'!C31/'3.2.1 (Real)'!$J35*100</f>
        <v>71.180360946082274</v>
      </c>
      <c r="D35" s="18">
        <f>'3.2.1'!D31/'3.2.1 (Real)'!$J35*100</f>
        <v>1.0337655220515887</v>
      </c>
      <c r="E35" s="18">
        <f>'3.2.1'!E31/'3.2.1 (Real)'!$J35*100</f>
        <v>148.0900247854625</v>
      </c>
      <c r="F35" s="18">
        <f>'3.2.1'!F31/'3.2.1 (Real)'!$J35*100</f>
        <v>1.2330456226880393</v>
      </c>
      <c r="G35" s="18">
        <f>'3.2.1'!G31/'3.2.1 (Real)'!$J35*100</f>
        <v>1.3825056981653776</v>
      </c>
      <c r="H35" s="17">
        <f>'3.2.1'!H31/'3.2.1 (Real)'!$J35*100</f>
        <v>1.2205906163982612</v>
      </c>
      <c r="I35" s="17">
        <f>'3.2.1'!I31/'3.2.1 (Real)'!$J35*100</f>
        <v>1.2662589727941145</v>
      </c>
      <c r="J35" s="17">
        <v>48.173400000000001</v>
      </c>
    </row>
    <row r="36" spans="1:10" ht="14.25" customHeight="1" x14ac:dyDescent="0.2">
      <c r="A36" s="60">
        <v>1995</v>
      </c>
      <c r="B36" s="14" t="s">
        <v>28</v>
      </c>
      <c r="C36" s="17">
        <f>'3.2.1'!C32/'3.2.1 (Real)'!$J36*100</f>
        <v>68.189439952304639</v>
      </c>
      <c r="D36" s="18">
        <f>'3.2.1'!D32/'3.2.1 (Real)'!$J36*100</f>
        <v>0.96674160466685721</v>
      </c>
      <c r="E36" s="18">
        <f>'3.2.1'!E32/'3.2.1 (Real)'!$J36*100</f>
        <v>179.47858056663065</v>
      </c>
      <c r="F36" s="18">
        <f>'3.2.1'!F32/'3.2.1 (Real)'!$J36*100</f>
        <v>1.494619782804006</v>
      </c>
      <c r="G36" s="18">
        <f>'3.2.1'!G32/'3.2.1 (Real)'!$J36*100</f>
        <v>1.3869740366740777</v>
      </c>
      <c r="H36" s="17">
        <f>'3.2.1'!H32/'3.2.1 (Real)'!$J36*100</f>
        <v>1.1033688978317664</v>
      </c>
      <c r="I36" s="17">
        <f>'3.2.1'!I32/'3.2.1 (Real)'!$J36*100</f>
        <v>1.1468412183842374</v>
      </c>
      <c r="J36" s="17">
        <v>48.306600000000003</v>
      </c>
    </row>
    <row r="37" spans="1:10" ht="14.25" customHeight="1" x14ac:dyDescent="0.2">
      <c r="A37" s="60">
        <v>1995</v>
      </c>
      <c r="B37" s="14" t="s">
        <v>46</v>
      </c>
      <c r="C37" s="17">
        <f>'3.2.1'!C33/'3.2.1 (Real)'!$J37*100</f>
        <v>76.237263838028667</v>
      </c>
      <c r="D37" s="18">
        <f>'3.2.1'!D33/'3.2.1 (Real)'!$J37*100</f>
        <v>1.0803017451186174</v>
      </c>
      <c r="E37" s="18">
        <f>'3.2.1'!E33/'3.2.1 (Real)'!$J37*100</f>
        <v>164.07852931088661</v>
      </c>
      <c r="F37" s="18">
        <f>'3.2.1'!F33/'3.2.1 (Real)'!$J37*100</f>
        <v>1.367834528990493</v>
      </c>
      <c r="G37" s="18">
        <f>'3.2.1'!G33/'3.2.1 (Real)'!$J37*100</f>
        <v>1.3657807233914081</v>
      </c>
      <c r="H37" s="17">
        <f>'3.2.1'!H33/'3.2.1 (Real)'!$J37*100</f>
        <v>1.1850458306719434</v>
      </c>
      <c r="I37" s="17">
        <f>'3.2.1'!I33/'3.2.1 (Real)'!$J37*100</f>
        <v>1.238444776248149</v>
      </c>
      <c r="J37" s="17">
        <v>48.690100000000001</v>
      </c>
    </row>
    <row r="38" spans="1:10" ht="14.25" customHeight="1" x14ac:dyDescent="0.2">
      <c r="A38" s="60">
        <v>1995</v>
      </c>
      <c r="B38" s="14" t="s">
        <v>47</v>
      </c>
      <c r="C38" s="17">
        <f>'3.2.1'!C34/'3.2.1 (Real)'!$J38*100</f>
        <v>72.214461246673253</v>
      </c>
      <c r="D38" s="18">
        <f>'3.2.1'!D34/'3.2.1 (Real)'!$J38*100</f>
        <v>1.0237689789841846</v>
      </c>
      <c r="E38" s="18">
        <f>'3.2.1'!E34/'3.2.1 (Real)'!$J38*100</f>
        <v>158.56182891637519</v>
      </c>
      <c r="F38" s="18">
        <f>'3.2.1'!F34/'3.2.1 (Real)'!$J38*100</f>
        <v>1.3215185226728119</v>
      </c>
      <c r="G38" s="18">
        <f>'3.2.1'!G34/'3.2.1 (Real)'!$J38*100</f>
        <v>1.235864544351426</v>
      </c>
      <c r="H38" s="17">
        <f>'3.2.1'!H34/'3.2.1 (Real)'!$J38*100</f>
        <v>1.2032344573718503</v>
      </c>
      <c r="I38" s="17">
        <f>'3.2.1'!I34/'3.2.1 (Real)'!$J38*100</f>
        <v>1.2603371095861076</v>
      </c>
      <c r="J38" s="17">
        <v>49.034500000000001</v>
      </c>
    </row>
    <row r="39" spans="1:10" ht="14.25" customHeight="1" x14ac:dyDescent="0.2">
      <c r="A39" s="60">
        <v>1995</v>
      </c>
      <c r="B39" s="14" t="s">
        <v>27</v>
      </c>
      <c r="C39" s="17">
        <f>'3.2.1'!C35/'3.2.1 (Real)'!$J39*100</f>
        <v>70.833635696604659</v>
      </c>
      <c r="D39" s="18">
        <f>'3.2.1'!D35/'3.2.1 (Real)'!$J39*100</f>
        <v>1.0038460608113011</v>
      </c>
      <c r="E39" s="18">
        <f>'3.2.1'!E35/'3.2.1 (Real)'!$J39*100</f>
        <v>156.12023576272142</v>
      </c>
      <c r="F39" s="18">
        <f>'3.2.1'!F35/'3.2.1 (Real)'!$J39*100</f>
        <v>1.3001620667134322</v>
      </c>
      <c r="G39" s="18">
        <f>'3.2.1'!G35/'3.2.1 (Real)'!$J39*100</f>
        <v>1.2820202704337098</v>
      </c>
      <c r="H39" s="17">
        <f>'3.2.1'!H35/'3.2.1 (Real)'!$J39*100</f>
        <v>1.150996186191271</v>
      </c>
      <c r="I39" s="17">
        <f>'3.2.1'!I35/'3.2.1 (Real)'!$J39*100</f>
        <v>1.195342799319481</v>
      </c>
      <c r="J39" s="17">
        <v>49.609200000000001</v>
      </c>
    </row>
    <row r="40" spans="1:10" ht="14.25" customHeight="1" x14ac:dyDescent="0.2">
      <c r="A40" s="60">
        <v>1996</v>
      </c>
      <c r="B40" s="14" t="s">
        <v>28</v>
      </c>
      <c r="C40" s="17">
        <f>'3.2.1'!C36/'3.2.1 (Real)'!$J40*100</f>
        <v>70.775576536448938</v>
      </c>
      <c r="D40" s="18">
        <f>'3.2.1'!D36/'3.2.1 (Real)'!$J40*100</f>
        <v>1.0022380654808847</v>
      </c>
      <c r="E40" s="18">
        <f>'3.2.1'!E36/'3.2.1 (Real)'!$J40*100</f>
        <v>169.94124329428865</v>
      </c>
      <c r="F40" s="18">
        <f>'3.2.1'!F36/'3.2.1 (Real)'!$J40*100</f>
        <v>1.4155115307289785</v>
      </c>
      <c r="G40" s="18">
        <f>'3.2.1'!G36/'3.2.1 (Real)'!$J40*100</f>
        <v>1.3695922568125236</v>
      </c>
      <c r="H40" s="17">
        <f>'3.2.1'!H36/'3.2.1 (Real)'!$J40*100</f>
        <v>1.1160380051868817</v>
      </c>
      <c r="I40" s="17">
        <f>'3.2.1'!I36/'3.2.1 (Real)'!$J40*100</f>
        <v>1.1619572791033363</v>
      </c>
      <c r="J40" s="17">
        <v>50.087899999999998</v>
      </c>
    </row>
    <row r="41" spans="1:10" ht="14.25" customHeight="1" x14ac:dyDescent="0.2">
      <c r="A41" s="60">
        <v>1996</v>
      </c>
      <c r="B41" s="14" t="s">
        <v>46</v>
      </c>
      <c r="C41" s="17">
        <f>'3.2.1'!C37/'3.2.1 (Real)'!$J41*100</f>
        <v>70.616235460642528</v>
      </c>
      <c r="D41" s="18">
        <f>'3.2.1'!D37/'3.2.1 (Real)'!$J41*100</f>
        <v>0.99984120169149604</v>
      </c>
      <c r="E41" s="18">
        <f>'3.2.1'!E37/'3.2.1 (Real)'!$J41*100</f>
        <v>156.23008894665747</v>
      </c>
      <c r="F41" s="18">
        <f>'3.2.1'!F37/'3.2.1 (Real)'!$J41*100</f>
        <v>1.301754035143438</v>
      </c>
      <c r="G41" s="18">
        <f>'3.2.1'!G37/'3.2.1 (Real)'!$J41*100</f>
        <v>1.1331533619170286</v>
      </c>
      <c r="H41" s="17">
        <f>'3.2.1'!H37/'3.2.1 (Real)'!$J41*100</f>
        <v>1.074339173582235</v>
      </c>
      <c r="I41" s="17">
        <f>'3.2.1'!I37/'3.2.1 (Real)'!$J41*100</f>
        <v>1.1115881595276043</v>
      </c>
      <c r="J41" s="17">
        <v>51.008099999999999</v>
      </c>
    </row>
    <row r="42" spans="1:10" ht="14.25" customHeight="1" x14ac:dyDescent="0.2">
      <c r="A42" s="60">
        <v>1996</v>
      </c>
      <c r="B42" s="14" t="s">
        <v>47</v>
      </c>
      <c r="C42" s="17">
        <f>'3.2.1'!C38/'3.2.1 (Real)'!$J42*100</f>
        <v>68.597916958572696</v>
      </c>
      <c r="D42" s="18">
        <f>'3.2.1'!D38/'3.2.1 (Real)'!$J42*100</f>
        <v>0.97302009870315875</v>
      </c>
      <c r="E42" s="18">
        <f>'3.2.1'!E38/'3.2.1 (Real)'!$J42*100</f>
        <v>155.78051780237573</v>
      </c>
      <c r="F42" s="18">
        <f>'3.2.1'!F38/'3.2.1 (Real)'!$J42*100</f>
        <v>1.2980088116700139</v>
      </c>
      <c r="G42" s="18">
        <f>'3.2.1'!G38/'3.2.1 (Real)'!$J42*100</f>
        <v>1.1053508321267882</v>
      </c>
      <c r="H42" s="17">
        <f>'3.2.1'!H38/'3.2.1 (Real)'!$J42*100</f>
        <v>1.1150810331138199</v>
      </c>
      <c r="I42" s="17">
        <f>'3.2.1'!I38/'3.2.1 (Real)'!$J42*100</f>
        <v>1.1501097566671337</v>
      </c>
      <c r="J42" s="17">
        <v>51.386400000000002</v>
      </c>
    </row>
    <row r="43" spans="1:10" ht="14.25" customHeight="1" x14ac:dyDescent="0.2">
      <c r="A43" s="60">
        <v>1996</v>
      </c>
      <c r="B43" s="14" t="s">
        <v>27</v>
      </c>
      <c r="C43" s="17">
        <f>'3.2.1'!C39/'3.2.1 (Real)'!$J43*100</f>
        <v>67.128496153913673</v>
      </c>
      <c r="D43" s="18">
        <f>'3.2.1'!D39/'3.2.1 (Real)'!$J43*100</f>
        <v>0.95201122124701754</v>
      </c>
      <c r="E43" s="18">
        <f>'3.2.1'!E39/'3.2.1 (Real)'!$J43*100</f>
        <v>173.58598046426155</v>
      </c>
      <c r="F43" s="18">
        <f>'3.2.1'!F39/'3.2.1 (Real)'!$J43*100</f>
        <v>1.4455744158689345</v>
      </c>
      <c r="G43" s="18">
        <f>'3.2.1'!G39/'3.2.1 (Real)'!$J43*100</f>
        <v>1.2973103732157105</v>
      </c>
      <c r="H43" s="17">
        <f>'3.2.1'!H39/'3.2.1 (Real)'!$J43*100</f>
        <v>1.1646530718944048</v>
      </c>
      <c r="I43" s="17">
        <f>'3.2.1'!I39/'3.2.1 (Real)'!$J43*100</f>
        <v>1.2095224532236699</v>
      </c>
      <c r="J43" s="17">
        <v>51.259900000000002</v>
      </c>
    </row>
    <row r="44" spans="1:10" ht="14.25" customHeight="1" x14ac:dyDescent="0.2">
      <c r="A44" s="60">
        <v>1997</v>
      </c>
      <c r="B44" s="14" t="s">
        <v>28</v>
      </c>
      <c r="C44" s="17">
        <f>'3.2.1'!C40/'3.2.1 (Real)'!$J44*100</f>
        <v>66.368655281442344</v>
      </c>
      <c r="D44" s="18">
        <f>'3.2.1'!D40/'3.2.1 (Real)'!$J44*100</f>
        <v>0.93368090315290764</v>
      </c>
      <c r="E44" s="18">
        <f>'3.2.1'!E40/'3.2.1 (Real)'!$J44*100</f>
        <v>180.11517380142928</v>
      </c>
      <c r="F44" s="18">
        <f>'3.2.1'!F40/'3.2.1 (Real)'!$J44*100</f>
        <v>1.496664717368249</v>
      </c>
      <c r="G44" s="18">
        <f>'3.2.1'!G40/'3.2.1 (Real)'!$J44*100</f>
        <v>1.4015125234163603</v>
      </c>
      <c r="H44" s="17">
        <f>'3.2.1'!H40/'3.2.1 (Real)'!$J44*100</f>
        <v>1.1755260627806245</v>
      </c>
      <c r="I44" s="17">
        <f>'3.2.1'!I40/'3.2.1 (Real)'!$J44*100</f>
        <v>1.2250844971305668</v>
      </c>
      <c r="J44" s="17">
        <v>50.445499999999996</v>
      </c>
    </row>
    <row r="45" spans="1:10" ht="14.25" customHeight="1" x14ac:dyDescent="0.2">
      <c r="A45" s="60">
        <v>1997</v>
      </c>
      <c r="B45" s="14" t="s">
        <v>46</v>
      </c>
      <c r="C45" s="17">
        <f>'3.2.1'!C41/'3.2.1 (Real)'!$J45*100</f>
        <v>65.450703003635283</v>
      </c>
      <c r="D45" s="18">
        <f>'3.2.1'!D41/'3.2.1 (Real)'!$J45*100</f>
        <v>0.92064693682824328</v>
      </c>
      <c r="E45" s="18">
        <f>'3.2.1'!E41/'3.2.1 (Real)'!$J45*100</f>
        <v>157.69282329098752</v>
      </c>
      <c r="F45" s="18">
        <f>'3.2.1'!F41/'3.2.1 (Real)'!$J45*100</f>
        <v>1.3109854667896825</v>
      </c>
      <c r="G45" s="18">
        <f>'3.2.1'!G41/'3.2.1 (Real)'!$J45*100</f>
        <v>1.2025580973559493</v>
      </c>
      <c r="H45" s="17">
        <f>'3.2.1'!H41/'3.2.1 (Real)'!$J45*100</f>
        <v>1.0645596271675617</v>
      </c>
      <c r="I45" s="17">
        <f>'3.2.1'!I41/'3.2.1 (Real)'!$J45*100</f>
        <v>1.0921593212052394</v>
      </c>
      <c r="J45" s="17">
        <v>50.725200000000001</v>
      </c>
    </row>
    <row r="46" spans="1:10" ht="14.25" customHeight="1" x14ac:dyDescent="0.2">
      <c r="A46" s="60">
        <v>1997</v>
      </c>
      <c r="B46" s="14" t="s">
        <v>47</v>
      </c>
      <c r="C46" s="17">
        <f>'3.2.1'!C42/'3.2.1 (Real)'!$J46*100</f>
        <v>66.58908839114838</v>
      </c>
      <c r="D46" s="18">
        <f>'3.2.1'!D42/'3.2.1 (Real)'!$J46*100</f>
        <v>0.93670959117531094</v>
      </c>
      <c r="E46" s="18">
        <f>'3.2.1'!E42/'3.2.1 (Real)'!$J46*100</f>
        <v>181.18694761542974</v>
      </c>
      <c r="F46" s="18">
        <f>'3.2.1'!F42/'3.2.1 (Real)'!$J46*100</f>
        <v>1.5060443734913112</v>
      </c>
      <c r="G46" s="18">
        <f>'3.2.1'!G42/'3.2.1 (Real)'!$J46*100</f>
        <v>1.0848135717102163</v>
      </c>
      <c r="H46" s="17">
        <f>'3.2.1'!H42/'3.2.1 (Real)'!$J46*100</f>
        <v>1.0521152902934192</v>
      </c>
      <c r="I46" s="17">
        <f>'3.2.1'!I42/'3.2.1 (Real)'!$J46*100</f>
        <v>1.0771198584356758</v>
      </c>
      <c r="J46" s="17">
        <v>51.990499999999997</v>
      </c>
    </row>
    <row r="47" spans="1:10" ht="14.25" customHeight="1" x14ac:dyDescent="0.2">
      <c r="A47" s="60">
        <v>1997</v>
      </c>
      <c r="B47" s="14" t="s">
        <v>27</v>
      </c>
      <c r="C47" s="17">
        <f>'3.2.1'!C43/'3.2.1 (Real)'!$J47*100</f>
        <v>66.718251587025847</v>
      </c>
      <c r="D47" s="18">
        <f>'3.2.1'!D43/'3.2.1 (Real)'!$J47*100</f>
        <v>0.93760856520228641</v>
      </c>
      <c r="E47" s="18">
        <f>'3.2.1'!E43/'3.2.1 (Real)'!$J47*100</f>
        <v>185.19249597321789</v>
      </c>
      <c r="F47" s="18">
        <f>'3.2.1'!F43/'3.2.1 (Real)'!$J47*100</f>
        <v>1.5396519597005967</v>
      </c>
      <c r="G47" s="18">
        <f>'3.2.1'!G43/'3.2.1 (Real)'!$J47*100</f>
        <v>1.3916085020370776</v>
      </c>
      <c r="H47" s="17">
        <f>'3.2.1'!H43/'3.2.1 (Real)'!$J47*100</f>
        <v>1.1843476613081514</v>
      </c>
      <c r="I47" s="17">
        <f>'3.2.1'!I43/'3.2.1 (Real)'!$J47*100</f>
        <v>1.2119824400720081</v>
      </c>
      <c r="J47" s="17">
        <v>50.660800000000009</v>
      </c>
    </row>
    <row r="48" spans="1:10" ht="14.25" customHeight="1" x14ac:dyDescent="0.2">
      <c r="A48" s="60">
        <v>1998</v>
      </c>
      <c r="B48" s="14" t="s">
        <v>28</v>
      </c>
      <c r="C48" s="17">
        <f>'3.2.1'!C44/'3.2.1 (Real)'!$J48*100</f>
        <v>64.231514415994667</v>
      </c>
      <c r="D48" s="18">
        <f>'3.2.1'!D44/'3.2.1 (Real)'!$J48*100</f>
        <v>0.89557305944536914</v>
      </c>
      <c r="E48" s="18">
        <f>'3.2.1'!E44/'3.2.1 (Real)'!$J48*100</f>
        <v>154.10100269062147</v>
      </c>
      <c r="F48" s="18">
        <f>'3.2.1'!F44/'3.2.1 (Real)'!$J48*100</f>
        <v>1.2838498324946686</v>
      </c>
      <c r="G48" s="18">
        <f>'3.2.1'!G44/'3.2.1 (Real)'!$J48*100</f>
        <v>1.3579931358910171</v>
      </c>
      <c r="H48" s="17">
        <f>'3.2.1'!H44/'3.2.1 (Real)'!$J48*100</f>
        <v>1.1492212026434039</v>
      </c>
      <c r="I48" s="17">
        <f>'3.2.1'!I44/'3.2.1 (Real)'!$J48*100</f>
        <v>1.1823905752154547</v>
      </c>
      <c r="J48" s="17">
        <v>51.252099999999999</v>
      </c>
    </row>
    <row r="49" spans="1:10" ht="14.25" customHeight="1" x14ac:dyDescent="0.2">
      <c r="A49" s="60">
        <v>1998</v>
      </c>
      <c r="B49" s="14" t="s">
        <v>46</v>
      </c>
      <c r="C49" s="17">
        <f>'3.2.1'!C45/'3.2.1 (Real)'!$J49*100</f>
        <v>58.346145612362065</v>
      </c>
      <c r="D49" s="18">
        <f>'3.2.1'!D45/'3.2.1 (Real)'!$J49*100</f>
        <v>0.81349862795087857</v>
      </c>
      <c r="E49" s="18">
        <f>'3.2.1'!E45/'3.2.1 (Real)'!$J49*100</f>
        <v>134.18835023256719</v>
      </c>
      <c r="F49" s="18">
        <f>'3.2.1'!F45/'3.2.1 (Real)'!$J49*100</f>
        <v>1.1190471556740555</v>
      </c>
      <c r="G49" s="18">
        <f>'3.2.1'!G45/'3.2.1 (Real)'!$J49*100</f>
        <v>1.2202479419263179</v>
      </c>
      <c r="H49" s="17">
        <f>'3.2.1'!H45/'3.2.1 (Real)'!$J49*100</f>
        <v>1.0898546211782107</v>
      </c>
      <c r="I49" s="17">
        <f>'3.2.1'!I45/'3.2.1 (Real)'!$J49*100</f>
        <v>1.0898546211782107</v>
      </c>
      <c r="J49" s="17">
        <v>51.383000000000003</v>
      </c>
    </row>
    <row r="50" spans="1:10" ht="14.25" customHeight="1" x14ac:dyDescent="0.2">
      <c r="A50" s="60">
        <v>1998</v>
      </c>
      <c r="B50" s="14" t="s">
        <v>47</v>
      </c>
      <c r="C50" s="17">
        <f>'3.2.1'!C46/'3.2.1 (Real)'!$J50*100</f>
        <v>54.262892024765044</v>
      </c>
      <c r="D50" s="18">
        <f>'3.2.1'!D46/'3.2.1 (Real)'!$J50*100</f>
        <v>0.75724648179807397</v>
      </c>
      <c r="E50" s="18">
        <f>'3.2.1'!E46/'3.2.1 (Real)'!$J50*100</f>
        <v>132.38291172862756</v>
      </c>
      <c r="F50" s="18">
        <f>'3.2.1'!F46/'3.2.1 (Real)'!$J50*100</f>
        <v>1.1030299518028066</v>
      </c>
      <c r="G50" s="18">
        <f>'3.2.1'!G46/'3.2.1 (Real)'!$J50*100</f>
        <v>1.1629142399041847</v>
      </c>
      <c r="H50" s="17">
        <f>'3.2.1'!H46/'3.2.1 (Real)'!$J50*100</f>
        <v>0.98712487805820359</v>
      </c>
      <c r="I50" s="17">
        <f>'3.2.1'!I46/'3.2.1 (Real)'!$J50*100</f>
        <v>0.98712487805820359</v>
      </c>
      <c r="J50" s="17">
        <v>51.766500000000008</v>
      </c>
    </row>
    <row r="51" spans="1:10" ht="14.25" customHeight="1" x14ac:dyDescent="0.2">
      <c r="A51" s="60">
        <v>1998</v>
      </c>
      <c r="B51" s="14" t="s">
        <v>27</v>
      </c>
      <c r="C51" s="17">
        <f>'3.2.1'!C47/'3.2.1 (Real)'!$J51*100</f>
        <v>56.090865667747948</v>
      </c>
      <c r="D51" s="18">
        <f>'3.2.1'!D47/'3.2.1 (Real)'!$J51*100</f>
        <v>0.7826632418755527</v>
      </c>
      <c r="E51" s="18">
        <f>'3.2.1'!E47/'3.2.1 (Real)'!$J51*100</f>
        <v>134.87512876536792</v>
      </c>
      <c r="F51" s="18">
        <f>'3.2.1'!F47/'3.2.1 (Real)'!$J51*100</f>
        <v>1.1241192640663575</v>
      </c>
      <c r="G51" s="18">
        <f>'3.2.1'!G47/'3.2.1 (Real)'!$J51*100</f>
        <v>1.2948472751617601</v>
      </c>
      <c r="H51" s="17">
        <f>'3.2.1'!H47/'3.2.1 (Real)'!$J51*100</f>
        <v>1.0723253730598874</v>
      </c>
      <c r="I51" s="17">
        <f>'3.2.1'!I47/'3.2.1 (Real)'!$J51*100</f>
        <v>1.0723253730598874</v>
      </c>
      <c r="J51" s="17">
        <v>52.1297</v>
      </c>
    </row>
    <row r="52" spans="1:10" ht="14.25" customHeight="1" x14ac:dyDescent="0.2">
      <c r="A52" s="60">
        <v>1999</v>
      </c>
      <c r="B52" s="14" t="s">
        <v>28</v>
      </c>
      <c r="C52" s="17">
        <f>'3.2.1'!C48/'3.2.1 (Real)'!$J52*100</f>
        <v>54.725063044881061</v>
      </c>
      <c r="D52" s="18">
        <f>'3.2.1'!D48/'3.2.1 (Real)'!$J52*100</f>
        <v>0.76017669799922261</v>
      </c>
      <c r="E52" s="18">
        <f>'3.2.1'!E48/'3.2.1 (Real)'!$J52*100</f>
        <v>141.63796058187026</v>
      </c>
      <c r="F52" s="18">
        <f>'3.2.1'!F48/'3.2.1 (Real)'!$J52*100</f>
        <v>1.1795185036965268</v>
      </c>
      <c r="G52" s="18">
        <f>'3.2.1'!G48/'3.2.1 (Real)'!$J52*100</f>
        <v>1.2618550226233947</v>
      </c>
      <c r="H52" s="17">
        <f>'3.2.1'!H48/'3.2.1 (Real)'!$J52*100</f>
        <v>1.0014418464826031</v>
      </c>
      <c r="I52" s="17">
        <f>'3.2.1'!I48/'3.2.1 (Real)'!$J52*100</f>
        <v>1.0014418464826031</v>
      </c>
      <c r="J52" s="17">
        <v>52.224699999999999</v>
      </c>
    </row>
    <row r="53" spans="1:10" ht="14.25" customHeight="1" x14ac:dyDescent="0.2">
      <c r="A53" s="60">
        <v>1999</v>
      </c>
      <c r="B53" s="14" t="s">
        <v>46</v>
      </c>
      <c r="C53" s="17">
        <f>'3.2.1'!C49/'3.2.1 (Real)'!$J53*100</f>
        <v>55.781136354525195</v>
      </c>
      <c r="D53" s="18">
        <f>'3.2.1'!D49/'3.2.1 (Real)'!$J53*100</f>
        <v>0.77505617248245151</v>
      </c>
      <c r="E53" s="18">
        <f>'3.2.1'!E49/'3.2.1 (Real)'!$J53*100</f>
        <v>155.33576540615044</v>
      </c>
      <c r="F53" s="18">
        <f>'3.2.1'!F49/'3.2.1 (Real)'!$J53*100</f>
        <v>1.2943056279386753</v>
      </c>
      <c r="G53" s="18">
        <f>'3.2.1'!G49/'3.2.1 (Real)'!$J53*100</f>
        <v>1.0976780767916492</v>
      </c>
      <c r="H53" s="17">
        <f>'3.2.1'!H49/'3.2.1 (Real)'!$J53*100</f>
        <v>0.85905240792389947</v>
      </c>
      <c r="I53" s="17">
        <f>'3.2.1'!I49/'3.2.1 (Real)'!$J53*100</f>
        <v>0.85905240792389947</v>
      </c>
      <c r="J53" s="17">
        <v>52.383299999999998</v>
      </c>
    </row>
    <row r="54" spans="1:10" ht="14.25" customHeight="1" x14ac:dyDescent="0.2">
      <c r="A54" s="60">
        <v>1999</v>
      </c>
      <c r="B54" s="14" t="s">
        <v>47</v>
      </c>
      <c r="C54" s="17">
        <f>'3.2.1'!C50/'3.2.1 (Real)'!$J54*100</f>
        <v>56.342775504106982</v>
      </c>
      <c r="D54" s="18">
        <f>'3.2.1'!D50/'3.2.1 (Real)'!$J54*100</f>
        <v>0.78328331683139873</v>
      </c>
      <c r="E54" s="18">
        <f>'3.2.1'!E50/'3.2.1 (Real)'!$J54*100</f>
        <v>175.96105415762571</v>
      </c>
      <c r="F54" s="18">
        <f>'3.2.1'!F50/'3.2.1 (Real)'!$J54*100</f>
        <v>1.4669804906915684</v>
      </c>
      <c r="G54" s="18">
        <f>'3.2.1'!G50/'3.2.1 (Real)'!$J54*100</f>
        <v>1.0782115094769622</v>
      </c>
      <c r="H54" s="17">
        <f>'3.2.1'!H50/'3.2.1 (Real)'!$J54*100</f>
        <v>0.81967056137857863</v>
      </c>
      <c r="I54" s="17">
        <f>'3.2.1'!I50/'3.2.1 (Real)'!$J54*100</f>
        <v>0.81967056137857863</v>
      </c>
      <c r="J54" s="17">
        <v>52.216099999999997</v>
      </c>
    </row>
    <row r="55" spans="1:10" ht="14.25" customHeight="1" x14ac:dyDescent="0.2">
      <c r="A55" s="60">
        <v>1999</v>
      </c>
      <c r="B55" s="14" t="s">
        <v>27</v>
      </c>
      <c r="C55" s="17">
        <f>'3.2.1'!C51/'3.2.1 (Real)'!$J55*100</f>
        <v>55.069597626835019</v>
      </c>
      <c r="D55" s="18">
        <f>'3.2.1'!D51/'3.2.1 (Real)'!$J55*100</f>
        <v>0.76633452498668908</v>
      </c>
      <c r="E55" s="18">
        <f>'3.2.1'!E51/'3.2.1 (Real)'!$J55*100</f>
        <v>181.73347531756292</v>
      </c>
      <c r="F55" s="18">
        <f>'3.2.1'!F51/'3.2.1 (Real)'!$J55*100</f>
        <v>1.5136533049364873</v>
      </c>
      <c r="G55" s="18">
        <f>'3.2.1'!G51/'3.2.1 (Real)'!$J55*100</f>
        <v>1.220810831368373</v>
      </c>
      <c r="H55" s="17">
        <f>'3.2.1'!H51/'3.2.1 (Real)'!$J55*100</f>
        <v>0.87662584620065409</v>
      </c>
      <c r="I55" s="17">
        <f>'3.2.1'!I51/'3.2.1 (Real)'!$J55*100</f>
        <v>0.87662584620065409</v>
      </c>
      <c r="J55" s="17">
        <v>52.588000000000001</v>
      </c>
    </row>
    <row r="56" spans="1:10" ht="14.25" customHeight="1" x14ac:dyDescent="0.2">
      <c r="A56" s="60">
        <v>2000</v>
      </c>
      <c r="B56" s="14" t="s">
        <v>28</v>
      </c>
      <c r="C56" s="17">
        <f>'3.2.1'!C52/'3.2.1 (Real)'!$J56*100</f>
        <v>56.181262575072246</v>
      </c>
      <c r="D56" s="18">
        <f>'3.2.1'!D52/'3.2.1 (Real)'!$J56*100</f>
        <v>0.77719619381873739</v>
      </c>
      <c r="E56" s="18">
        <f>'3.2.1'!E52/'3.2.1 (Real)'!$J56*100</f>
        <v>225.8029136347821</v>
      </c>
      <c r="F56" s="18">
        <f>'3.2.1'!F52/'3.2.1 (Real)'!$J56*100</f>
        <v>1.8853153412099299</v>
      </c>
      <c r="G56" s="18">
        <f>'3.2.1'!G52/'3.2.1 (Real)'!$J56*100</f>
        <v>1.1932136211669668</v>
      </c>
      <c r="H56" s="17">
        <f>'3.2.1'!H52/'3.2.1 (Real)'!$J56*100</f>
        <v>0.91145636355384785</v>
      </c>
      <c r="I56" s="17">
        <f>'3.2.1'!I52/'3.2.1 (Real)'!$J56*100</f>
        <v>0.91145636355384785</v>
      </c>
      <c r="J56" s="17">
        <v>52.882399999999997</v>
      </c>
    </row>
    <row r="57" spans="1:10" ht="14.25" customHeight="1" x14ac:dyDescent="0.2">
      <c r="A57" s="60">
        <v>2000</v>
      </c>
      <c r="B57" s="14" t="s">
        <v>46</v>
      </c>
      <c r="C57" s="17">
        <f>'3.2.1'!C53/'3.2.1 (Real)'!$J57*100</f>
        <v>54.67595924396803</v>
      </c>
      <c r="D57" s="18">
        <f>'3.2.1'!D53/'3.2.1 (Real)'!$J57*100</f>
        <v>0.7575470626112647</v>
      </c>
      <c r="E57" s="18">
        <f>'3.2.1'!E53/'3.2.1 (Real)'!$J57*100</f>
        <v>214.29112533616151</v>
      </c>
      <c r="F57" s="18">
        <f>'3.2.1'!F53/'3.2.1 (Real)'!$J57*100</f>
        <v>1.7897049354191126</v>
      </c>
      <c r="G57" s="18">
        <f>'3.2.1'!G53/'3.2.1 (Real)'!$J57*100</f>
        <v>1.0132191962425665</v>
      </c>
      <c r="H57" s="17">
        <f>'3.2.1'!H53/'3.2.1 (Real)'!$J57*100</f>
        <v>0.87307298965948255</v>
      </c>
      <c r="I57" s="17">
        <f>'3.2.1'!I53/'3.2.1 (Real)'!$J57*100</f>
        <v>0.87307298965948255</v>
      </c>
      <c r="J57" s="17">
        <v>52.802000000000007</v>
      </c>
    </row>
    <row r="58" spans="1:10" ht="14.25" customHeight="1" x14ac:dyDescent="0.2">
      <c r="A58" s="60">
        <v>2000</v>
      </c>
      <c r="B58" s="14" t="s">
        <v>47</v>
      </c>
      <c r="C58" s="17">
        <f>'3.2.1'!C54/'3.2.1 (Real)'!$J58*100</f>
        <v>55.335998289786581</v>
      </c>
      <c r="D58" s="18">
        <f>'3.2.1'!D54/'3.2.1 (Real)'!$J58*100</f>
        <v>0.76619074555089117</v>
      </c>
      <c r="E58" s="18">
        <f>'3.2.1'!E54/'3.2.1 (Real)'!$J58*100</f>
        <v>209.00926807027767</v>
      </c>
      <c r="F58" s="18">
        <f>'3.2.1'!F54/'3.2.1 (Real)'!$J58*100</f>
        <v>1.7461581682554876</v>
      </c>
      <c r="G58" s="18">
        <f>'3.2.1'!G54/'3.2.1 (Real)'!$J58*100</f>
        <v>1.0140203447290808</v>
      </c>
      <c r="H58" s="17">
        <f>'3.2.1'!H54/'3.2.1 (Real)'!$J58*100</f>
        <v>0.88537597263658541</v>
      </c>
      <c r="I58" s="17">
        <f>'3.2.1'!I54/'3.2.1 (Real)'!$J58*100</f>
        <v>0.88537597263658541</v>
      </c>
      <c r="J58" s="17">
        <v>52.858899999999998</v>
      </c>
    </row>
    <row r="59" spans="1:10" ht="14.25" customHeight="1" x14ac:dyDescent="0.2">
      <c r="A59" s="60">
        <v>2000</v>
      </c>
      <c r="B59" s="14" t="s">
        <v>27</v>
      </c>
      <c r="C59" s="17">
        <f>'3.2.1'!C55/'3.2.1 (Real)'!$J59*100</f>
        <v>55.841851341621741</v>
      </c>
      <c r="D59" s="18">
        <f>'3.2.1'!D55/'3.2.1 (Real)'!$J59*100</f>
        <v>0.77290413532058511</v>
      </c>
      <c r="E59" s="18">
        <f>'3.2.1'!E55/'3.2.1 (Real)'!$J59*100</f>
        <v>267.54955373762459</v>
      </c>
      <c r="F59" s="18">
        <f>'3.2.1'!F55/'3.2.1 (Real)'!$J59*100</f>
        <v>2.2336740536648696</v>
      </c>
      <c r="G59" s="18">
        <f>'3.2.1'!G55/'3.2.1 (Real)'!$J59*100</f>
        <v>1.2510086493452992</v>
      </c>
      <c r="H59" s="17">
        <f>'3.2.1'!H55/'3.2.1 (Real)'!$J59*100</f>
        <v>1.3190393311828079</v>
      </c>
      <c r="I59" s="17">
        <f>'3.2.1'!I55/'3.2.1 (Real)'!$J59*100</f>
        <v>1.3190393311828079</v>
      </c>
      <c r="J59" s="17">
        <v>52.917299999999997</v>
      </c>
    </row>
    <row r="60" spans="1:10" ht="14.25" customHeight="1" x14ac:dyDescent="0.2">
      <c r="A60" s="60">
        <v>2001</v>
      </c>
      <c r="B60" s="14" t="s">
        <v>28</v>
      </c>
      <c r="C60" s="17">
        <f>'3.2.1'!C56/'3.2.1 (Real)'!$J60*100</f>
        <v>58.185184421736714</v>
      </c>
      <c r="D60" s="18">
        <f>'3.2.1'!D56/'3.2.1 (Real)'!$J60*100</f>
        <v>0.80203732471830314</v>
      </c>
      <c r="E60" s="18">
        <f>'3.2.1'!E56/'3.2.1 (Real)'!$J60*100</f>
        <v>231.72882143613401</v>
      </c>
      <c r="F60" s="18">
        <f>'3.2.1'!F56/'3.2.1 (Real)'!$J60*100</f>
        <v>1.9170191195953832</v>
      </c>
      <c r="G60" s="18">
        <f>'3.2.1'!G56/'3.2.1 (Real)'!$J60*100</f>
        <v>1.2255430148732951</v>
      </c>
      <c r="H60" s="17">
        <f>'3.2.1'!H56/'3.2.1 (Real)'!$J60*100</f>
        <v>1.3473477487674297</v>
      </c>
      <c r="I60" s="17">
        <f>'3.2.1'!I56/'3.2.1 (Real)'!$J60*100</f>
        <v>1.3473477487674297</v>
      </c>
      <c r="J60" s="17">
        <v>53.364100000000001</v>
      </c>
    </row>
    <row r="61" spans="1:10" ht="14.25" customHeight="1" x14ac:dyDescent="0.2">
      <c r="A61" s="60">
        <v>2001</v>
      </c>
      <c r="B61" s="14" t="s">
        <v>46</v>
      </c>
      <c r="C61" s="17">
        <f>'3.2.1'!C57/'3.2.1 (Real)'!$J61*100</f>
        <v>58.490061701353568</v>
      </c>
      <c r="D61" s="18">
        <f>'3.2.1'!D57/'3.2.1 (Real)'!$J61*100</f>
        <v>0.80746356204661385</v>
      </c>
      <c r="E61" s="18">
        <f>'3.2.1'!E57/'3.2.1 (Real)'!$J61*100</f>
        <v>215.49067797239405</v>
      </c>
      <c r="F61" s="18">
        <f>'3.2.1'!F57/'3.2.1 (Real)'!$J61*100</f>
        <v>1.7838447887972322</v>
      </c>
      <c r="G61" s="18">
        <f>'3.2.1'!G57/'3.2.1 (Real)'!$J61*100</f>
        <v>1.2176921763277673</v>
      </c>
      <c r="H61" s="17">
        <f>'3.2.1'!H57/'3.2.1 (Real)'!$J61*100</f>
        <v>1.1100303680548853</v>
      </c>
      <c r="I61" s="17">
        <f>'3.2.1'!I57/'3.2.1 (Real)'!$J61*100</f>
        <v>1.1100303680548853</v>
      </c>
      <c r="J61" s="17">
        <v>53.872399999999999</v>
      </c>
    </row>
    <row r="62" spans="1:10" ht="14.25" customHeight="1" x14ac:dyDescent="0.2">
      <c r="A62" s="60">
        <v>2001</v>
      </c>
      <c r="B62" s="14" t="s">
        <v>47</v>
      </c>
      <c r="C62" s="17">
        <f>'3.2.1'!C58/'3.2.1 (Real)'!$J62*100</f>
        <v>62.288894409200971</v>
      </c>
      <c r="D62" s="18">
        <f>'3.2.1'!D58/'3.2.1 (Real)'!$J62*100</f>
        <v>0.85832613426964444</v>
      </c>
      <c r="E62" s="18">
        <f>'3.2.1'!E58/'3.2.1 (Real)'!$J62*100</f>
        <v>225.29670647470815</v>
      </c>
      <c r="F62" s="18">
        <f>'3.2.1'!F58/'3.2.1 (Real)'!$J62*100</f>
        <v>1.864959159989767</v>
      </c>
      <c r="G62" s="18">
        <f>'3.2.1'!G58/'3.2.1 (Real)'!$J62*100</f>
        <v>1.1493784087412082</v>
      </c>
      <c r="H62" s="18">
        <f>'3.2.1'!H58/'3.2.1 (Real)'!$J62*100</f>
        <v>1.0270252232945638</v>
      </c>
      <c r="I62" s="18">
        <f>'3.2.1'!I58/'3.2.1 (Real)'!$J62*100</f>
        <v>1.0270252232945638</v>
      </c>
      <c r="J62" s="17">
        <v>53.942199999999993</v>
      </c>
    </row>
    <row r="63" spans="1:10" ht="14.25" customHeight="1" x14ac:dyDescent="0.2">
      <c r="A63" s="60">
        <v>2001</v>
      </c>
      <c r="B63" s="14" t="s">
        <v>27</v>
      </c>
      <c r="C63" s="17">
        <f>'3.2.1'!C59/'3.2.1 (Real)'!$J63*100</f>
        <v>60.872549838124655</v>
      </c>
      <c r="D63" s="18">
        <f>'3.2.1'!D59/'3.2.1 (Real)'!$J63*100</f>
        <v>0.84045306542732301</v>
      </c>
      <c r="E63" s="18">
        <f>'3.2.1'!E59/'3.2.1 (Real)'!$J63*100</f>
        <v>201.80150094156716</v>
      </c>
      <c r="F63" s="18">
        <f>'3.2.1'!F59/'3.2.1 (Real)'!$J63*100</f>
        <v>1.6697743021734897</v>
      </c>
      <c r="G63" s="18">
        <f>'3.2.1'!G59/'3.2.1 (Real)'!$J63*100</f>
        <v>1.339530051299177</v>
      </c>
      <c r="H63" s="18">
        <f>'3.2.1'!H59/'3.2.1 (Real)'!$J63*100</f>
        <v>1.2597519457508883</v>
      </c>
      <c r="I63" s="18">
        <f>'3.2.1'!I59/'3.2.1 (Real)'!$J63*100</f>
        <v>1.2597519457508883</v>
      </c>
      <c r="J63" s="17">
        <v>53.899500000000003</v>
      </c>
    </row>
    <row r="64" spans="1:10" ht="14.25" customHeight="1" x14ac:dyDescent="0.2">
      <c r="A64" s="60">
        <v>2002</v>
      </c>
      <c r="B64" s="14" t="s">
        <v>28</v>
      </c>
      <c r="C64" s="17">
        <f>'3.2.1'!C60/'3.2.1 (Real)'!$J64*100</f>
        <v>62.411545401645832</v>
      </c>
      <c r="D64" s="18">
        <f>'3.2.1'!D60/'3.2.1 (Real)'!$J64*100</f>
        <v>0.86091219980505562</v>
      </c>
      <c r="E64" s="18">
        <f>'3.2.1'!E60/'3.2.1 (Real)'!$J64*100</f>
        <v>222.42373400933602</v>
      </c>
      <c r="F64" s="18">
        <f>'3.2.1'!F60/'3.2.1 (Real)'!$J64*100</f>
        <v>1.844811856725119</v>
      </c>
      <c r="G64" s="18">
        <f>'3.2.1'!G60/'3.2.1 (Real)'!$J64*100</f>
        <v>1.3124780871228461</v>
      </c>
      <c r="H64" s="18">
        <f>'3.2.1'!H60/'3.2.1 (Real)'!$J64*100</f>
        <v>1.2794366807337394</v>
      </c>
      <c r="I64" s="18">
        <f>'3.2.1'!I60/'3.2.1 (Real)'!$J64*100</f>
        <v>1.2794366807337394</v>
      </c>
      <c r="J64" s="17">
        <v>54.4771</v>
      </c>
    </row>
    <row r="65" spans="1:10" ht="14.25" customHeight="1" x14ac:dyDescent="0.2">
      <c r="A65" s="60">
        <v>2002</v>
      </c>
      <c r="B65" s="14" t="s">
        <v>46</v>
      </c>
      <c r="C65" s="17">
        <f>'3.2.1'!C61/'3.2.1 (Real)'!$J65*100</f>
        <v>54.594521558445351</v>
      </c>
      <c r="D65" s="18">
        <f>'3.2.1'!D61/'3.2.1 (Real)'!$J65*100</f>
        <v>0.75227233719329378</v>
      </c>
      <c r="E65" s="18">
        <f>'3.2.1'!E61/'3.2.1 (Real)'!$J65*100</f>
        <v>219.10844772620206</v>
      </c>
      <c r="F65" s="18">
        <f>'3.2.1'!F61/'3.2.1 (Real)'!$J65*100</f>
        <v>1.8167742123964257</v>
      </c>
      <c r="G65" s="18">
        <f>'3.2.1'!G61/'3.2.1 (Real)'!$J65*100</f>
        <v>1.0425910304305115</v>
      </c>
      <c r="H65" s="17">
        <f>'3.2.1'!H61/'3.2.1 (Real)'!$J65*100</f>
        <v>1.0060729558094779</v>
      </c>
      <c r="I65" s="17">
        <f>'3.2.1'!I61/'3.2.1 (Real)'!$J65*100</f>
        <v>1.0060729558094779</v>
      </c>
      <c r="J65" s="17">
        <v>54.767400000000002</v>
      </c>
    </row>
    <row r="66" spans="1:10" ht="14.25" customHeight="1" x14ac:dyDescent="0.2">
      <c r="A66" s="60">
        <v>2002</v>
      </c>
      <c r="B66" s="14" t="s">
        <v>47</v>
      </c>
      <c r="C66" s="17">
        <f>'3.2.1'!C62/'3.2.1 (Real)'!$J66*100</f>
        <v>48.951570506815187</v>
      </c>
      <c r="D66" s="18">
        <f>'3.2.1'!D62/'3.2.1 (Real)'!$J66*100</f>
        <v>0.67488044065508868</v>
      </c>
      <c r="E66" s="18">
        <f>'3.2.1'!E62/'3.2.1 (Real)'!$J66*100</f>
        <v>249.23280100850053</v>
      </c>
      <c r="F66" s="18">
        <f>'3.2.1'!F62/'3.2.1 (Real)'!$J66*100</f>
        <v>2.0664802711163897</v>
      </c>
      <c r="G66" s="18">
        <f>'3.2.1'!G62/'3.2.1 (Real)'!$J66*100</f>
        <v>1.0023156948812773</v>
      </c>
      <c r="H66" s="17">
        <f>'3.2.1'!H62/'3.2.1 (Real)'!$J66*100</f>
        <v>0.93864772878174063</v>
      </c>
      <c r="I66" s="17">
        <f>'3.2.1'!I62/'3.2.1 (Real)'!$J66*100</f>
        <v>0.93864772878174063</v>
      </c>
      <c r="J66" s="17">
        <v>54.97270000000001</v>
      </c>
    </row>
    <row r="67" spans="1:10" ht="14.25" customHeight="1" x14ac:dyDescent="0.2">
      <c r="A67" s="60">
        <v>2002</v>
      </c>
      <c r="B67" s="14" t="s">
        <v>27</v>
      </c>
      <c r="C67" s="17">
        <f>'3.2.1'!C63/'3.2.1 (Real)'!$J67*100</f>
        <v>51.654703035142887</v>
      </c>
      <c r="D67" s="18">
        <f>'3.2.1'!D63/'3.2.1 (Real)'!$J67*100</f>
        <v>0.71185564868297668</v>
      </c>
      <c r="E67" s="18">
        <f>'3.2.1'!E63/'3.2.1 (Real)'!$J67*100</f>
        <v>243.6569867547874</v>
      </c>
      <c r="F67" s="18">
        <f>'3.2.1'!F63/'3.2.1 (Real)'!$J67*100</f>
        <v>2.0217423118686568</v>
      </c>
      <c r="G67" s="18">
        <f>'3.2.1'!G63/'3.2.1 (Real)'!$J67*100</f>
        <v>1.2466507553077508</v>
      </c>
      <c r="H67" s="17">
        <f>'3.2.1'!H63/'3.2.1 (Real)'!$J67*100</f>
        <v>1.1057250177512226</v>
      </c>
      <c r="I67" s="17">
        <f>'3.2.1'!I63/'3.2.1 (Real)'!$J67*100</f>
        <v>1.1057250177512226</v>
      </c>
      <c r="J67" s="17">
        <v>55.348300000000009</v>
      </c>
    </row>
    <row r="68" spans="1:10" ht="14.25" customHeight="1" x14ac:dyDescent="0.2">
      <c r="A68" s="60">
        <v>2003</v>
      </c>
      <c r="B68" s="14" t="s">
        <v>28</v>
      </c>
      <c r="C68" s="17">
        <f>'3.2.1'!C64/'3.2.1 (Real)'!$J68*100</f>
        <v>47.038512568386679</v>
      </c>
      <c r="D68" s="18">
        <f>'3.2.1'!D64/'3.2.1 (Real)'!$J68*100</f>
        <v>0.65168745645665649</v>
      </c>
      <c r="E68" s="18">
        <f>'3.2.1'!E64/'3.2.1 (Real)'!$J68*100</f>
        <v>298.35403911204878</v>
      </c>
      <c r="F68" s="18">
        <f>'3.2.1'!F64/'3.2.1 (Real)'!$J68*100</f>
        <v>2.4627304984328897</v>
      </c>
      <c r="G68" s="18">
        <f>'3.2.1'!G64/'3.2.1 (Real)'!$J68*100</f>
        <v>1.2961739465436262</v>
      </c>
      <c r="H68" s="17">
        <f>'3.2.1'!H64/'3.2.1 (Real)'!$J68*100</f>
        <v>1.126951236855986</v>
      </c>
      <c r="I68" s="17">
        <f>'3.2.1'!I64/'3.2.1 (Real)'!$J68*100</f>
        <v>1.126951236855986</v>
      </c>
      <c r="J68" s="17">
        <v>55.548099999999998</v>
      </c>
    </row>
    <row r="69" spans="1:10" ht="14.25" customHeight="1" x14ac:dyDescent="0.2">
      <c r="A69" s="60">
        <v>2003</v>
      </c>
      <c r="B69" s="14" t="s">
        <v>46</v>
      </c>
      <c r="C69" s="17">
        <f>'3.2.1'!C65/'3.2.1 (Real)'!$J69*100</f>
        <v>49.751155128449568</v>
      </c>
      <c r="D69" s="18">
        <f>'3.2.1'!D65/'3.2.1 (Real)'!$J69*100</f>
        <v>0.68960232932342347</v>
      </c>
      <c r="E69" s="18">
        <f>'3.2.1'!E65/'3.2.1 (Real)'!$J69*100</f>
        <v>266.21857364578676</v>
      </c>
      <c r="F69" s="18">
        <f>'3.2.1'!F65/'3.2.1 (Real)'!$J69*100</f>
        <v>2.1971050957513727</v>
      </c>
      <c r="G69" s="18">
        <f>'3.2.1'!G65/'3.2.1 (Real)'!$J69*100</f>
        <v>1.2010128422842052</v>
      </c>
      <c r="H69" s="17">
        <f>'3.2.1'!H65/'3.2.1 (Real)'!$J69*100</f>
        <v>1.0246029440851898</v>
      </c>
      <c r="I69" s="17">
        <f>'3.2.1'!I65/'3.2.1 (Real)'!$J69*100</f>
        <v>1.0246029440851898</v>
      </c>
      <c r="J69" s="17">
        <v>56.119300000000003</v>
      </c>
    </row>
    <row r="70" spans="1:10" ht="14.25" customHeight="1" x14ac:dyDescent="0.2">
      <c r="A70" s="60">
        <v>2003</v>
      </c>
      <c r="B70" s="14" t="s">
        <v>47</v>
      </c>
      <c r="C70" s="17">
        <f>'3.2.1'!C66/'3.2.1 (Real)'!$J70*100</f>
        <v>50.044182673662696</v>
      </c>
      <c r="D70" s="18">
        <f>'3.2.1'!D66/'3.2.1 (Real)'!$J70*100</f>
        <v>0.69240181972406634</v>
      </c>
      <c r="E70" s="18">
        <f>'3.2.1'!E66/'3.2.1 (Real)'!$J70*100</f>
        <v>284.22120732918836</v>
      </c>
      <c r="F70" s="18">
        <f>'3.2.1'!F66/'3.2.1 (Real)'!$J70*100</f>
        <v>2.3463744530291248</v>
      </c>
      <c r="G70" s="18">
        <f>'3.2.1'!G66/'3.2.1 (Real)'!$J70*100</f>
        <v>1.0023003323882904</v>
      </c>
      <c r="H70" s="18">
        <f>'3.2.1'!H66/'3.2.1 (Real)'!$J70*100</f>
        <v>0.95625826764960575</v>
      </c>
      <c r="I70" s="18">
        <f>'3.2.1'!I66/'3.2.1 (Real)'!$J70*100</f>
        <v>0.95625826764960575</v>
      </c>
      <c r="J70" s="17">
        <v>56.470100000000002</v>
      </c>
    </row>
    <row r="71" spans="1:10" ht="14.25" customHeight="1" x14ac:dyDescent="0.2">
      <c r="A71" s="60">
        <v>2003</v>
      </c>
      <c r="B71" s="14" t="s">
        <v>27</v>
      </c>
      <c r="C71" s="17">
        <f>'3.2.1'!C67/'3.2.1 (Real)'!$J71*100</f>
        <v>53.587030385399473</v>
      </c>
      <c r="D71" s="18">
        <f>'3.2.1'!D67/'3.2.1 (Real)'!$J71*100</f>
        <v>0.74132255473872788</v>
      </c>
      <c r="E71" s="18">
        <f>'3.2.1'!E67/'3.2.1 (Real)'!$J71*100</f>
        <v>276.84867312087971</v>
      </c>
      <c r="F71" s="18">
        <f>'3.2.1'!F67/'3.2.1 (Real)'!$J71*100</f>
        <v>2.2857445437777444</v>
      </c>
      <c r="G71" s="18">
        <f>'3.2.1'!G67/'3.2.1 (Real)'!$J71*100</f>
        <v>1.3520311355472989</v>
      </c>
      <c r="H71" s="18">
        <f>'3.2.1'!H67/'3.2.1 (Real)'!$J71*100</f>
        <v>1.1649354431608581</v>
      </c>
      <c r="I71" s="17">
        <f>'3.2.1'!I67/'3.2.1 (Real)'!$J71*100</f>
        <v>1.1649354431608581</v>
      </c>
      <c r="J71" s="17">
        <v>56.655500000000004</v>
      </c>
    </row>
    <row r="72" spans="1:10" ht="14.25" customHeight="1" x14ac:dyDescent="0.2">
      <c r="A72" s="60">
        <v>2004</v>
      </c>
      <c r="B72" s="14" t="s">
        <v>28</v>
      </c>
      <c r="C72" s="17">
        <f>'3.2.1'!C68/'3.2.1 (Real)'!$J72*100</f>
        <v>51.105376010928772</v>
      </c>
      <c r="D72" s="18">
        <f>'3.2.1'!D68/'3.2.1 (Real)'!$J72*100</f>
        <v>0.70417328296147119</v>
      </c>
      <c r="E72" s="18">
        <f>'3.2.1'!E68/'3.2.1 (Real)'!$J72*100</f>
        <v>236.90149672031291</v>
      </c>
      <c r="F72" s="18">
        <f>'3.2.1'!F68/'3.2.1 (Real)'!$J72*100</f>
        <v>1.9611225930476972</v>
      </c>
      <c r="G72" s="18">
        <f>'3.2.1'!G68/'3.2.1 (Real)'!$J72*100</f>
        <v>1.2956788406491069</v>
      </c>
      <c r="H72" s="18">
        <f>'3.2.1'!H68/'3.2.1 (Real)'!$J72*100</f>
        <v>1.1002707546272987</v>
      </c>
      <c r="I72" s="17">
        <f>'3.2.1'!I68/'3.2.1 (Real)'!$J72*100</f>
        <v>1.1002707546272987</v>
      </c>
      <c r="J72" s="17">
        <v>56.804200000000002</v>
      </c>
    </row>
    <row r="73" spans="1:10" ht="14.25" customHeight="1" x14ac:dyDescent="0.2">
      <c r="A73" s="60">
        <v>2004</v>
      </c>
      <c r="B73" s="14" t="s">
        <v>46</v>
      </c>
      <c r="C73" s="17">
        <f>'3.2.1'!C69/'3.2.1 (Real)'!$J73*100</f>
        <v>57.786741798094688</v>
      </c>
      <c r="D73" s="18">
        <f>'3.2.1'!D69/'3.2.1 (Real)'!$J73*100</f>
        <v>0.79705850755992669</v>
      </c>
      <c r="E73" s="18">
        <f>'3.2.1'!E69/'3.2.1 (Real)'!$J73*100</f>
        <v>260.22227535945609</v>
      </c>
      <c r="F73" s="18">
        <f>'3.2.1'!F69/'3.2.1 (Real)'!$J73*100</f>
        <v>2.1537907062978019</v>
      </c>
      <c r="G73" s="18">
        <f>'3.2.1'!G69/'3.2.1 (Real)'!$J73*100</f>
        <v>1.1834586101378912</v>
      </c>
      <c r="H73" s="18"/>
      <c r="I73" s="18"/>
      <c r="J73" s="17">
        <v>57.712200000000003</v>
      </c>
    </row>
    <row r="74" spans="1:10" ht="14.25" customHeight="1" x14ac:dyDescent="0.2">
      <c r="A74" s="60">
        <v>2004</v>
      </c>
      <c r="B74" s="14" t="s">
        <v>47</v>
      </c>
      <c r="C74" s="17">
        <f>'3.2.1'!C70/'3.2.1 (Real)'!$J74*100</f>
        <v>59.55528700487892</v>
      </c>
      <c r="D74" s="18">
        <f>'3.2.1'!D70/'3.2.1 (Real)'!$J74*100</f>
        <v>0.82065701038460059</v>
      </c>
      <c r="E74" s="18">
        <f>'3.2.1'!E70/'3.2.1 (Real)'!$J74*100</f>
        <v>256.08307680587825</v>
      </c>
      <c r="F74" s="18">
        <f>'3.2.1'!F70/'3.2.1 (Real)'!$J74*100</f>
        <v>2.119164938208336</v>
      </c>
      <c r="G74" s="18">
        <f>'3.2.1'!G70/'3.2.1 (Real)'!$J74*100</f>
        <v>1.2708064253634956</v>
      </c>
      <c r="H74" s="18"/>
      <c r="I74" s="18"/>
      <c r="J74" s="17">
        <v>57.758600000000001</v>
      </c>
    </row>
    <row r="75" spans="1:10" ht="14.25" customHeight="1" x14ac:dyDescent="0.2">
      <c r="A75" s="60">
        <v>2004</v>
      </c>
      <c r="B75" s="14" t="s">
        <v>27</v>
      </c>
      <c r="C75" s="17">
        <f>'3.2.1'!C71/'3.2.1 (Real)'!$J75*100</f>
        <v>57.976597978916352</v>
      </c>
      <c r="D75" s="18">
        <f>'3.2.1'!D71/'3.2.1 (Real)'!$J75*100</f>
        <v>0.79950086598388026</v>
      </c>
      <c r="E75" s="18">
        <f>'3.2.1'!E71/'3.2.1 (Real)'!$J75*100</f>
        <v>261.5850914397152</v>
      </c>
      <c r="F75" s="18">
        <f>'3.2.1'!F71/'3.2.1 (Real)'!$J75*100</f>
        <v>2.1649597010650923</v>
      </c>
      <c r="G75" s="18">
        <f>'3.2.1'!G71/'3.2.1 (Real)'!$J75*100</f>
        <v>1.5001295566435284</v>
      </c>
      <c r="H75" s="18"/>
      <c r="I75" s="18"/>
      <c r="J75" s="17">
        <v>58.6616</v>
      </c>
    </row>
    <row r="76" spans="1:10" ht="14.25" customHeight="1" x14ac:dyDescent="0.2">
      <c r="A76" s="60">
        <v>2005</v>
      </c>
      <c r="B76" s="14" t="s">
        <v>28</v>
      </c>
      <c r="C76" s="17">
        <f>'3.2.1'!C72/'3.2.1 (Real)'!$J76*100</f>
        <v>62.091469839094103</v>
      </c>
      <c r="D76" s="18">
        <f>'3.2.1'!D72/'3.2.1 (Real)'!$J76*100</f>
        <v>0.85584617955039088</v>
      </c>
      <c r="E76" s="18">
        <f>'3.2.1'!E72/'3.2.1 (Real)'!$J76*100</f>
        <v>320.29446564169712</v>
      </c>
      <c r="F76" s="18">
        <f>'3.2.1'!F72/'3.2.1 (Real)'!$J76*100</f>
        <v>2.6510773091650552</v>
      </c>
      <c r="G76" s="18">
        <f>'3.2.1'!G72/'3.2.1 (Real)'!$J76*100</f>
        <v>1.6452023172632015</v>
      </c>
      <c r="H76" s="18"/>
      <c r="I76" s="18"/>
      <c r="J76" s="17">
        <v>58.6554</v>
      </c>
    </row>
    <row r="77" spans="1:10" ht="14.25" customHeight="1" x14ac:dyDescent="0.2">
      <c r="A77" s="60">
        <v>2005</v>
      </c>
      <c r="B77" s="14" t="s">
        <v>46</v>
      </c>
      <c r="C77" s="17">
        <f>'3.2.1'!C73/'3.2.1 (Real)'!$J77*100</f>
        <v>62.444950951718191</v>
      </c>
      <c r="D77" s="18">
        <f>'3.2.1'!D73/'3.2.1 (Real)'!$J77*100</f>
        <v>0.86061412886351862</v>
      </c>
      <c r="E77" s="18">
        <f>'3.2.1'!E73/'3.2.1 (Real)'!$J77*100</f>
        <v>373.6611735280473</v>
      </c>
      <c r="F77" s="18">
        <f>'3.2.1'!F73/'3.2.1 (Real)'!$J77*100</f>
        <v>3.0928320256032702</v>
      </c>
      <c r="G77" s="18">
        <f>'3.2.1'!G73/'3.2.1 (Real)'!$J77*100</f>
        <v>1.4606907773093707</v>
      </c>
      <c r="H77" s="18"/>
      <c r="I77" s="18"/>
      <c r="J77" s="17">
        <v>59.492400000000004</v>
      </c>
    </row>
    <row r="78" spans="1:10" ht="14.25" customHeight="1" x14ac:dyDescent="0.2">
      <c r="A78" s="60">
        <v>2005</v>
      </c>
      <c r="B78" s="14" t="s">
        <v>47</v>
      </c>
      <c r="C78" s="17">
        <f>'3.2.1'!C74/'3.2.1 (Real)'!$J78*100</f>
        <v>59.532974685455962</v>
      </c>
      <c r="D78" s="18">
        <f>'3.2.1'!D74/'3.2.1 (Real)'!$J78*100</f>
        <v>0.82054965080494402</v>
      </c>
      <c r="E78" s="18">
        <f>'3.2.1'!E74/'3.2.1 (Real)'!$J78*100</f>
        <v>369.8346483382611</v>
      </c>
      <c r="F78" s="18">
        <f>'3.2.1'!F74/'3.2.1 (Real)'!$J78*100</f>
        <v>3.0607005379718162</v>
      </c>
      <c r="G78" s="18">
        <f>'3.2.1'!G74/'3.2.1 (Real)'!$J78*100</f>
        <v>1.5320282846317259</v>
      </c>
      <c r="H78" s="18"/>
      <c r="I78" s="18"/>
      <c r="J78" s="17">
        <v>59.594200000000001</v>
      </c>
    </row>
    <row r="79" spans="1:10" ht="14.25" customHeight="1" x14ac:dyDescent="0.2">
      <c r="A79" s="60">
        <v>2005</v>
      </c>
      <c r="B79" s="14" t="s">
        <v>27</v>
      </c>
      <c r="C79" s="17">
        <f>'3.2.1'!C75/'3.2.1 (Real)'!$J79*100</f>
        <v>59.242637308983035</v>
      </c>
      <c r="D79" s="18">
        <f>'3.2.1'!D75/'3.2.1 (Real)'!$J79*100</f>
        <v>0.81765875371416041</v>
      </c>
      <c r="E79" s="18">
        <f>'3.2.1'!E75/'3.2.1 (Real)'!$J79*100</f>
        <v>436.41908940571756</v>
      </c>
      <c r="F79" s="18">
        <f>'3.2.1'!F75/'3.2.1 (Real)'!$J79*100</f>
        <v>3.6117441881852494</v>
      </c>
      <c r="G79" s="18">
        <f>'3.2.1'!G75/'3.2.1 (Real)'!$J79*100</f>
        <v>2.1218997105588335</v>
      </c>
      <c r="H79" s="18"/>
      <c r="I79" s="18"/>
      <c r="J79" s="17">
        <v>59.804900000000004</v>
      </c>
    </row>
    <row r="80" spans="1:10" ht="14.25" customHeight="1" x14ac:dyDescent="0.2">
      <c r="A80" s="60">
        <v>2006</v>
      </c>
      <c r="B80" s="14" t="s">
        <v>28</v>
      </c>
      <c r="C80" s="17">
        <f>'3.2.1'!C76/'3.2.1 (Real)'!$J80*100</f>
        <v>60.705980700142312</v>
      </c>
      <c r="D80" s="18">
        <f>'3.2.1'!D76/'3.2.1 (Real)'!$J80*100</f>
        <v>0.83429257628884113</v>
      </c>
      <c r="E80" s="18">
        <f>'3.2.1'!E76/'3.2.1 (Real)'!$J80*100</f>
        <v>448.46128583892016</v>
      </c>
      <c r="F80" s="18">
        <f>'3.2.1'!F76/'3.2.1 (Real)'!$J80*100</f>
        <v>3.7286077763366099</v>
      </c>
      <c r="G80" s="18">
        <f>'3.2.1'!G76/'3.2.1 (Real)'!$J80*100</f>
        <v>2.5619250762142025</v>
      </c>
      <c r="H80" s="18"/>
      <c r="I80" s="18"/>
      <c r="J80" s="17">
        <v>60.290599999999998</v>
      </c>
    </row>
    <row r="81" spans="1:10" ht="14.25" customHeight="1" x14ac:dyDescent="0.2">
      <c r="A81" s="60">
        <v>2006</v>
      </c>
      <c r="B81" s="14" t="s">
        <v>46</v>
      </c>
      <c r="C81" s="17">
        <f>'3.2.1'!C77/'3.2.1 (Real)'!$J81*100</f>
        <v>63.132833720587747</v>
      </c>
      <c r="D81" s="18">
        <f>'3.2.1'!D77/'3.2.1 (Real)'!$J81*100</f>
        <v>0.86723173086363181</v>
      </c>
      <c r="E81" s="18">
        <f>'3.2.1'!E77/'3.2.1 (Real)'!$J81*100</f>
        <v>380.71472984913436</v>
      </c>
      <c r="F81" s="18">
        <f>'3.2.1'!F77/'3.2.1 (Real)'!$J81*100</f>
        <v>3.1645776745099314</v>
      </c>
      <c r="G81" s="18">
        <f>'3.2.1'!G77/'3.2.1 (Real)'!$J81*100</f>
        <v>1.7189187420231042</v>
      </c>
      <c r="H81" s="18"/>
      <c r="I81" s="18"/>
      <c r="J81" s="17">
        <v>61.114000000000004</v>
      </c>
    </row>
    <row r="82" spans="1:10" ht="14.25" customHeight="1" x14ac:dyDescent="0.2">
      <c r="A82" s="60">
        <v>2006</v>
      </c>
      <c r="B82" s="14" t="s">
        <v>47</v>
      </c>
      <c r="C82" s="17">
        <f>'3.2.1'!C78/'3.2.1 (Real)'!$J82*100</f>
        <v>61.987054690931963</v>
      </c>
      <c r="D82" s="18">
        <f>'3.2.1'!D78/'3.2.1 (Real)'!$J82*100</f>
        <v>0.85175465186585253</v>
      </c>
      <c r="E82" s="18">
        <f>'3.2.1'!E78/'3.2.1 (Real)'!$J82*100</f>
        <v>387.82434191436903</v>
      </c>
      <c r="F82" s="18">
        <f>'3.2.1'!F78/'3.2.1 (Real)'!$J82*100</f>
        <v>3.2241697641282339</v>
      </c>
      <c r="G82" s="18">
        <f>'3.2.1'!G78/'3.2.1 (Real)'!$J82*100</f>
        <v>1.7659178185225228</v>
      </c>
      <c r="H82" s="18"/>
      <c r="I82" s="18"/>
      <c r="J82" s="17">
        <v>61.690300000000001</v>
      </c>
    </row>
    <row r="83" spans="1:10" ht="14.25" customHeight="1" x14ac:dyDescent="0.2">
      <c r="A83" s="60">
        <v>2006</v>
      </c>
      <c r="B83" s="14" t="s">
        <v>27</v>
      </c>
      <c r="C83" s="17">
        <f>'3.2.1'!C79/'3.2.1 (Real)'!$J83*100</f>
        <v>62.944704825275025</v>
      </c>
      <c r="D83" s="18">
        <f>'3.2.1'!D79/'3.2.1 (Real)'!$J83*100</f>
        <v>0.86451832244590687</v>
      </c>
      <c r="E83" s="18">
        <f>'3.2.1'!E79/'3.2.1 (Real)'!$J83*100</f>
        <v>374.1713009058015</v>
      </c>
      <c r="F83" s="18">
        <f>'3.2.1'!F79/'3.2.1 (Real)'!$J83*100</f>
        <v>3.1106441794765938</v>
      </c>
      <c r="G83" s="18">
        <f>'3.2.1'!G79/'3.2.1 (Real)'!$J83*100</f>
        <v>2.3384087358443217</v>
      </c>
      <c r="H83" s="18"/>
      <c r="I83" s="18"/>
      <c r="J83" s="17">
        <v>61.768500000000003</v>
      </c>
    </row>
    <row r="84" spans="1:10" ht="14.25" customHeight="1" x14ac:dyDescent="0.2">
      <c r="A84" s="60">
        <v>2007</v>
      </c>
      <c r="B84" s="14" t="s">
        <v>28</v>
      </c>
      <c r="C84" s="17">
        <f>'3.2.1'!C80/'3.2.1 (Real)'!$J84*100</f>
        <v>61.665326280257801</v>
      </c>
      <c r="D84" s="18">
        <f>'3.2.1'!D80/'3.2.1 (Real)'!$J84*100</f>
        <v>0.84719756756275688</v>
      </c>
      <c r="E84" s="18">
        <f>'3.2.1'!E80/'3.2.1 (Real)'!$J84*100</f>
        <v>337.55083085078667</v>
      </c>
      <c r="F84" s="18">
        <f>'3.2.1'!F80/'3.2.1 (Real)'!$J84*100</f>
        <v>2.786493435882333</v>
      </c>
      <c r="G84" s="18">
        <f>'3.2.1'!G80/'3.2.1 (Real)'!$J84*100</f>
        <v>2.4596225450297018</v>
      </c>
      <c r="H84" s="18"/>
      <c r="I84" s="18"/>
      <c r="J84" s="17">
        <v>61.798099999999998</v>
      </c>
    </row>
    <row r="85" spans="1:10" ht="14.25" customHeight="1" x14ac:dyDescent="0.2">
      <c r="A85" s="60">
        <v>2007</v>
      </c>
      <c r="B85" s="14" t="s">
        <v>46</v>
      </c>
      <c r="C85" s="17">
        <f>'3.2.1'!C81/'3.2.1 (Real)'!$J85*100</f>
        <v>61.356168380304929</v>
      </c>
      <c r="D85" s="18">
        <f>'3.2.1'!D81/'3.2.1 (Real)'!$J85*100</f>
        <v>0.84340019418930756</v>
      </c>
      <c r="E85" s="18">
        <f>'3.2.1'!E81/'3.2.1 (Real)'!$J85*100</f>
        <v>373.74267206400276</v>
      </c>
      <c r="F85" s="18">
        <f>'3.2.1'!F81/'3.2.1 (Real)'!$J85*100</f>
        <v>3.0850271753427414</v>
      </c>
      <c r="G85" s="18">
        <f>'3.2.1'!G81/'3.2.1 (Real)'!$J85*100</f>
        <v>1.5248165325570013</v>
      </c>
      <c r="H85" s="18"/>
      <c r="I85" s="18"/>
      <c r="J85" s="17">
        <v>62.722299999999997</v>
      </c>
    </row>
    <row r="86" spans="1:10" ht="14.25" customHeight="1" x14ac:dyDescent="0.2">
      <c r="A86" s="60">
        <v>2007</v>
      </c>
      <c r="B86" s="14" t="s">
        <v>47</v>
      </c>
      <c r="C86" s="17">
        <f>'3.2.1'!C82/'3.2.1 (Real)'!$J86*100</f>
        <v>64.94549462133736</v>
      </c>
      <c r="D86" s="18">
        <f>'3.2.1'!D82/'3.2.1 (Real)'!$J86*100</f>
        <v>0.89233586493846673</v>
      </c>
      <c r="E86" s="18">
        <f>'3.2.1'!E82/'3.2.1 (Real)'!$J86*100</f>
        <v>376.43450969117612</v>
      </c>
      <c r="F86" s="18">
        <f>'3.2.1'!F82/'3.2.1 (Real)'!$J86*100</f>
        <v>3.1082041575824371</v>
      </c>
      <c r="G86" s="18">
        <f>'3.2.1'!G82/'3.2.1 (Real)'!$J86*100</f>
        <v>1.6580815703937966</v>
      </c>
      <c r="H86" s="18"/>
      <c r="I86" s="18"/>
      <c r="J86" s="17">
        <v>62.608499999999999</v>
      </c>
    </row>
    <row r="87" spans="1:10" ht="14.25" customHeight="1" x14ac:dyDescent="0.2">
      <c r="A87" s="60">
        <v>2007</v>
      </c>
      <c r="B87" s="14" t="s">
        <v>27</v>
      </c>
      <c r="C87" s="17">
        <f>'3.2.1'!C83/'3.2.1 (Real)'!$J87*100</f>
        <v>76.415324016208572</v>
      </c>
      <c r="D87" s="18">
        <f>'3.2.1'!D83/'3.2.1 (Real)'!$J87*100</f>
        <v>1.0498976218236413</v>
      </c>
      <c r="E87" s="18">
        <f>'3.2.1'!E83/'3.2.1 (Real)'!$J87*100</f>
        <v>429.84339878747335</v>
      </c>
      <c r="F87" s="18">
        <f>'3.2.1'!F83/'3.2.1 (Real)'!$J87*100</f>
        <v>3.5488971586462443</v>
      </c>
      <c r="G87" s="18">
        <f>'3.2.1'!G83/'3.2.1 (Real)'!$J87*100</f>
        <v>2.225966683170689</v>
      </c>
      <c r="H87" s="18"/>
      <c r="I87" s="18"/>
      <c r="J87" s="17">
        <v>62.610999999999997</v>
      </c>
    </row>
    <row r="88" spans="1:10" ht="14.25" customHeight="1" x14ac:dyDescent="0.2">
      <c r="A88" s="60">
        <v>2008</v>
      </c>
      <c r="B88" s="14" t="s">
        <v>28</v>
      </c>
      <c r="C88" s="17">
        <f>'3.2.1'!C84/'3.2.1 (Real)'!$J88*100</f>
        <v>93.327409590455389</v>
      </c>
      <c r="D88" s="18">
        <f>'3.2.1'!D84/'3.2.1 (Real)'!$J88*100</f>
        <v>1.2822588116992868</v>
      </c>
      <c r="E88" s="18">
        <f>'3.2.1'!E84/'3.2.1 (Real)'!$J88*100</f>
        <v>499.40709868881845</v>
      </c>
      <c r="F88" s="18">
        <f>'3.2.1'!F84/'3.2.1 (Real)'!$J88*100</f>
        <v>4.1234309854968432</v>
      </c>
      <c r="G88" s="18">
        <f>'3.2.1'!G84/'3.2.1 (Real)'!$J88*100</f>
        <v>2.5632660554227948</v>
      </c>
      <c r="H88" s="18"/>
      <c r="I88" s="18"/>
      <c r="J88" s="17">
        <v>63.2483</v>
      </c>
    </row>
    <row r="89" spans="1:10" ht="14.25" customHeight="1" x14ac:dyDescent="0.2">
      <c r="A89" s="60">
        <v>2008</v>
      </c>
      <c r="B89" s="14" t="s">
        <v>46</v>
      </c>
      <c r="C89" s="17">
        <f>'3.2.1'!C85/'3.2.1 (Real)'!$J89*100</f>
        <v>104.64813158441082</v>
      </c>
      <c r="D89" s="18">
        <f>'3.2.1'!D85/'3.2.1 (Real)'!$J89*100</f>
        <v>1.4377982058090328</v>
      </c>
      <c r="E89" s="18">
        <f>'3.2.1'!E85/'3.2.1 (Real)'!$J89*100</f>
        <v>576.76667868621644</v>
      </c>
      <c r="F89" s="18">
        <f>'3.2.1'!F85/'3.2.1 (Real)'!$J89*100</f>
        <v>4.7625514538191736</v>
      </c>
      <c r="G89" s="18">
        <f>'3.2.1'!G85/'3.2.1 (Real)'!$J89*100</f>
        <v>2.265536163933763</v>
      </c>
      <c r="H89" s="18"/>
      <c r="I89" s="18"/>
      <c r="J89" s="17">
        <v>64.062299999999993</v>
      </c>
    </row>
    <row r="90" spans="1:10" ht="14.25" customHeight="1" x14ac:dyDescent="0.2">
      <c r="A90" s="60">
        <v>2008</v>
      </c>
      <c r="B90" s="14" t="s">
        <v>47</v>
      </c>
      <c r="C90" s="17">
        <f>'3.2.1'!C86/'3.2.1 (Real)'!$J90*100</f>
        <v>111.48790401580111</v>
      </c>
      <c r="D90" s="18">
        <f>'3.2.1'!D86/'3.2.1 (Real)'!$J90*100</f>
        <v>1.5317722538766902</v>
      </c>
      <c r="E90" s="18">
        <f>'3.2.1'!E86/'3.2.1 (Real)'!$J90*100</f>
        <v>488.97184306900414</v>
      </c>
      <c r="F90" s="18">
        <f>'3.2.1'!F86/'3.2.1 (Real)'!$J90*100</f>
        <v>4.0373539803144407</v>
      </c>
      <c r="G90" s="18">
        <f>'3.2.1'!G86/'3.2.1 (Real)'!$J90*100</f>
        <v>2.339272789206233</v>
      </c>
      <c r="H90" s="18"/>
      <c r="I90" s="18"/>
      <c r="J90" s="17">
        <v>65.042599999999993</v>
      </c>
    </row>
    <row r="91" spans="1:10" ht="14.25" customHeight="1" x14ac:dyDescent="0.2">
      <c r="A91" s="60">
        <v>2008</v>
      </c>
      <c r="B91" s="14" t="s">
        <v>27</v>
      </c>
      <c r="C91" s="17">
        <f>'3.2.1'!C87/'3.2.1 (Real)'!$J91*100</f>
        <v>97.296609098743573</v>
      </c>
      <c r="D91" s="18">
        <f>'3.2.1'!D87/'3.2.1 (Real)'!$J91*100</f>
        <v>1.3367929912024801</v>
      </c>
      <c r="E91" s="18">
        <f>'3.2.1'!E87/'3.2.1 (Real)'!$J91*100</f>
        <v>354.89214161576814</v>
      </c>
      <c r="F91" s="18">
        <f>'3.2.1'!F87/'3.2.1 (Real)'!$J91*100</f>
        <v>2.9294630940913113</v>
      </c>
      <c r="G91" s="18">
        <f>'3.2.1'!G87/'3.2.1 (Real)'!$J91*100</f>
        <v>3.0326340566155672</v>
      </c>
      <c r="H91" s="18"/>
      <c r="I91" s="18"/>
      <c r="J91" s="17">
        <v>65.711699999999993</v>
      </c>
    </row>
    <row r="92" spans="1:10" ht="14.25" customHeight="1" x14ac:dyDescent="0.2">
      <c r="A92" s="60">
        <v>2009</v>
      </c>
      <c r="B92" s="14" t="s">
        <v>28</v>
      </c>
      <c r="C92" s="17">
        <f>'3.2.1'!C88/'3.2.1 (Real)'!$J92*100</f>
        <v>92.43203876338977</v>
      </c>
      <c r="D92" s="18">
        <f>'3.2.1'!D88/'3.2.1 (Real)'!$J92*100</f>
        <v>1.2797257806640836</v>
      </c>
      <c r="E92" s="18">
        <f>'3.2.1'!E88/'3.2.1 (Real)'!$J92*100</f>
        <v>317.97618042057928</v>
      </c>
      <c r="F92" s="18">
        <f>'3.2.1'!F88/'3.2.1 (Real)'!$J92*100</f>
        <v>2.6317510880693442</v>
      </c>
      <c r="G92" s="18">
        <f>'3.2.1'!G88/'3.2.1 (Real)'!$J92*100</f>
        <v>2.8445819986818299</v>
      </c>
      <c r="H92" s="18"/>
      <c r="I92" s="18"/>
      <c r="J92" s="17">
        <v>65.735699999999994</v>
      </c>
    </row>
    <row r="93" spans="1:10" ht="14.25" customHeight="1" x14ac:dyDescent="0.2">
      <c r="A93" s="60">
        <v>2009</v>
      </c>
      <c r="B93" s="14" t="s">
        <v>46</v>
      </c>
      <c r="C93" s="17">
        <f>'3.2.1'!C89/'3.2.1 (Real)'!$J93*100</f>
        <v>75.085063741867557</v>
      </c>
      <c r="D93" s="18">
        <f>'3.2.1'!D89/'3.2.1 (Real)'!$J93*100</f>
        <v>1.0395561288283812</v>
      </c>
      <c r="E93" s="18">
        <f>'3.2.1'!E89/'3.2.1 (Real)'!$J93*100</f>
        <v>450.2049818944742</v>
      </c>
      <c r="F93" s="18">
        <f>'3.2.1'!F89/'3.2.1 (Real)'!$J93*100</f>
        <v>3.7252605175559741</v>
      </c>
      <c r="G93" s="18">
        <f>'3.2.1'!G89/'3.2.1 (Real)'!$J93*100</f>
        <v>2.1030361880153352</v>
      </c>
      <c r="H93" s="18"/>
      <c r="I93" s="18"/>
      <c r="J93" s="17">
        <v>65.820899999999995</v>
      </c>
    </row>
    <row r="94" spans="1:10" ht="14.25" customHeight="1" x14ac:dyDescent="0.2">
      <c r="A94" s="60">
        <v>2009</v>
      </c>
      <c r="B94" s="14" t="s">
        <v>47</v>
      </c>
      <c r="C94" s="17">
        <f>'3.2.1'!C90/'3.2.1 (Real)'!$J94*100</f>
        <v>75.653712685633039</v>
      </c>
      <c r="D94" s="18">
        <f>'3.2.1'!D90/'3.2.1 (Real)'!$J94*100</f>
        <v>1.0474291750085878</v>
      </c>
      <c r="E94" s="18">
        <f>'3.2.1'!E90/'3.2.1 (Real)'!$J94*100</f>
        <v>594.04578532024107</v>
      </c>
      <c r="F94" s="18">
        <f>'3.2.1'!F90/'3.2.1 (Real)'!$J94*100</f>
        <v>4.9151129129156397</v>
      </c>
      <c r="G94" s="18">
        <f>'3.2.1'!G90/'3.2.1 (Real)'!$J94*100</f>
        <v>1.7970124951007762</v>
      </c>
      <c r="H94" s="18"/>
      <c r="I94" s="18"/>
      <c r="J94" s="17">
        <v>66.081900000000005</v>
      </c>
    </row>
    <row r="95" spans="1:10" ht="14.25" customHeight="1" x14ac:dyDescent="0.2">
      <c r="A95" s="60">
        <v>2009</v>
      </c>
      <c r="B95" s="14" t="s">
        <v>27</v>
      </c>
      <c r="C95" s="17">
        <f>'3.2.1'!C91/'3.2.1 (Real)'!$J95*100</f>
        <v>82.606738476226113</v>
      </c>
      <c r="D95" s="18">
        <f>'3.2.1'!D91/'3.2.1 (Real)'!$J95*100</f>
        <v>1.1436940469288743</v>
      </c>
      <c r="E95" s="18">
        <f>'3.2.1'!E91/'3.2.1 (Real)'!$J95*100</f>
        <v>526.17452647709092</v>
      </c>
      <c r="F95" s="18">
        <f>'3.2.1'!F91/'3.2.1 (Real)'!$J95*100</f>
        <v>4.3541940011594908</v>
      </c>
      <c r="G95" s="18">
        <f>'3.2.1'!G91/'3.2.1 (Real)'!$J95*100</f>
        <v>1.9203307600768924</v>
      </c>
      <c r="H95" s="18"/>
      <c r="I95" s="18"/>
      <c r="J95" s="17">
        <v>65.546000000000006</v>
      </c>
    </row>
    <row r="96" spans="1:10" ht="14.25" customHeight="1" x14ac:dyDescent="0.2">
      <c r="A96" s="60">
        <v>2010</v>
      </c>
      <c r="B96" s="14" t="s">
        <v>28</v>
      </c>
      <c r="C96" s="17">
        <f>'3.2.1'!C92/'3.2.1 (Real)'!$J96*100</f>
        <v>89.831018440453718</v>
      </c>
      <c r="D96" s="18">
        <f>'3.2.1'!D92/'3.2.1 (Real)'!$J96*100</f>
        <v>1.2533557582084973</v>
      </c>
      <c r="E96" s="18">
        <f>'3.2.1'!E92/'3.2.1 (Real)'!$J96*100</f>
        <v>596.64993606987434</v>
      </c>
      <c r="F96" s="18">
        <f>'3.2.1'!F92/'3.2.1 (Real)'!$J96*100</f>
        <v>4.9598488427019376</v>
      </c>
      <c r="G96" s="18">
        <f>'3.2.1'!G92/'3.2.1 (Real)'!$J96*100</f>
        <v>2.2053400874961429</v>
      </c>
      <c r="H96" s="18"/>
      <c r="I96" s="18"/>
      <c r="J96" s="17">
        <v>66.473799999999997</v>
      </c>
    </row>
    <row r="97" spans="1:10" ht="14.25" customHeight="1" x14ac:dyDescent="0.2">
      <c r="A97" s="60">
        <v>2010</v>
      </c>
      <c r="B97" s="14" t="s">
        <v>46</v>
      </c>
      <c r="C97" s="17">
        <f>'3.2.1'!C93/'3.2.1 (Real)'!$J97*100</f>
        <v>88.323214237213136</v>
      </c>
      <c r="D97" s="18">
        <f>'3.2.1'!D93/'3.2.1 (Real)'!$J97*100</f>
        <v>1.2323183592839757</v>
      </c>
      <c r="E97" s="18">
        <f>'3.2.1'!E93/'3.2.1 (Real)'!$J97*100</f>
        <v>634.74764331614244</v>
      </c>
      <c r="F97" s="18">
        <f>'3.2.1'!F93/'3.2.1 (Real)'!$J97*100</f>
        <v>5.2768227213070871</v>
      </c>
      <c r="G97" s="18">
        <f>'3.2.1'!G93/'3.2.1 (Real)'!$J97*100</f>
        <v>1.9926597930357959</v>
      </c>
      <c r="H97" s="18"/>
      <c r="I97" s="18"/>
      <c r="J97" s="17">
        <v>66.517300000000006</v>
      </c>
    </row>
    <row r="98" spans="1:10" ht="14.25" customHeight="1" x14ac:dyDescent="0.2">
      <c r="A98" s="60">
        <v>2010</v>
      </c>
      <c r="B98" s="14" t="s">
        <v>47</v>
      </c>
      <c r="C98" s="17">
        <f>'3.2.1'!C94/'3.2.1 (Real)'!$J98*100</f>
        <v>91.641497692212042</v>
      </c>
      <c r="D98" s="18">
        <f>'3.2.1'!D94/'3.2.1 (Real)'!$J98*100</f>
        <v>1.278616325783601</v>
      </c>
      <c r="E98" s="18">
        <f>'3.2.1'!E94/'3.2.1 (Real)'!$J98*100</f>
        <v>646.97311406753192</v>
      </c>
      <c r="F98" s="18">
        <f>'3.2.1'!F94/'3.2.1 (Real)'!$J98*100</f>
        <v>5.3780216681018054</v>
      </c>
      <c r="G98" s="18">
        <f>'3.2.1'!G94/'3.2.1 (Real)'!$J98*100</f>
        <v>2.1054663156018565</v>
      </c>
      <c r="H98" s="18"/>
      <c r="I98" s="18"/>
      <c r="J98" s="17">
        <v>66.660200000000003</v>
      </c>
    </row>
    <row r="99" spans="1:10" ht="14.25" customHeight="1" x14ac:dyDescent="0.2">
      <c r="A99" s="60">
        <v>2010</v>
      </c>
      <c r="B99" s="14" t="s">
        <v>27</v>
      </c>
      <c r="C99" s="17">
        <f>'3.2.1'!C95/'3.2.1 (Real)'!$J99*100</f>
        <v>101.53236043899636</v>
      </c>
      <c r="D99" s="18">
        <f>'3.2.1'!D95/'3.2.1 (Real)'!$J99*100</f>
        <v>1.4166172314909034</v>
      </c>
      <c r="E99" s="18">
        <f>'3.2.1'!E95/'3.2.1 (Real)'!$J99*100</f>
        <v>647.42835092184566</v>
      </c>
      <c r="F99" s="18">
        <f>'3.2.1'!F95/'3.2.1 (Real)'!$J99*100</f>
        <v>5.3816703917116016</v>
      </c>
      <c r="G99" s="18">
        <f>'3.2.1'!G95/'3.2.1 (Real)'!$J99*100</f>
        <v>2.535885260791741</v>
      </c>
      <c r="H99" s="18"/>
      <c r="I99" s="18"/>
      <c r="J99" s="17">
        <v>67.023799999999994</v>
      </c>
    </row>
    <row r="100" spans="1:10" ht="14.25" customHeight="1" x14ac:dyDescent="0.2">
      <c r="A100" s="60">
        <v>2011</v>
      </c>
      <c r="B100" s="14" t="s">
        <v>28</v>
      </c>
      <c r="C100" s="17">
        <f>'3.2.1'!C96/'3.2.1 (Real)'!$J100*100</f>
        <v>115.49595506115995</v>
      </c>
      <c r="D100" s="18">
        <f>'3.2.1'!D96/'3.2.1 (Real)'!$J100*100</f>
        <v>1.5990467882981609</v>
      </c>
      <c r="E100" s="18">
        <f>'3.2.1'!E96/'3.2.1 (Real)'!$J100*100</f>
        <v>723.74652121591816</v>
      </c>
      <c r="F100" s="18">
        <f>'3.2.1'!F96/'3.2.1 (Real)'!$J100*100</f>
        <v>6.0165807818329755</v>
      </c>
      <c r="G100" s="18">
        <f>'3.2.1'!G96/'3.2.1 (Real)'!$J100*100</f>
        <v>2.7464007352639248</v>
      </c>
      <c r="H100" s="18"/>
      <c r="I100" s="18"/>
      <c r="J100" s="17">
        <v>68.211500000000001</v>
      </c>
    </row>
    <row r="101" spans="1:10" ht="14.25" customHeight="1" x14ac:dyDescent="0.2">
      <c r="A101" s="60">
        <v>2011</v>
      </c>
      <c r="B101" s="14" t="s">
        <v>46</v>
      </c>
      <c r="C101" s="17">
        <f>'3.2.1'!C97/'3.2.1 (Real)'!$J101*100</f>
        <v>121.97874973895037</v>
      </c>
      <c r="D101" s="18">
        <f>'3.2.1'!D97/'3.2.1 (Real)'!$J101*100</f>
        <v>1.6888013597159104</v>
      </c>
      <c r="E101" s="18">
        <f>'3.2.1'!E97/'3.2.1 (Real)'!$J101*100</f>
        <v>774.85835291133378</v>
      </c>
      <c r="F101" s="18">
        <f>'3.2.1'!F97/'3.2.1 (Real)'!$J101*100</f>
        <v>6.4418457583320192</v>
      </c>
      <c r="G101" s="18">
        <f>'3.2.1'!G97/'3.2.1 (Real)'!$J101*100</f>
        <v>2.8398034175765465</v>
      </c>
      <c r="H101" s="18"/>
      <c r="I101" s="18"/>
      <c r="J101" s="17">
        <v>67.837699999999998</v>
      </c>
    </row>
    <row r="102" spans="1:10" ht="14.25" customHeight="1" x14ac:dyDescent="0.2">
      <c r="A102" s="60">
        <v>2011</v>
      </c>
      <c r="B102" s="14" t="s">
        <v>47</v>
      </c>
      <c r="C102" s="17">
        <f>'3.2.1'!C98/'3.2.1 (Real)'!$J102*100</f>
        <v>117.06378355655774</v>
      </c>
      <c r="D102" s="18">
        <f>'3.2.1'!D98/'3.2.1 (Real)'!$J102*100</f>
        <v>1.6207534754361568</v>
      </c>
      <c r="E102" s="18">
        <f>'3.2.1'!E98/'3.2.1 (Real)'!$J102*100</f>
        <v>826.38163652193555</v>
      </c>
      <c r="F102" s="18">
        <f>'3.2.1'!F98/'3.2.1 (Real)'!$J102*100</f>
        <v>6.8697166570888371</v>
      </c>
      <c r="G102" s="18">
        <f>'3.2.1'!G98/'3.2.1 (Real)'!$J102*100</f>
        <v>2.6686557909413775</v>
      </c>
      <c r="H102" s="18"/>
      <c r="I102" s="18"/>
      <c r="J102" s="17">
        <v>68.387100000000004</v>
      </c>
    </row>
    <row r="103" spans="1:10" ht="14.25" customHeight="1" x14ac:dyDescent="0.2">
      <c r="A103" s="60">
        <v>2011</v>
      </c>
      <c r="B103" s="14" t="s">
        <v>27</v>
      </c>
      <c r="C103" s="17">
        <f>'3.2.1'!C99/'3.2.1 (Real)'!$J103*100</f>
        <v>115.1029469278171</v>
      </c>
      <c r="D103" s="18">
        <f>'3.2.1'!D99/'3.2.1 (Real)'!$J103*100</f>
        <v>1.5936056079843472</v>
      </c>
      <c r="E103" s="18">
        <f>'3.2.1'!E99/'3.2.1 (Real)'!$J103*100</f>
        <v>791.08810491653139</v>
      </c>
      <c r="F103" s="18">
        <f>'3.2.1'!F99/'3.2.1 (Real)'!$J103*100</f>
        <v>6.5771221314059023</v>
      </c>
      <c r="G103" s="18">
        <f>'3.2.1'!G99/'3.2.1 (Real)'!$J103*100</f>
        <v>2.9876116075211909</v>
      </c>
      <c r="H103" s="18"/>
      <c r="I103" s="18"/>
      <c r="J103" s="17">
        <v>68.844700000000003</v>
      </c>
    </row>
    <row r="104" spans="1:10" ht="14.25" customHeight="1" x14ac:dyDescent="0.2">
      <c r="A104" s="60">
        <v>2012</v>
      </c>
      <c r="B104" s="14" t="s">
        <v>28</v>
      </c>
      <c r="C104" s="17">
        <f>'3.2.1'!C100/'3.2.1 (Real)'!$J104*100</f>
        <v>104.3130380868526</v>
      </c>
      <c r="D104" s="18">
        <f>'3.2.1'!D100/'3.2.1 (Real)'!$J104*100</f>
        <v>1.4331942542281106</v>
      </c>
      <c r="E104" s="18">
        <f>'3.2.1'!E100/'3.2.1 (Real)'!$J104*100</f>
        <v>879.05558756593348</v>
      </c>
      <c r="F104" s="18">
        <f>'3.2.1'!F100/'3.2.1 (Real)'!$J104*100</f>
        <v>7.3081678330587456</v>
      </c>
      <c r="G104" s="18">
        <f>'3.2.1'!G100/'3.2.1 (Real)'!$J104*100</f>
        <v>3.0723332463095119</v>
      </c>
      <c r="H104" s="18"/>
      <c r="I104" s="18"/>
      <c r="J104" s="17">
        <v>69.073400000000007</v>
      </c>
    </row>
    <row r="105" spans="1:10" ht="14.25" customHeight="1" x14ac:dyDescent="0.2">
      <c r="A105" s="60">
        <v>2012</v>
      </c>
      <c r="B105" s="14" t="s">
        <v>46</v>
      </c>
      <c r="C105" s="17">
        <f>'3.2.1'!C101/'3.2.1 (Real)'!$J105*100</f>
        <v>95.573247241427524</v>
      </c>
      <c r="D105" s="18">
        <f>'3.2.1'!D101/'3.2.1 (Real)'!$J105*100</f>
        <v>1.3131150766666571</v>
      </c>
      <c r="E105" s="18">
        <f>'3.2.1'!E101/'3.2.1 (Real)'!$J105*100</f>
        <v>814.36663378453318</v>
      </c>
      <c r="F105" s="18">
        <f>'3.2.1'!F101/'3.2.1 (Real)'!$J105*100</f>
        <v>6.7696412191430815</v>
      </c>
      <c r="G105" s="18">
        <f>'3.2.1'!G101/'3.2.1 (Real)'!$J105*100</f>
        <v>2.9912195135051176</v>
      </c>
      <c r="H105" s="18"/>
      <c r="I105" s="18"/>
      <c r="J105" s="17">
        <v>69.117400000000004</v>
      </c>
    </row>
    <row r="106" spans="1:10" ht="14.25" customHeight="1" x14ac:dyDescent="0.2">
      <c r="A106" s="60">
        <v>2012</v>
      </c>
      <c r="B106" s="14" t="s">
        <v>47</v>
      </c>
      <c r="C106" s="17">
        <f>'3.2.1'!C102/'3.2.1 (Real)'!$J106*100</f>
        <v>93.970527849813337</v>
      </c>
      <c r="D106" s="18">
        <f>'3.2.1'!D102/'3.2.1 (Real)'!$J106*100</f>
        <v>1.2910947703009295</v>
      </c>
      <c r="E106" s="18">
        <f>'3.2.1'!E102/'3.2.1 (Real)'!$J106*100</f>
        <v>862.37004782854945</v>
      </c>
      <c r="F106" s="18">
        <f>'3.2.1'!F102/'3.2.1 (Real)'!$J106*100</f>
        <v>7.1690985938201806</v>
      </c>
      <c r="G106" s="18">
        <f>'3.2.1'!G102/'3.2.1 (Real)'!$J106*100</f>
        <v>2.9466285290611358</v>
      </c>
      <c r="H106" s="18"/>
      <c r="I106" s="18"/>
      <c r="J106" s="17">
        <v>69.464799999999997</v>
      </c>
    </row>
    <row r="107" spans="1:10" ht="14.25" customHeight="1" x14ac:dyDescent="0.2">
      <c r="A107" s="60">
        <v>2012</v>
      </c>
      <c r="B107" s="14" t="s">
        <v>27</v>
      </c>
      <c r="C107" s="17">
        <f>'3.2.1'!C103/'3.2.1 (Real)'!$J107*100</f>
        <v>90.055831417602107</v>
      </c>
      <c r="D107" s="18">
        <f>'3.2.1'!D103/'3.2.1 (Real)'!$J107*100</f>
        <v>1.2373094350157119</v>
      </c>
      <c r="E107" s="18">
        <f>'3.2.1'!E103/'3.2.1 (Real)'!$J107*100</f>
        <v>777.27027632752902</v>
      </c>
      <c r="F107" s="18">
        <f>'3.2.1'!F103/'3.2.1 (Real)'!$J107*100</f>
        <v>6.4622806954754015</v>
      </c>
      <c r="G107" s="18">
        <f>'3.2.1'!G103/'3.2.1 (Real)'!$J107*100</f>
        <v>3.268335670065599</v>
      </c>
      <c r="H107" s="18"/>
      <c r="I107" s="18"/>
      <c r="J107" s="17">
        <v>69.851500000000001</v>
      </c>
    </row>
    <row r="108" spans="1:10" ht="14.25" customHeight="1" x14ac:dyDescent="0.2">
      <c r="A108" s="60">
        <v>2013</v>
      </c>
      <c r="B108" s="14" t="s">
        <v>28</v>
      </c>
      <c r="C108" s="17">
        <f>'3.2.1'!C104/'3.2.1 (Real)'!$J108*100</f>
        <v>90.500557308706775</v>
      </c>
      <c r="D108" s="18">
        <f>'3.2.1'!D104/'3.2.1 (Real)'!$J108*100</f>
        <v>1.238691809225372</v>
      </c>
      <c r="E108" s="18">
        <f>'3.2.1'!E104/'3.2.1 (Real)'!$J108*100</f>
        <v>814.10484869885306</v>
      </c>
      <c r="F108" s="18">
        <f>'3.2.1'!F104/'3.2.1 (Real)'!$J108*100</f>
        <v>6.7681678971136305</v>
      </c>
      <c r="G108" s="18">
        <f>'3.2.1'!G104/'3.2.1 (Real)'!$J108*100</f>
        <v>3.4626498830657546</v>
      </c>
      <c r="H108" s="18"/>
      <c r="I108" s="18"/>
      <c r="J108" s="17">
        <v>70.462199999999996</v>
      </c>
    </row>
    <row r="109" spans="1:10" ht="14.25" customHeight="1" x14ac:dyDescent="0.2">
      <c r="A109" s="60">
        <v>2013</v>
      </c>
      <c r="B109" s="14" t="s">
        <v>46</v>
      </c>
      <c r="C109" s="17">
        <f>'3.2.1'!C105/'3.2.1 (Real)'!$J109*100</f>
        <v>88.27064869459393</v>
      </c>
      <c r="D109" s="18">
        <f>'3.2.1'!D105/'3.2.1 (Real)'!$J109*100</f>
        <v>1.2081707700722997</v>
      </c>
      <c r="E109" s="18">
        <f>'3.2.1'!E105/'3.2.1 (Real)'!$J109*100</f>
        <v>785.53322852052042</v>
      </c>
      <c r="F109" s="18">
        <f>'3.2.1'!F105/'3.2.1 (Real)'!$J109*100</f>
        <v>6.5299274169092234</v>
      </c>
      <c r="G109" s="18">
        <f>'3.2.1'!G105/'3.2.1 (Real)'!$J109*100</f>
        <v>3.0624143363406708</v>
      </c>
      <c r="H109" s="18"/>
      <c r="I109" s="18"/>
      <c r="J109" s="17">
        <v>70.567400000000006</v>
      </c>
    </row>
    <row r="110" spans="1:10" ht="14.25" customHeight="1" x14ac:dyDescent="0.2">
      <c r="A110" s="60">
        <v>2013</v>
      </c>
      <c r="B110" s="14" t="s">
        <v>47</v>
      </c>
      <c r="C110" s="17">
        <f>'3.2.1'!C106/'3.2.1 (Real)'!$J110*100</f>
        <v>81.727010834715031</v>
      </c>
      <c r="D110" s="18">
        <f>'3.2.1'!D106/'3.2.1 (Real)'!$J110*100</f>
        <v>1.1186071711669168</v>
      </c>
      <c r="E110" s="18">
        <f>'3.2.1'!E106/'3.2.1 (Real)'!$J110*100</f>
        <v>758.70855957530262</v>
      </c>
      <c r="F110" s="18">
        <f>'3.2.1'!F106/'3.2.1 (Real)'!$J110*100</f>
        <v>6.3076585768977793</v>
      </c>
      <c r="G110" s="18">
        <f>'3.2.1'!G106/'3.2.1 (Real)'!$J110*100</f>
        <v>3.0852412605070172</v>
      </c>
      <c r="H110" s="18"/>
      <c r="I110" s="18"/>
      <c r="J110" s="17">
        <v>71.151600000000002</v>
      </c>
    </row>
    <row r="111" spans="1:10" ht="14.25" customHeight="1" x14ac:dyDescent="0.2">
      <c r="A111" s="60">
        <v>2013</v>
      </c>
      <c r="B111" s="14" t="s">
        <v>27</v>
      </c>
      <c r="C111" s="17">
        <f>'3.2.1'!C107/'3.2.1 (Real)'!$J111*100</f>
        <v>86.795546100929428</v>
      </c>
      <c r="D111" s="18">
        <f>'3.2.1'!D107/'3.2.1 (Real)'!$J111*100</f>
        <v>1.1879808319344347</v>
      </c>
      <c r="E111" s="18">
        <f>'3.2.1'!E107/'3.2.1 (Real)'!$J111*100</f>
        <v>684.63325637968046</v>
      </c>
      <c r="F111" s="18">
        <f>'3.2.1'!F107/'3.2.1 (Real)'!$J111*100</f>
        <v>5.6909577161000247</v>
      </c>
      <c r="G111" s="18">
        <f>'3.2.1'!G107/'3.2.1 (Real)'!$J111*100</f>
        <v>3.3321812130975537</v>
      </c>
      <c r="H111" s="18"/>
      <c r="I111" s="18"/>
      <c r="J111" s="17">
        <v>71.306100000000001</v>
      </c>
    </row>
    <row r="112" spans="1:10" ht="14.25" customHeight="1" x14ac:dyDescent="0.2">
      <c r="A112" s="60">
        <v>2014</v>
      </c>
      <c r="B112" s="14" t="s">
        <v>28</v>
      </c>
      <c r="C112" s="17">
        <f>'3.2.1'!C108/'3.2.1 (Real)'!$J112*100</f>
        <v>82.039937235620442</v>
      </c>
      <c r="D112" s="18">
        <f>'3.2.1'!D108/'3.2.1 (Real)'!$J112*100</f>
        <v>1.1271761393443538</v>
      </c>
      <c r="E112" s="18">
        <f>'3.2.1'!E108/'3.2.1 (Real)'!$J112*100</f>
        <v>720.07123987914792</v>
      </c>
      <c r="F112" s="18">
        <f>'3.2.1'!F108/'3.2.1 (Real)'!$J112*100</f>
        <v>5.972977196370171</v>
      </c>
      <c r="G112" s="18">
        <f>'3.2.1'!G108/'3.2.1 (Real)'!$J112*100</f>
        <v>3.1478986410619489</v>
      </c>
      <c r="H112" s="18"/>
      <c r="I112" s="18"/>
      <c r="J112" s="17">
        <v>71.672799999999995</v>
      </c>
    </row>
    <row r="113" spans="1:10" ht="14.25" customHeight="1" x14ac:dyDescent="0.2">
      <c r="A113" s="60">
        <v>2014</v>
      </c>
      <c r="B113" s="14" t="s">
        <v>46</v>
      </c>
      <c r="C113" s="17">
        <f>'3.2.1'!C109/'3.2.1 (Real)'!$J113*100</f>
        <v>78.082015383554477</v>
      </c>
      <c r="D113" s="18">
        <f>'3.2.1'!D109/'3.2.1 (Real)'!$J113*100</f>
        <v>1.0727968455254131</v>
      </c>
      <c r="E113" s="18">
        <f>'3.2.1'!E109/'3.2.1 (Real)'!$J113*100</f>
        <v>705.94866247541836</v>
      </c>
      <c r="F113" s="18">
        <f>'3.2.1'!F109/'3.2.1 (Real)'!$J113*100</f>
        <v>5.8559961127579454</v>
      </c>
      <c r="G113" s="18">
        <f>'3.2.1'!G109/'3.2.1 (Real)'!$J113*100</f>
        <v>2.4151544647886261</v>
      </c>
      <c r="H113" s="18"/>
      <c r="I113" s="18"/>
      <c r="J113" s="17">
        <v>71.618899999999996</v>
      </c>
    </row>
    <row r="114" spans="1:10" ht="14.25" customHeight="1" x14ac:dyDescent="0.2">
      <c r="A114" s="60">
        <v>2014</v>
      </c>
      <c r="B114" s="14" t="s">
        <v>47</v>
      </c>
      <c r="C114" s="17">
        <f>'3.2.1'!C110/'3.2.1 (Real)'!$J114*100</f>
        <v>76.442526560125927</v>
      </c>
      <c r="D114" s="18">
        <f>'3.2.1'!D110/'3.2.1 (Real)'!$J114*100</f>
        <v>1.0502712971355492</v>
      </c>
      <c r="E114" s="18">
        <f>'3.2.1'!E110/'3.2.1 (Real)'!$J114*100</f>
        <v>702.50693186304534</v>
      </c>
      <c r="F114" s="18">
        <f>'3.2.1'!F110/'3.2.1 (Real)'!$J114*100</f>
        <v>5.8274045286548546</v>
      </c>
      <c r="G114" s="18">
        <f>'3.2.1'!G110/'3.2.1 (Real)'!$J114*100</f>
        <v>2.2432261912000757</v>
      </c>
      <c r="H114" s="18"/>
      <c r="I114" s="18"/>
      <c r="J114" s="17">
        <v>72.485100000000003</v>
      </c>
    </row>
    <row r="115" spans="1:10" ht="14.25" customHeight="1" x14ac:dyDescent="0.2">
      <c r="A115" s="60">
        <v>2014</v>
      </c>
      <c r="B115" s="14" t="s">
        <v>27</v>
      </c>
      <c r="C115" s="17">
        <f>'3.2.1'!C111/'3.2.1 (Real)'!$J115*100</f>
        <v>77.824928101685558</v>
      </c>
      <c r="D115" s="18">
        <f>'3.2.1'!D111/'3.2.1 (Real)'!$J115*100</f>
        <v>1.06926454749584</v>
      </c>
      <c r="E115" s="18">
        <f>'3.2.1'!E111/'3.2.1 (Real)'!$J115*100</f>
        <v>598.63900750354924</v>
      </c>
      <c r="F115" s="18">
        <f>'3.2.1'!F111/'3.2.1 (Real)'!$J115*100</f>
        <v>4.9656818364301358</v>
      </c>
      <c r="G115" s="18">
        <f>'3.2.1'!G111/'3.2.1 (Real)'!$J115*100</f>
        <v>2.8040657222892413</v>
      </c>
      <c r="H115" s="18"/>
      <c r="I115" s="18"/>
      <c r="J115" s="17">
        <v>72.235799999999998</v>
      </c>
    </row>
    <row r="116" spans="1:10" ht="14.25" customHeight="1" x14ac:dyDescent="0.2">
      <c r="A116" s="60">
        <v>2015</v>
      </c>
      <c r="B116" s="14" t="s">
        <v>28</v>
      </c>
      <c r="C116" s="17">
        <f>'3.2.1'!C112/'3.2.1 (Real)'!$J116*100</f>
        <v>71.802938012857425</v>
      </c>
      <c r="D116" s="18">
        <f>'3.2.1'!D112/'3.2.1 (Real)'!$J116*100</f>
        <v>0.98652631986140327</v>
      </c>
      <c r="E116" s="18">
        <f>'3.2.1'!E112/'3.2.1 (Real)'!$J116*100</f>
        <v>420.38738102003521</v>
      </c>
      <c r="F116" s="18">
        <f>'3.2.1'!F112/'3.2.1 (Real)'!$J116*100</f>
        <v>3.4870258874370363</v>
      </c>
      <c r="G116" s="18">
        <f>'3.2.1'!G112/'3.2.1 (Real)'!$J116*100</f>
        <v>2.5200408067532045</v>
      </c>
      <c r="H116" s="18"/>
      <c r="I116" s="18"/>
      <c r="J116" s="17">
        <v>72.382599999999996</v>
      </c>
    </row>
    <row r="117" spans="1:10" ht="14.25" customHeight="1" x14ac:dyDescent="0.2">
      <c r="A117" s="60">
        <v>2015</v>
      </c>
      <c r="B117" s="14" t="s">
        <v>46</v>
      </c>
      <c r="C117" s="17">
        <f>'3.2.1'!C113/'3.2.1 (Real)'!$J117*100</f>
        <v>66.013553126785624</v>
      </c>
      <c r="D117" s="18">
        <f>'3.2.1'!D113/'3.2.1 (Real)'!$J117*100</f>
        <v>0.90698384712896274</v>
      </c>
      <c r="E117" s="18">
        <f>'3.2.1'!E113/'3.2.1 (Real)'!$J117*100</f>
        <v>463.84373791969153</v>
      </c>
      <c r="F117" s="18">
        <f>'3.2.1'!F113/'3.2.1 (Real)'!$J117*100</f>
        <v>3.8472396747283399</v>
      </c>
      <c r="G117" s="18">
        <f>'3.2.1'!G113/'3.2.1 (Real)'!$J117*100</f>
        <v>2.2198445309649326</v>
      </c>
      <c r="H117" s="18"/>
      <c r="I117" s="18"/>
      <c r="J117" s="17">
        <v>72.259600000000006</v>
      </c>
    </row>
    <row r="118" spans="1:10" ht="14.25" customHeight="1" x14ac:dyDescent="0.2">
      <c r="A118" s="60">
        <v>2015</v>
      </c>
      <c r="B118" s="14" t="s">
        <v>47</v>
      </c>
      <c r="C118" s="17">
        <f>'3.2.1'!C114/'3.2.1 (Real)'!$J118*100</f>
        <v>64.977981390070809</v>
      </c>
      <c r="D118" s="18">
        <f>'3.2.1'!D114/'3.2.1 (Real)'!$J118*100</f>
        <v>0.89275579078661982</v>
      </c>
      <c r="E118" s="18">
        <f>'3.2.1'!E114/'3.2.1 (Real)'!$J118*100</f>
        <v>419.51480366432799</v>
      </c>
      <c r="F118" s="18">
        <f>'3.2.1'!F114/'3.2.1 (Real)'!$J118*100</f>
        <v>3.4797150000275945</v>
      </c>
      <c r="G118" s="18">
        <f>'3.2.1'!G114/'3.2.1 (Real)'!$J118*100</f>
        <v>2.1112857112729055</v>
      </c>
      <c r="H118" s="18"/>
      <c r="I118" s="18"/>
      <c r="J118" s="17">
        <v>72.477199999999996</v>
      </c>
    </row>
    <row r="119" spans="1:10" ht="14.25" customHeight="1" x14ac:dyDescent="0.2">
      <c r="A119" s="60">
        <v>2015</v>
      </c>
      <c r="B119" s="14" t="s">
        <v>27</v>
      </c>
      <c r="C119" s="17">
        <f>'3.2.1'!C115/'3.2.1 (Real)'!$J119*100</f>
        <v>60.995654452675943</v>
      </c>
      <c r="D119" s="18">
        <f>'3.2.1'!D115/'3.2.1 (Real)'!$J119*100</f>
        <v>0.83804114396818763</v>
      </c>
      <c r="E119" s="18">
        <f>'3.2.1'!E115/'3.2.1 (Real)'!$J119*100</f>
        <v>381.27256173573716</v>
      </c>
      <c r="F119" s="18">
        <f>'3.2.1'!F115/'3.2.1 (Real)'!$J119*100</f>
        <v>3.1622800272425686</v>
      </c>
      <c r="G119" s="18">
        <f>'3.2.1'!G115/'3.2.1 (Real)'!$J119*100</f>
        <v>1.9062237137974682</v>
      </c>
      <c r="H119" s="18"/>
      <c r="I119" s="18"/>
      <c r="J119" s="17">
        <v>72.827200000000005</v>
      </c>
    </row>
    <row r="120" spans="1:10" ht="14.25" customHeight="1" x14ac:dyDescent="0.2">
      <c r="A120" s="60">
        <v>2016</v>
      </c>
      <c r="B120" s="14" t="s">
        <v>28</v>
      </c>
      <c r="C120" s="17">
        <f>'3.2.1'!C116/'3.2.1 (Real)'!$J120*100</f>
        <v>66.04312574149705</v>
      </c>
      <c r="D120" s="18">
        <f>'3.2.1'!D116/'3.2.1 (Real)'!$J120*100</f>
        <v>0.89711465389514888</v>
      </c>
      <c r="E120" s="18">
        <f>'3.2.1'!E116/'3.2.1 (Real)'!$J120*100</f>
        <v>304.97992288519868</v>
      </c>
      <c r="F120" s="18">
        <f>'3.2.1'!F116/'3.2.1 (Real)'!$J120*100</f>
        <v>2.5354415085261905</v>
      </c>
      <c r="G120" s="18">
        <f>'3.2.1'!G116/'3.2.1 (Real)'!$J120*100</f>
        <v>1.7398686121726046</v>
      </c>
      <c r="H120" s="18"/>
      <c r="I120" s="18"/>
      <c r="J120" s="17">
        <v>73.162800000000004</v>
      </c>
    </row>
    <row r="121" spans="1:10" ht="14.25" customHeight="1" x14ac:dyDescent="0.2">
      <c r="A121" s="60">
        <v>2016</v>
      </c>
      <c r="B121" s="14" t="s">
        <v>46</v>
      </c>
      <c r="C121" s="17">
        <f>'3.2.1'!C117/'3.2.1 (Real)'!$J121*100</f>
        <v>50.763201406480327</v>
      </c>
      <c r="D121" s="18">
        <f>'3.2.1'!D117/'3.2.1 (Real)'!$J121*100</f>
        <v>0.68955814140730443</v>
      </c>
      <c r="E121" s="18">
        <f>'3.2.1'!E117/'3.2.1 (Real)'!$J121*100</f>
        <v>361.11053809060843</v>
      </c>
      <c r="F121" s="18">
        <f>'3.2.1'!F117/'3.2.1 (Real)'!$J121*100</f>
        <v>3.0022202783604057</v>
      </c>
      <c r="G121" s="18">
        <f>'3.2.1'!G117/'3.2.1 (Real)'!$J121*100</f>
        <v>1.5715789235738149</v>
      </c>
      <c r="H121" s="18"/>
      <c r="I121" s="18"/>
      <c r="J121" s="17">
        <v>73.2791</v>
      </c>
    </row>
    <row r="122" spans="1:10" ht="14.25" customHeight="1" x14ac:dyDescent="0.2">
      <c r="A122" s="60">
        <v>2016</v>
      </c>
      <c r="B122" s="14" t="s">
        <v>47</v>
      </c>
      <c r="C122" s="17">
        <f>'3.2.1'!C118/'3.2.1 (Real)'!$J122*100</f>
        <v>69.90790841740727</v>
      </c>
      <c r="D122" s="18">
        <f>'3.2.1'!D118/'3.2.1 (Real)'!$J122*100</f>
        <v>0.94961630886562232</v>
      </c>
      <c r="E122" s="18">
        <f>'3.2.1'!E118/'3.2.1 (Real)'!$J122*100</f>
        <v>442.48673112136538</v>
      </c>
      <c r="F122" s="18">
        <f>'3.2.1'!F118/'3.2.1 (Real)'!$J122*100</f>
        <v>3.678193835276891</v>
      </c>
      <c r="G122" s="18">
        <f>'3.2.1'!G118/'3.2.1 (Real)'!$J122*100</f>
        <v>1.5619049716048856</v>
      </c>
      <c r="H122" s="18"/>
      <c r="I122" s="18"/>
      <c r="J122" s="17">
        <v>74.030900000000003</v>
      </c>
    </row>
    <row r="123" spans="1:10" ht="14.25" customHeight="1" x14ac:dyDescent="0.2">
      <c r="A123" s="60">
        <v>2016</v>
      </c>
      <c r="B123" s="14" t="s">
        <v>27</v>
      </c>
      <c r="C123" s="17">
        <f>'3.2.1'!C119/'3.2.1 (Real)'!$J123*100</f>
        <v>101.37541095646283</v>
      </c>
      <c r="D123" s="18">
        <f>'3.2.1'!D119/'3.2.1 (Real)'!$J123*100</f>
        <v>1.3770652842173652</v>
      </c>
      <c r="E123" s="18">
        <f>'3.2.1'!E119/'3.2.1 (Real)'!$J123*100</f>
        <v>483.88000767316726</v>
      </c>
      <c r="F123" s="18">
        <f>'3.2.1'!F119/'3.2.1 (Real)'!$J123*100</f>
        <v>4.0230455945167369</v>
      </c>
      <c r="G123" s="18">
        <f>'3.2.1'!G119/'3.2.1 (Real)'!$J123*100</f>
        <v>1.9882787792017864</v>
      </c>
      <c r="H123" s="18"/>
      <c r="I123" s="18"/>
      <c r="J123" s="17">
        <v>74.495800000000003</v>
      </c>
    </row>
    <row r="124" spans="1:10" ht="14.25" customHeight="1" x14ac:dyDescent="0.2">
      <c r="A124" s="60">
        <v>2017</v>
      </c>
      <c r="B124" s="14" t="s">
        <v>28</v>
      </c>
      <c r="C124" s="17">
        <f>'3.2.1'!C120/'3.2.1 (Real)'!$J124*100</f>
        <v>99.241792701479781</v>
      </c>
      <c r="D124" s="18">
        <f>'3.2.1'!D120/'3.2.1 (Real)'!$J124*100</f>
        <v>1.3480825161540624</v>
      </c>
      <c r="E124" s="18">
        <f>'3.2.1'!E120/'3.2.1 (Real)'!$J124*100</f>
        <v>471.61047950415735</v>
      </c>
      <c r="F124" s="18">
        <f>'3.2.1'!F120/'3.2.1 (Real)'!$J124*100</f>
        <v>3.9211226906045566</v>
      </c>
      <c r="G124" s="18">
        <f>'3.2.1'!G120/'3.2.1 (Real)'!$J124*100</f>
        <v>2.1043343770914333</v>
      </c>
      <c r="H124" s="18"/>
      <c r="I124" s="18"/>
      <c r="J124" s="17">
        <v>74.748999999999995</v>
      </c>
    </row>
    <row r="125" spans="1:10" ht="14.25" customHeight="1" x14ac:dyDescent="0.2">
      <c r="A125" s="60">
        <v>2017</v>
      </c>
      <c r="B125" s="14" t="s">
        <v>46</v>
      </c>
      <c r="C125" s="17">
        <f>'3.2.1'!C121/'3.2.1 (Real)'!$J125*100</f>
        <v>89.68722351419143</v>
      </c>
      <c r="D125" s="18">
        <f>'3.2.1'!D121/'3.2.1 (Real)'!$J125*100</f>
        <v>1.2182949707095281</v>
      </c>
      <c r="E125" s="18">
        <f>'3.2.1'!E121/'3.2.1 (Real)'!$J125*100</f>
        <v>503.72222879911226</v>
      </c>
      <c r="F125" s="18">
        <f>'3.2.1'!F121/'3.2.1 (Real)'!$J125*100</f>
        <v>4.1881762298920702</v>
      </c>
      <c r="G125" s="18">
        <f>'3.2.1'!G121/'3.2.1 (Real)'!$J125*100</f>
        <v>1.8950647540400531</v>
      </c>
      <c r="H125" s="18"/>
      <c r="I125" s="18"/>
      <c r="J125" s="17">
        <v>74.734200000000001</v>
      </c>
    </row>
    <row r="126" spans="1:10" ht="14.25" customHeight="1" x14ac:dyDescent="0.2">
      <c r="A126" s="60">
        <v>2017</v>
      </c>
      <c r="B126" s="14" t="s">
        <v>47</v>
      </c>
      <c r="C126" s="17">
        <f>'3.2.1'!C122/'3.2.1 (Real)'!$J126*100</f>
        <v>102.66724124782908</v>
      </c>
      <c r="D126" s="18">
        <f>'3.2.1'!D122/'3.2.1 (Real)'!$J126*100</f>
        <v>1.3946132005287917</v>
      </c>
      <c r="E126" s="18">
        <f>'3.2.1'!E122/'3.2.1 (Real)'!$J126*100</f>
        <v>474.65824915842035</v>
      </c>
      <c r="F126" s="18">
        <f>'3.2.1'!F122/'3.2.1 (Real)'!$J126*100</f>
        <v>3.9458684121793395</v>
      </c>
      <c r="G126" s="18">
        <f>'3.2.1'!G122/'3.2.1 (Real)'!$J126*100</f>
        <v>1.9497182408666391</v>
      </c>
      <c r="H126" s="18"/>
      <c r="I126" s="18"/>
      <c r="J126" s="17">
        <v>74.736400000000003</v>
      </c>
    </row>
    <row r="127" spans="1:10" ht="14.25" customHeight="1" x14ac:dyDescent="0.2">
      <c r="A127" s="60">
        <v>2017</v>
      </c>
      <c r="B127" s="14" t="s">
        <v>27</v>
      </c>
      <c r="C127" s="17">
        <f>'3.2.1'!C123/'3.2.1 (Real)'!$J127*100</f>
        <v>105.57892776950256</v>
      </c>
      <c r="D127" s="18">
        <f>'3.2.1'!D123/'3.2.1 (Real)'!$J127*100</f>
        <v>1.4341650455139994</v>
      </c>
      <c r="E127" s="18">
        <f>'3.2.1'!E123/'3.2.1 (Real)'!$J127*100</f>
        <v>529.62890038104956</v>
      </c>
      <c r="F127" s="18">
        <f>'3.2.1'!F123/'3.2.1 (Real)'!$J127*100</f>
        <v>4.4033383572467182</v>
      </c>
      <c r="G127" s="18">
        <f>'3.2.1'!G123/'3.2.1 (Real)'!$J127*100</f>
        <v>2.1835265130174122</v>
      </c>
      <c r="H127" s="18"/>
      <c r="I127" s="18"/>
      <c r="J127" s="17">
        <v>75.3065</v>
      </c>
    </row>
    <row r="128" spans="1:10" ht="14.25" customHeight="1" x14ac:dyDescent="0.2">
      <c r="A128" s="60">
        <v>2018</v>
      </c>
      <c r="B128" s="14" t="s">
        <v>28</v>
      </c>
      <c r="C128" s="17">
        <f>'3.2.1'!C124/'3.2.1 (Real)'!$J128*100</f>
        <v>94.114450496545189</v>
      </c>
      <c r="D128" s="18">
        <f>'3.2.1'!D124/'3.2.1 (Real)'!$J128*100</f>
        <v>1.2783379736830609</v>
      </c>
      <c r="E128" s="18">
        <f>'3.2.1'!E124/'3.2.1 (Real)'!$J128*100</f>
        <v>526.98458087387712</v>
      </c>
      <c r="F128" s="18">
        <f>'3.2.1'!F124/'3.2.1 (Real)'!$J128*100</f>
        <v>4.3795369182517332</v>
      </c>
      <c r="G128" s="18">
        <f>'3.2.1'!G124/'3.2.1 (Real)'!$J128*100</f>
        <v>2.3147361180623554</v>
      </c>
      <c r="H128" s="18"/>
      <c r="I128" s="18"/>
      <c r="J128" s="17">
        <v>75.533100000000005</v>
      </c>
    </row>
    <row r="129" spans="1:10" ht="14.25" customHeight="1" x14ac:dyDescent="0.2">
      <c r="A129" s="60">
        <v>2018</v>
      </c>
      <c r="B129" s="14" t="s">
        <v>46</v>
      </c>
      <c r="C129" s="17">
        <f>'3.2.1'!C125/'3.2.1 (Real)'!$J129*100</f>
        <v>96.050497335151348</v>
      </c>
      <c r="D129" s="18">
        <f>'3.2.1'!D125/'3.2.1 (Real)'!$J129*100</f>
        <v>1.3046349649908866</v>
      </c>
      <c r="E129" s="18">
        <f>'3.2.1'!E125/'3.2.1 (Real)'!$J129*100</f>
        <v>653.61411633939963</v>
      </c>
      <c r="F129" s="18">
        <f>'3.2.1'!F125/'3.2.1 (Real)'!$J129*100</f>
        <v>5.4325844762289952</v>
      </c>
      <c r="G129" s="18">
        <f>'3.2.1'!G125/'3.2.1 (Real)'!$J129*100</f>
        <v>2.4414548516436079</v>
      </c>
      <c r="H129" s="18"/>
      <c r="I129" s="18"/>
      <c r="J129" s="17">
        <v>76.151600000000002</v>
      </c>
    </row>
    <row r="130" spans="1:10" ht="14.25" customHeight="1" x14ac:dyDescent="0.2">
      <c r="A130" s="60">
        <v>2018</v>
      </c>
      <c r="B130" s="14" t="s">
        <v>47</v>
      </c>
      <c r="C130" s="17">
        <f>'3.2.1'!C126/'3.2.1 (Real)'!$J130*100</f>
        <v>107.22420730179714</v>
      </c>
      <c r="D130" s="18">
        <f>'3.2.1'!D126/'3.2.1 (Real)'!$J130*100</f>
        <v>1.4564052243174312</v>
      </c>
      <c r="E130" s="18">
        <f>'3.2.1'!E126/'3.2.1 (Real)'!$J130*100</f>
        <v>673.04573139746151</v>
      </c>
      <c r="F130" s="18">
        <f>'3.2.1'!F126/'3.2.1 (Real)'!$J130*100</f>
        <v>5.5935631559142021</v>
      </c>
      <c r="G130" s="18">
        <f>'3.2.1'!G126/'3.2.1 (Real)'!$J130*100</f>
        <v>2.4940800175773732</v>
      </c>
      <c r="H130" s="18"/>
      <c r="I130" s="18"/>
      <c r="J130" s="17">
        <v>76.534400000000005</v>
      </c>
    </row>
    <row r="131" spans="1:10" ht="14.25" customHeight="1" x14ac:dyDescent="0.2">
      <c r="A131" s="60">
        <v>2018</v>
      </c>
      <c r="B131" s="14" t="s">
        <v>27</v>
      </c>
      <c r="C131" s="17">
        <f>'3.2.1'!C127/'3.2.1 (Real)'!$J131*100</f>
        <v>104.68149910416003</v>
      </c>
      <c r="D131" s="18">
        <f>'3.2.1'!D127/'3.2.1 (Real)'!$J131*100</f>
        <v>1.4218681294478424</v>
      </c>
      <c r="E131" s="18">
        <f>'3.2.1'!E127/'3.2.1 (Real)'!$J131*100</f>
        <v>606.6458583601659</v>
      </c>
      <c r="F131" s="18">
        <f>'3.2.1'!F127/'3.2.1 (Real)'!$J131*100</f>
        <v>5.0423455975995735</v>
      </c>
      <c r="G131" s="18">
        <f>'3.2.1'!G127/'3.2.1 (Real)'!$J131*100</f>
        <v>2.8004121313720693</v>
      </c>
      <c r="H131" s="18"/>
      <c r="I131" s="18"/>
      <c r="J131" s="17">
        <v>77.186300000000003</v>
      </c>
    </row>
    <row r="132" spans="1:10" ht="14.25" customHeight="1" x14ac:dyDescent="0.2">
      <c r="A132" s="60">
        <v>2019</v>
      </c>
      <c r="B132" s="14" t="s">
        <v>28</v>
      </c>
      <c r="C132" s="17">
        <f>'3.2.1'!C128/'3.2.1 (Real)'!$J132*100</f>
        <v>86.566435199858631</v>
      </c>
      <c r="D132" s="18">
        <f>'3.2.1'!D128/'3.2.1 (Real)'!$J132*100</f>
        <v>1.1758148622594877</v>
      </c>
      <c r="E132" s="18">
        <f>'3.2.1'!E128/'3.2.1 (Real)'!$J132*100</f>
        <v>598.68885371984504</v>
      </c>
      <c r="F132" s="18">
        <f>'3.2.1'!F128/'3.2.1 (Real)'!$J132*100</f>
        <v>4.9713391043308359</v>
      </c>
      <c r="G132" s="18">
        <f>'3.2.1'!G128/'3.2.1 (Real)'!$J132*100</f>
        <v>2.2046988121930409</v>
      </c>
      <c r="H132" s="18"/>
      <c r="I132" s="18"/>
      <c r="J132" s="17">
        <v>77.283000000000001</v>
      </c>
    </row>
    <row r="133" spans="1:10" ht="14.25" customHeight="1" x14ac:dyDescent="0.2">
      <c r="A133" s="60">
        <v>2019</v>
      </c>
      <c r="B133" s="14" t="s">
        <v>46</v>
      </c>
      <c r="C133" s="17">
        <f>'3.2.1'!C129/'3.2.1 (Real)'!$J133*100</f>
        <v>65.937178461219219</v>
      </c>
      <c r="D133" s="18">
        <f>'3.2.1'!D129/'3.2.1 (Real)'!$J133*100</f>
        <v>0.89561173243732584</v>
      </c>
      <c r="E133" s="18">
        <f>'3.2.1'!E129/'3.2.1 (Real)'!$J133*100</f>
        <v>644.22891668821035</v>
      </c>
      <c r="F133" s="18">
        <f>'3.2.1'!F129/'3.2.1 (Real)'!$J133*100</f>
        <v>5.3486412632883704</v>
      </c>
      <c r="G133" s="18">
        <f>'3.2.1'!G129/'3.2.1 (Real)'!$J133*100</f>
        <v>1.5425397926894693</v>
      </c>
      <c r="H133" s="18"/>
      <c r="I133" s="18"/>
      <c r="J133" s="17">
        <v>78.0946</v>
      </c>
    </row>
    <row r="134" spans="1:10" ht="14.25" customHeight="1" x14ac:dyDescent="0.2">
      <c r="A134" s="60">
        <v>2019</v>
      </c>
      <c r="B134" s="14" t="s">
        <v>47</v>
      </c>
      <c r="C134" s="17">
        <f>'3.2.1'!C130/'3.2.1 (Real)'!$J134*100</f>
        <v>72.851592459855141</v>
      </c>
      <c r="D134" s="18">
        <f>'3.2.1'!D130/'3.2.1 (Real)'!$J134*100</f>
        <v>0.98952886112267324</v>
      </c>
      <c r="E134" s="18">
        <f>'3.2.1'!E130/'3.2.1 (Real)'!$J134*100</f>
        <v>635.50727347893144</v>
      </c>
      <c r="F134" s="18">
        <f>'3.2.1'!F130/'3.2.1 (Real)'!$J134*100</f>
        <v>5.2761749831658831</v>
      </c>
      <c r="G134" s="18">
        <f>'3.2.1'!G130/'3.2.1 (Real)'!$J134*100</f>
        <v>1.5885607454826385</v>
      </c>
      <c r="H134" s="18"/>
      <c r="I134" s="18"/>
      <c r="J134" s="17">
        <v>78.560699999999997</v>
      </c>
    </row>
    <row r="135" spans="1:10" ht="14.25" customHeight="1" x14ac:dyDescent="0.2">
      <c r="A135" s="60">
        <v>2019</v>
      </c>
      <c r="B135" s="14" t="s">
        <v>27</v>
      </c>
      <c r="C135" s="17">
        <f>'3.2.1'!C131/'3.2.1 (Real)'!$J135*100</f>
        <v>74.205918514270763</v>
      </c>
      <c r="D135" s="18">
        <f>'3.2.1'!D131/'3.2.1 (Real)'!$J135*100</f>
        <v>1.0079244236690705</v>
      </c>
      <c r="E135" s="18">
        <f>'3.2.1'!E131/'3.2.1 (Real)'!$J135*100</f>
        <v>606.94377063405682</v>
      </c>
      <c r="F135" s="18">
        <f>'3.2.1'!F131/'3.2.1 (Real)'!$J135*100</f>
        <v>5.0390973178834777</v>
      </c>
      <c r="G135" s="18">
        <f>'3.2.1'!G131/'3.2.1 (Real)'!$J135*100</f>
        <v>1.8245862321522182</v>
      </c>
      <c r="H135" s="18"/>
      <c r="I135" s="18"/>
      <c r="J135" s="17">
        <v>78.982399999999998</v>
      </c>
    </row>
    <row r="136" spans="1:10" ht="14.25" customHeight="1" x14ac:dyDescent="0.2">
      <c r="A136" s="60">
        <v>2020</v>
      </c>
      <c r="B136" s="14" t="s">
        <v>28</v>
      </c>
      <c r="C136" s="17">
        <f>'3.2.1'!C132/'3.2.1 (Real)'!$J136*100</f>
        <v>68.279451589832235</v>
      </c>
      <c r="D136" s="18">
        <f>'3.2.1'!D132/'3.2.1 (Real)'!$J136*100</f>
        <v>0.92742639615584588</v>
      </c>
      <c r="E136" s="18">
        <f>'3.2.1'!E132/'3.2.1 (Real)'!$J136*100</f>
        <v>644.33610879314824</v>
      </c>
      <c r="F136" s="18">
        <f>'3.2.1'!F132/'3.2.1 (Real)'!$J136*100</f>
        <v>5.3540344275842662</v>
      </c>
      <c r="G136" s="18">
        <f>'3.2.1'!G132/'3.2.1 (Real)'!$J136*100</f>
        <v>1.7465965580857692</v>
      </c>
      <c r="H136" s="18"/>
      <c r="I136" s="18"/>
      <c r="J136" s="17">
        <v>79.622200000000007</v>
      </c>
    </row>
    <row r="137" spans="1:10" ht="14.25" customHeight="1" x14ac:dyDescent="0.2">
      <c r="A137" s="60">
        <v>2020</v>
      </c>
      <c r="B137" s="14" t="s">
        <v>46</v>
      </c>
      <c r="C137" s="17">
        <f>'3.2.1'!C133/'3.2.1 (Real)'!$J137*100</f>
        <v>63.200674927341019</v>
      </c>
      <c r="D137" s="18">
        <f>'3.2.1'!D133/'3.2.1 (Real)'!$J137*100</f>
        <v>0.85844233744093779</v>
      </c>
      <c r="E137" s="18">
        <f>'3.2.1'!E133/'3.2.1 (Real)'!$J137*100</f>
        <v>340.50155561592987</v>
      </c>
      <c r="F137" s="18">
        <f>'3.2.1'!F133/'3.2.1 (Real)'!$J137*100</f>
        <v>2.8296051531553021</v>
      </c>
      <c r="G137" s="18">
        <f>'3.2.1'!G133/'3.2.1 (Real)'!$J137*100</f>
        <v>1.0713268823773163</v>
      </c>
      <c r="H137" s="18"/>
      <c r="I137" s="18"/>
      <c r="J137" s="17">
        <v>85.524299999999997</v>
      </c>
    </row>
    <row r="138" spans="1:10" ht="14.25" customHeight="1" x14ac:dyDescent="0.2">
      <c r="A138" s="60">
        <v>2020</v>
      </c>
      <c r="B138" s="14" t="s">
        <v>47</v>
      </c>
      <c r="C138" s="17">
        <f>'3.2.1'!C134/'3.2.1 (Real)'!$J138*100</f>
        <v>71.94568296693879</v>
      </c>
      <c r="D138" s="18">
        <f>'3.2.1'!D134/'3.2.1 (Real)'!$J138*100</f>
        <v>0.97722406621314639</v>
      </c>
      <c r="E138" s="18">
        <f>'3.2.1'!E134/'3.2.1 (Real)'!$J138*100</f>
        <v>474.70006695515912</v>
      </c>
      <c r="F138" s="18">
        <f>'3.2.1'!F134/'3.2.1 (Real)'!$J138*100</f>
        <v>3.9440428266046275</v>
      </c>
      <c r="G138" s="18">
        <f>'3.2.1'!G134/'3.2.1 (Real)'!$J138*100</f>
        <v>1.2145624513979514</v>
      </c>
      <c r="H138" s="18"/>
      <c r="I138" s="18"/>
      <c r="J138" s="17">
        <v>82.098500000000001</v>
      </c>
    </row>
    <row r="139" spans="1:10" ht="14.25" customHeight="1" x14ac:dyDescent="0.2">
      <c r="A139" s="60">
        <v>2020</v>
      </c>
      <c r="B139" s="14" t="s">
        <v>27</v>
      </c>
      <c r="C139" s="17">
        <f>'3.2.1'!C135/'3.2.1 (Real)'!$J139*100</f>
        <v>85.216543838320234</v>
      </c>
      <c r="D139" s="18">
        <f>'3.2.1'!D135/'3.2.1 (Real)'!$J139*100</f>
        <v>1.1574795402490625</v>
      </c>
      <c r="E139" s="18">
        <f>'3.2.1'!E135/'3.2.1 (Real)'!$J139*100</f>
        <v>522.55129748008619</v>
      </c>
      <c r="F139" s="18">
        <f>'3.2.1'!F135/'3.2.1 (Real)'!$J139*100</f>
        <v>4.3416014731266035</v>
      </c>
      <c r="G139" s="18">
        <f>'3.2.1'!G135/'3.2.1 (Real)'!$J139*100</f>
        <v>1.7971088229253713</v>
      </c>
      <c r="H139" s="18"/>
      <c r="I139" s="18"/>
      <c r="J139" s="17">
        <v>81.5137</v>
      </c>
    </row>
    <row r="140" spans="1:10" ht="14.25" customHeight="1" x14ac:dyDescent="0.2">
      <c r="A140" s="60">
        <v>2021</v>
      </c>
      <c r="B140" s="14" t="s">
        <v>28</v>
      </c>
      <c r="C140" s="17">
        <f>'3.2.1'!C136/'3.2.1 (Real)'!$J140*100</f>
        <v>75.512612721564068</v>
      </c>
      <c r="D140" s="18">
        <f>'3.2.1'!D136/'3.2.1 (Real)'!$J140*100</f>
        <v>1.0256729843762296</v>
      </c>
      <c r="E140" s="18">
        <f>'3.2.1'!E136/'3.2.1 (Real)'!$J140*100</f>
        <v>577.48418518792505</v>
      </c>
      <c r="F140" s="18">
        <f>'3.2.1'!F136/'3.2.1 (Real)'!$J140*100</f>
        <v>4.7761157890276458</v>
      </c>
      <c r="G140" s="18">
        <f>'3.2.1'!G136/'3.2.1 (Real)'!$J140*100</f>
        <v>1.9724190134276047</v>
      </c>
      <c r="H140" s="18"/>
      <c r="I140" s="18"/>
      <c r="J140" s="17">
        <v>82.598500000000001</v>
      </c>
    </row>
    <row r="141" spans="1:10" ht="14.25" customHeight="1" x14ac:dyDescent="0.2">
      <c r="A141" s="60">
        <v>2021</v>
      </c>
      <c r="B141" s="14" t="s">
        <v>46</v>
      </c>
      <c r="C141" s="17">
        <f>'3.2.1'!C137/'3.2.1 (Real)'!$J141*100</f>
        <v>99.94543123654303</v>
      </c>
      <c r="D141" s="18">
        <f>'3.2.1'!D137/'3.2.1 (Real)'!$J141*100</f>
        <v>1.3575390478616443</v>
      </c>
      <c r="E141" s="18">
        <f>'3.2.1'!E137/'3.2.1 (Real)'!$J141*100</f>
        <v>658.8922315587057</v>
      </c>
      <c r="F141" s="18">
        <f>'3.2.1'!F137/'3.2.1 (Real)'!$J141*100</f>
        <v>5.449678040369256</v>
      </c>
      <c r="G141" s="18">
        <f>'3.2.1'!G137/'3.2.1 (Real)'!$J141*100</f>
        <v>2.2833573457374565</v>
      </c>
      <c r="H141" s="18"/>
      <c r="I141" s="18"/>
      <c r="J141" s="17">
        <v>81.656199999999998</v>
      </c>
    </row>
    <row r="142" spans="1:10" ht="14.25" customHeight="1" x14ac:dyDescent="0.2">
      <c r="A142" s="60">
        <v>2021</v>
      </c>
      <c r="B142" s="14" t="s">
        <v>47</v>
      </c>
      <c r="C142" s="17">
        <f>'3.2.1'!C138/'3.2.1 (Real)'!$J142*100</f>
        <v>150.86039309223582</v>
      </c>
      <c r="D142" s="18">
        <f>'3.2.1'!D138/'3.2.1 (Real)'!$J142*100</f>
        <v>2.0491070282160671</v>
      </c>
      <c r="E142" s="18">
        <f>'3.2.1'!E138/'3.2.1 (Real)'!$J142*100</f>
        <v>697.31999450884132</v>
      </c>
      <c r="F142" s="18">
        <f>'3.2.1'!F138/'3.2.1 (Real)'!$J142*100</f>
        <v>5.7670084960717478</v>
      </c>
      <c r="G142" s="18">
        <f>'3.2.1'!G138/'3.2.1 (Real)'!$J142*100</f>
        <v>3.774442418544806</v>
      </c>
      <c r="H142" s="18"/>
      <c r="I142" s="18"/>
      <c r="J142" s="17">
        <v>82.555800000000005</v>
      </c>
    </row>
    <row r="143" spans="1:10" ht="14.25" customHeight="1" x14ac:dyDescent="0.2">
      <c r="A143" s="60">
        <v>2021</v>
      </c>
      <c r="B143" s="14" t="s">
        <v>27</v>
      </c>
      <c r="C143" s="17">
        <f>'3.2.1'!C139/'3.2.1 (Real)'!$J143*100</f>
        <v>190.32347418934557</v>
      </c>
      <c r="D143" s="42">
        <f>'3.2.1'!D139/'3.2.1 (Real)'!$J143*100</f>
        <v>2.5851262551330034</v>
      </c>
      <c r="E143" s="18">
        <f>'3.2.1'!E139/'3.2.1 (Real)'!$J143*100</f>
        <v>772.52820620829925</v>
      </c>
      <c r="F143" s="18">
        <f>'3.2.1'!F139/'3.2.1 (Real)'!$J143*100</f>
        <v>6.389332924926534</v>
      </c>
      <c r="G143" s="42">
        <f>'3.2.1'!G139/'3.2.1 (Real)'!$J143*100</f>
        <v>6.9124193239394796</v>
      </c>
      <c r="H143" s="42"/>
      <c r="I143" s="42"/>
      <c r="J143" s="17">
        <v>83.576800000000006</v>
      </c>
    </row>
    <row r="144" spans="1:10" ht="14.25" customHeight="1" x14ac:dyDescent="0.2">
      <c r="A144" s="60">
        <v>2022</v>
      </c>
      <c r="B144" s="14" t="s">
        <v>28</v>
      </c>
      <c r="C144" s="17">
        <f>'3.2.1'!C140/'3.2.1 (Real)'!$J144*100</f>
        <v>191.73074904232132</v>
      </c>
      <c r="D144" s="42">
        <f>'3.2.1'!D140/'3.2.1 (Real)'!$J144*100</f>
        <v>2.6042410124240019</v>
      </c>
      <c r="E144" s="42">
        <f>'3.2.1'!E140/'3.2.1 (Real)'!$J144*100</f>
        <v>816.44582740551095</v>
      </c>
      <c r="F144" s="18">
        <f>'3.2.1'!F140/'3.2.1 (Real)'!$J144*100</f>
        <v>6.791425928023866</v>
      </c>
      <c r="G144" s="42">
        <f>'3.2.1'!G140/'3.2.1 (Real)'!$J144*100</f>
        <v>5.8777429102849874</v>
      </c>
      <c r="H144" s="42"/>
      <c r="I144" s="42"/>
      <c r="J144" s="17">
        <v>84.739199999999997</v>
      </c>
    </row>
    <row r="145" spans="1:10" ht="14.25" customHeight="1" x14ac:dyDescent="0.2">
      <c r="A145" s="60">
        <v>2022</v>
      </c>
      <c r="B145" s="14" t="s">
        <v>46</v>
      </c>
      <c r="C145" s="17">
        <f>'3.2.1'!C141/'3.2.1 (Real)'!$J145*100</f>
        <v>321.42314088014996</v>
      </c>
      <c r="D145" s="42">
        <f>'3.2.1'!D141/'3.2.1 (Real)'!$J145*100</f>
        <v>4.3658272320514762</v>
      </c>
      <c r="E145" s="42">
        <f>'3.2.1'!E141/'3.2.1 (Real)'!$J145*100</f>
        <v>1237.9868664459946</v>
      </c>
      <c r="F145" s="18">
        <f>'3.2.1'!F141/'3.2.1 (Real)'!$J145*100</f>
        <v>10.298262189939042</v>
      </c>
      <c r="G145" s="18">
        <f>'3.2.1'!G141/'3.2.1 (Real)'!$J145*100</f>
        <v>6.5253711861927899</v>
      </c>
      <c r="H145" s="42"/>
      <c r="I145" s="42"/>
      <c r="J145" s="17">
        <v>86.4709</v>
      </c>
    </row>
    <row r="146" spans="1:10" ht="14.25" customHeight="1" x14ac:dyDescent="0.2">
      <c r="A146" s="60">
        <v>2022</v>
      </c>
      <c r="B146" s="14" t="s">
        <v>47</v>
      </c>
      <c r="C146" s="17">
        <f>'3.2.1'!C142/'3.2.1 (Real)'!$J146*100</f>
        <v>387.76305529789352</v>
      </c>
      <c r="D146" s="42">
        <f>'3.2.1'!D142/'3.2.1 (Real)'!$J146*100</f>
        <v>5.2669091687172358</v>
      </c>
      <c r="E146" s="42">
        <f>'3.2.1'!E142/'3.2.1 (Real)'!$J146*100</f>
        <v>1392.2622779950859</v>
      </c>
      <c r="F146" s="18">
        <f>'3.2.1'!F142/'3.2.1 (Real)'!$J146*100</f>
        <v>11.581825093499107</v>
      </c>
      <c r="G146" s="18">
        <f>'3.2.1'!G142/'3.2.1 (Real)'!$J146*100</f>
        <v>8.7819444254648786</v>
      </c>
      <c r="H146" s="42"/>
      <c r="I146" s="42"/>
      <c r="J146" s="17">
        <v>87.861800000000002</v>
      </c>
    </row>
    <row r="147" spans="1:10" ht="14.25" customHeight="1" x14ac:dyDescent="0.2">
      <c r="A147" s="60">
        <v>2022</v>
      </c>
      <c r="B147" s="14" t="s">
        <v>27</v>
      </c>
      <c r="C147" s="17">
        <f>'3.2.1'!C143/'3.2.1 (Real)'!$J147*100</f>
        <v>308.37077583531186</v>
      </c>
      <c r="D147" s="42">
        <f>'3.2.1'!D143/'3.2.1 (Real)'!$J147*100</f>
        <v>4.1885395089439346</v>
      </c>
      <c r="E147" s="42">
        <f>'3.2.1'!E143/'3.2.1 (Real)'!$J147*100</f>
        <v>1044.6511671621975</v>
      </c>
      <c r="F147" s="18">
        <f>'3.2.1'!F143/'3.2.1 (Real)'!$J147*100</f>
        <v>8.6908353814354253</v>
      </c>
      <c r="G147" s="18">
        <f>'3.2.1'!G143/'3.2.1 (Real)'!$J147*100</f>
        <v>7.1368008302062744</v>
      </c>
      <c r="H147" s="42"/>
      <c r="I147" s="42"/>
      <c r="J147" s="17">
        <v>90.083399999999997</v>
      </c>
    </row>
    <row r="148" spans="1:10" ht="14.25" customHeight="1" x14ac:dyDescent="0.2">
      <c r="A148" s="60">
        <v>2023</v>
      </c>
      <c r="B148" s="58" t="s">
        <v>28</v>
      </c>
      <c r="C148" s="17">
        <f>'3.2.1'!C144/'3.2.1 (Real)'!$J148*100</f>
        <v>188.38978306245878</v>
      </c>
      <c r="D148" s="42">
        <f>'3.2.1'!D144/'3.2.1 (Real)'!$J148*100</f>
        <v>2.5588613240174367</v>
      </c>
      <c r="E148" s="42">
        <f>'3.2.1'!E144/'3.2.1 (Real)'!$J148*100</f>
        <v>717.41398198307172</v>
      </c>
      <c r="F148" s="18">
        <f>'3.2.1'!F144/'3.2.1 (Real)'!$J148*100</f>
        <v>5.950689291819879</v>
      </c>
      <c r="G148" s="18">
        <f>'3.2.1'!G144/'3.2.1 (Real)'!$J148*100</f>
        <v>7.8517030040931868</v>
      </c>
      <c r="H148" s="42"/>
      <c r="I148" s="42"/>
      <c r="J148" s="17">
        <v>91.485200000000006</v>
      </c>
    </row>
    <row r="149" spans="1:10" ht="14.25" customHeight="1" x14ac:dyDescent="0.2">
      <c r="A149" s="60">
        <v>2023</v>
      </c>
      <c r="B149" s="14" t="s">
        <v>46</v>
      </c>
      <c r="C149" s="17">
        <f>'3.2.1'!C145/'3.2.1 (Real)'!$J149*100</f>
        <v>283.40898231113465</v>
      </c>
      <c r="D149" s="42">
        <f>'3.2.1'!D145/'3.2.1 (Real)'!$J149*100</f>
        <v>3.8494883732952512</v>
      </c>
      <c r="E149" s="42">
        <f>'3.2.1'!E145/'3.2.1 (Real)'!$J149*100</f>
        <v>836.54882850119736</v>
      </c>
      <c r="F149" s="18">
        <f>'3.2.1'!F145/'3.2.1 (Real)'!$J149*100</f>
        <v>6.9390819044295737</v>
      </c>
      <c r="G149" s="18">
        <f>'3.2.1'!G145/'3.2.1 (Real)'!$J149*100</f>
        <v>7.4185126428170944</v>
      </c>
      <c r="H149" s="42"/>
      <c r="I149" s="42"/>
      <c r="J149" s="17">
        <v>92.850899999999996</v>
      </c>
    </row>
    <row r="150" spans="1:10" ht="14.25" customHeight="1" x14ac:dyDescent="0.2">
      <c r="A150" s="60">
        <v>2023</v>
      </c>
      <c r="B150" s="14" t="s">
        <v>47</v>
      </c>
      <c r="C150" s="17" t="s">
        <v>57</v>
      </c>
      <c r="D150" s="42" t="s">
        <v>57</v>
      </c>
      <c r="E150" s="42">
        <f>'3.2.1'!E146/'3.2.1 (Real)'!$J150*100</f>
        <v>769.34062948653491</v>
      </c>
      <c r="F150" s="18">
        <f>'3.2.1'!F146/'3.2.1 (Real)'!$J150*100</f>
        <v>6.3809836423142183</v>
      </c>
      <c r="G150" s="18">
        <f>'3.2.1'!G146/'3.2.1 (Real)'!$J150*100</f>
        <v>6.3908460284293227</v>
      </c>
      <c r="H150" s="42"/>
      <c r="I150" s="42"/>
      <c r="J150" s="17">
        <v>93.527900000000002</v>
      </c>
    </row>
    <row r="151" spans="1:10" ht="14.25" customHeight="1" x14ac:dyDescent="0.2">
      <c r="A151" s="60">
        <v>2023</v>
      </c>
      <c r="B151" s="14" t="s">
        <v>27</v>
      </c>
      <c r="C151" s="17">
        <f>'3.2.1'!C147/'3.2.1 (Real)'!$J151*100</f>
        <v>118.24211888880802</v>
      </c>
      <c r="D151" s="42">
        <f>'3.2.1'!D147/'3.2.1 (Real)'!$J151*100</f>
        <v>1.6060594228030971</v>
      </c>
      <c r="E151" s="42">
        <f>'3.2.1'!E147/'3.2.1 (Real)'!$J151*100</f>
        <v>679.43802342139361</v>
      </c>
      <c r="F151" s="18">
        <f>'3.2.1'!F147/'3.2.1 (Real)'!$J151*100</f>
        <v>5.6356772173362328</v>
      </c>
      <c r="G151" s="18">
        <f>'3.2.1'!G147/'3.2.1 (Real)'!$J151*100</f>
        <v>7.1411135420153347</v>
      </c>
      <c r="H151" s="42"/>
      <c r="I151" s="42"/>
      <c r="J151" s="17">
        <v>93.475899999999996</v>
      </c>
    </row>
    <row r="152" spans="1:10" ht="14.25" customHeight="1" x14ac:dyDescent="0.2">
      <c r="A152" s="60">
        <v>2024</v>
      </c>
      <c r="B152" s="14" t="s">
        <v>28</v>
      </c>
      <c r="C152" s="17">
        <f>'3.2.1'!C148/'3.2.1 (Real)'!$J152*100</f>
        <v>116.72929898693928</v>
      </c>
      <c r="D152" s="42">
        <f>'3.2.1'!D148/'3.2.1 (Real)'!$J152*100</f>
        <v>1.5855110564410717</v>
      </c>
      <c r="E152" s="42">
        <f>'3.2.1'!E148/'3.2.1 (Real)'!$J152*100</f>
        <v>674.31279503954556</v>
      </c>
      <c r="F152" s="18">
        <f>'3.2.1'!F148/'3.2.1 (Real)'!$J152*100</f>
        <v>5.6313422490977514</v>
      </c>
      <c r="G152" s="18">
        <f>'3.2.1'!G148/'3.2.1 (Real)'!$J152*100</f>
        <v>4.7018677404995941</v>
      </c>
      <c r="H152" s="42"/>
      <c r="I152" s="42"/>
      <c r="J152" s="17">
        <v>94.790899999999993</v>
      </c>
    </row>
    <row r="153" spans="1:10" x14ac:dyDescent="0.2">
      <c r="A153" s="60">
        <v>2024</v>
      </c>
      <c r="B153" s="14" t="s">
        <v>46</v>
      </c>
      <c r="C153" s="17">
        <f>'3.2.1'!C149/'3.2.1 (Real)'!$J153*100</f>
        <v>103.46016219543755</v>
      </c>
      <c r="D153" s="42">
        <f>'3.2.1'!D149/'3.2.1 (Real)'!$J153*100</f>
        <v>1.4052789599760558</v>
      </c>
      <c r="E153" s="42">
        <f>'3.2.1'!E149/'3.2.1 (Real)'!$J153*100</f>
        <v>737.83444428260464</v>
      </c>
      <c r="F153" s="18">
        <f>'3.2.1'!F149/'3.2.1 (Real)'!$J153*100</f>
        <v>6.1622628404809259</v>
      </c>
      <c r="G153" s="18">
        <f>'3.2.1'!G149/'3.2.1 (Real)'!$J153*100</f>
        <v>2.777549923491863</v>
      </c>
      <c r="H153" s="42"/>
      <c r="I153" s="42"/>
      <c r="J153" s="17">
        <v>95.890100000000004</v>
      </c>
    </row>
    <row r="154" spans="1:10" x14ac:dyDescent="0.2">
      <c r="A154" s="60">
        <v>2024</v>
      </c>
      <c r="B154" s="14" t="s">
        <v>47</v>
      </c>
      <c r="C154" s="17" t="s">
        <v>57</v>
      </c>
      <c r="D154" s="42" t="s">
        <v>57</v>
      </c>
      <c r="E154" s="42">
        <f>'3.2.1'!E150/'3.2.1 (Real)'!$J154*100</f>
        <v>588.46360317148878</v>
      </c>
      <c r="F154" s="18">
        <f>'3.2.1'!F150/'3.2.1 (Real)'!$J154*100</f>
        <v>4.9151913729350083</v>
      </c>
      <c r="G154" s="18">
        <f>'3.2.1'!G150/'3.2.1 (Real)'!$J154*100</f>
        <v>2.8195643354972075</v>
      </c>
      <c r="H154" s="17"/>
      <c r="I154" s="17"/>
      <c r="J154" s="17">
        <v>97.3309</v>
      </c>
    </row>
    <row r="155" spans="1:10" x14ac:dyDescent="0.2">
      <c r="A155" s="60">
        <v>2024</v>
      </c>
      <c r="B155" s="14" t="s">
        <v>27</v>
      </c>
      <c r="C155" s="17" t="s">
        <v>57</v>
      </c>
      <c r="D155" s="17" t="s">
        <v>57</v>
      </c>
      <c r="E155" s="42">
        <f>'3.2.1'!E151/'3.2.1 (Real)'!$J155*100</f>
        <v>603.40239957232552</v>
      </c>
      <c r="F155" s="18">
        <f>'3.2.1'!F151/'3.2.1 (Real)'!$J155*100</f>
        <v>5.0396445917714381</v>
      </c>
      <c r="G155" s="18">
        <f>'3.2.1'!G151/'3.2.1 (Real)'!$J155*100</f>
        <v>3.6394667344473151</v>
      </c>
      <c r="H155" s="17"/>
      <c r="I155" s="17"/>
      <c r="J155" s="17">
        <v>97.983099999999993</v>
      </c>
    </row>
    <row r="156" spans="1:10" x14ac:dyDescent="0.2">
      <c r="A156" s="60">
        <v>2025</v>
      </c>
      <c r="B156" s="58" t="s">
        <v>28</v>
      </c>
      <c r="C156" s="17" t="s">
        <v>57</v>
      </c>
      <c r="D156" s="17" t="s">
        <v>57</v>
      </c>
      <c r="E156" s="42">
        <f>'3.2.1'!E152/'3.2.1 (Real)'!$J156*100</f>
        <v>670.37871411506296</v>
      </c>
      <c r="F156" s="18">
        <f>'3.2.1'!F152/'3.2.1 (Real)'!$J156*100</f>
        <v>5.5988192097382763</v>
      </c>
      <c r="G156" s="18">
        <f>'3.2.1'!G152/'3.2.1 (Real)'!$J156*100</f>
        <v>3.9479473284954776</v>
      </c>
      <c r="H156" s="17"/>
      <c r="I156" s="17"/>
      <c r="J156" s="17">
        <v>98.645799999999994</v>
      </c>
    </row>
    <row r="157" spans="1:10" x14ac:dyDescent="0.2">
      <c r="A157" s="60">
        <v>2025</v>
      </c>
      <c r="B157" s="14" t="s">
        <v>46</v>
      </c>
      <c r="C157" s="17" t="s">
        <v>57</v>
      </c>
      <c r="D157" s="17" t="s">
        <v>57</v>
      </c>
      <c r="E157" s="42">
        <f>'3.2.1'!E153/'3.2.1 (Real)'!$J157*100</f>
        <v>646.47328224558044</v>
      </c>
      <c r="F157" s="18">
        <f>'3.2.1'!F153/'3.2.1 (Real)'!$J157*100</f>
        <v>5.3994207456495751</v>
      </c>
      <c r="G157" s="18">
        <f>'3.2.1'!G153/'3.2.1 (Real)'!$J157*100</f>
        <v>3.0914365012033951</v>
      </c>
      <c r="H157" s="17"/>
      <c r="I157" s="17"/>
      <c r="J157" s="17">
        <v>99.714399999999998</v>
      </c>
    </row>
    <row r="158" spans="1:10" x14ac:dyDescent="0.2">
      <c r="A158" s="60">
        <v>2025</v>
      </c>
      <c r="B158" s="14" t="s">
        <v>47</v>
      </c>
      <c r="C158" s="17" t="s">
        <v>57</v>
      </c>
      <c r="D158" s="17" t="s">
        <v>57</v>
      </c>
      <c r="E158" s="42">
        <f>'3.2.1'!E154/'3.2.1 (Real)'!$J158*100</f>
        <v>661.6905846049541</v>
      </c>
      <c r="F158" s="18">
        <f>'3.2.1'!F154/'3.2.1 (Real)'!$J158*100</f>
        <v>5.5260433191667966</v>
      </c>
      <c r="G158" s="17">
        <f>'3.2.1'!G154/'3.2.1 (Real)'!$J158*100</f>
        <v>2.8643756824418785</v>
      </c>
      <c r="H158" s="17"/>
      <c r="I158" s="17"/>
      <c r="J158" s="17">
        <v>100.5421</v>
      </c>
    </row>
    <row r="159" spans="1:10" x14ac:dyDescent="0.2">
      <c r="A159" s="60">
        <v>2025</v>
      </c>
      <c r="B159" s="14" t="s">
        <v>27</v>
      </c>
      <c r="C159" s="17" t="s">
        <v>57</v>
      </c>
      <c r="D159" s="17" t="s">
        <v>57</v>
      </c>
      <c r="E159" s="42">
        <f>'3.2.1'!E155/'3.2.1 (Real)'!$J159*100</f>
        <v>604.32337739096442</v>
      </c>
      <c r="F159" s="18">
        <f>'3.2.1'!F155/'3.2.1 (Real)'!$J159*100</f>
        <v>5.0475925762900635</v>
      </c>
      <c r="G159" s="17">
        <f>'3.2.1'!G155/'3.2.1 (Real)'!$J159*100</f>
        <v>3.0517881925244947</v>
      </c>
      <c r="H159" s="17"/>
      <c r="I159" s="17"/>
      <c r="J159" s="17">
        <v>101.0977</v>
      </c>
    </row>
    <row r="160" spans="1:10" x14ac:dyDescent="0.2">
      <c r="A160" s="60">
        <v>2026</v>
      </c>
      <c r="B160" s="58" t="s">
        <v>28</v>
      </c>
      <c r="C160" s="17" t="s">
        <v>57</v>
      </c>
      <c r="D160" s="17" t="s">
        <v>57</v>
      </c>
      <c r="E160" s="42">
        <f>'3.2.1'!E156/'3.2.1 (Real)'!$J160*100</f>
        <v>643.2476502258221</v>
      </c>
      <c r="F160" s="18">
        <f>'3.2.1'!F156/'3.2.1 (Real)'!$J160*100</f>
        <v>5.3719676153812239</v>
      </c>
      <c r="G160" s="17">
        <f>'3.2.1'!G156/'3.2.1 (Real)'!$J160*100</f>
        <v>3.3483913337395208</v>
      </c>
      <c r="H160" s="17"/>
      <c r="I160" s="17"/>
      <c r="J160" s="17">
        <v>102.08550000000001</v>
      </c>
    </row>
  </sheetData>
  <phoneticPr fontId="2" type="noConversion"/>
  <pageMargins left="0.74803149606299213" right="0.74803149606299213" top="0.98425196850393704" bottom="0.98425196850393704" header="0.51181102362204722" footer="0.51181102362204722"/>
  <pageSetup paperSize="9" scale="28" orientation="landscape"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4"/>
  </sheetPr>
  <dimension ref="A1:K47"/>
  <sheetViews>
    <sheetView showGridLines="0" zoomScaleNormal="100" workbookViewId="0">
      <pane ySplit="11" topLeftCell="A38" activePane="bottomLeft" state="frozen"/>
      <selection pane="bottomLeft"/>
    </sheetView>
  </sheetViews>
  <sheetFormatPr defaultColWidth="18" defaultRowHeight="12.75" x14ac:dyDescent="0.2"/>
  <cols>
    <col min="1" max="1" width="7.42578125" customWidth="1"/>
    <col min="2" max="11" width="14.5703125" customWidth="1"/>
  </cols>
  <sheetData>
    <row r="1" spans="1:11" ht="18" customHeight="1" x14ac:dyDescent="0.2">
      <c r="A1" s="38" t="s">
        <v>23</v>
      </c>
      <c r="B1" s="39"/>
      <c r="C1" s="39"/>
      <c r="D1" s="39"/>
      <c r="E1" s="39"/>
      <c r="F1" s="39"/>
      <c r="G1" s="39"/>
      <c r="H1" s="39"/>
      <c r="I1" s="9"/>
      <c r="J1" s="4"/>
      <c r="K1" s="9"/>
    </row>
    <row r="2" spans="1:11" ht="18" customHeight="1" x14ac:dyDescent="0.2">
      <c r="A2" s="9" t="s">
        <v>20</v>
      </c>
      <c r="B2" s="39"/>
      <c r="C2" s="39"/>
      <c r="D2" s="39"/>
      <c r="E2" s="39"/>
      <c r="F2" s="39"/>
      <c r="G2" s="39"/>
      <c r="H2" s="39"/>
      <c r="I2" s="9"/>
      <c r="J2" s="4"/>
      <c r="K2" s="9"/>
    </row>
    <row r="3" spans="1:11" ht="18" customHeight="1" x14ac:dyDescent="0.2">
      <c r="A3" s="15" t="s">
        <v>74</v>
      </c>
      <c r="B3" s="39"/>
      <c r="C3" s="39"/>
      <c r="D3" s="39"/>
      <c r="E3" s="39"/>
      <c r="F3" s="39"/>
      <c r="G3" s="39"/>
      <c r="H3" s="39"/>
      <c r="I3" s="9"/>
      <c r="J3" s="4"/>
      <c r="K3" s="9"/>
    </row>
    <row r="4" spans="1:11" ht="18" customHeight="1" x14ac:dyDescent="0.2">
      <c r="A4" s="15" t="s">
        <v>75</v>
      </c>
      <c r="B4" s="39"/>
      <c r="C4" s="39"/>
      <c r="D4" s="39"/>
      <c r="E4" s="39"/>
      <c r="F4" s="39"/>
      <c r="G4" s="39"/>
      <c r="H4" s="39"/>
      <c r="I4" s="9"/>
      <c r="J4" s="4"/>
      <c r="K4" s="9"/>
    </row>
    <row r="5" spans="1:11" ht="18" customHeight="1" x14ac:dyDescent="0.2">
      <c r="A5" s="15" t="s">
        <v>76</v>
      </c>
      <c r="B5" s="39"/>
      <c r="C5" s="39"/>
      <c r="D5" s="39"/>
      <c r="E5" s="39"/>
      <c r="F5" s="39"/>
      <c r="G5" s="39"/>
      <c r="H5" s="39"/>
      <c r="I5" s="9"/>
      <c r="J5" s="4"/>
      <c r="K5" s="9"/>
    </row>
    <row r="6" spans="1:11" ht="18" customHeight="1" x14ac:dyDescent="0.2">
      <c r="A6" s="15" t="s">
        <v>77</v>
      </c>
      <c r="B6" s="39"/>
      <c r="C6" s="39"/>
      <c r="D6" s="39"/>
      <c r="E6" s="39"/>
      <c r="F6" s="39"/>
      <c r="G6" s="39"/>
      <c r="H6" s="39"/>
      <c r="I6" s="9"/>
      <c r="J6" s="4"/>
      <c r="K6" s="9"/>
    </row>
    <row r="7" spans="1:11" ht="18" customHeight="1" x14ac:dyDescent="0.2">
      <c r="A7" s="15" t="s">
        <v>78</v>
      </c>
      <c r="B7" s="39"/>
      <c r="C7" s="39"/>
      <c r="D7" s="39"/>
      <c r="E7" s="39"/>
      <c r="F7" s="39"/>
      <c r="G7" s="39"/>
      <c r="H7" s="39"/>
      <c r="I7" s="9"/>
      <c r="J7" s="4"/>
      <c r="K7" s="9"/>
    </row>
    <row r="8" spans="1:11" ht="18" customHeight="1" x14ac:dyDescent="0.2">
      <c r="A8" s="15" t="s">
        <v>19</v>
      </c>
      <c r="B8" s="39"/>
      <c r="C8" s="39"/>
      <c r="D8" s="39"/>
      <c r="E8" s="39"/>
      <c r="F8" s="39"/>
      <c r="G8" s="39"/>
      <c r="H8" s="39"/>
      <c r="I8" s="9"/>
      <c r="J8" s="4"/>
      <c r="K8" s="9"/>
    </row>
    <row r="9" spans="1:11" ht="18" customHeight="1" x14ac:dyDescent="0.2">
      <c r="A9" s="15" t="s">
        <v>29</v>
      </c>
      <c r="B9" s="39"/>
      <c r="C9" s="39"/>
      <c r="D9" s="39"/>
      <c r="E9" s="39"/>
      <c r="F9" s="39"/>
      <c r="G9" s="39"/>
      <c r="H9" s="39"/>
      <c r="I9" s="9"/>
      <c r="J9" s="4"/>
      <c r="K9" s="9"/>
    </row>
    <row r="10" spans="1:11" ht="18" customHeight="1" x14ac:dyDescent="0.2">
      <c r="A10" s="9" t="s">
        <v>54</v>
      </c>
      <c r="B10" s="39"/>
      <c r="C10" s="39"/>
      <c r="D10" s="39"/>
      <c r="E10" s="39"/>
      <c r="F10" s="39"/>
      <c r="G10" s="39"/>
      <c r="H10" s="39"/>
      <c r="I10" s="9"/>
      <c r="J10" s="4"/>
      <c r="K10" s="9"/>
    </row>
    <row r="11" spans="1:11" s="78" customFormat="1" ht="76.5" x14ac:dyDescent="0.2">
      <c r="A11" s="74" t="s">
        <v>18</v>
      </c>
      <c r="B11" s="75" t="s">
        <v>96</v>
      </c>
      <c r="C11" s="76" t="s">
        <v>97</v>
      </c>
      <c r="D11" s="75" t="s">
        <v>98</v>
      </c>
      <c r="E11" s="76" t="s">
        <v>99</v>
      </c>
      <c r="F11" s="76" t="s">
        <v>100</v>
      </c>
      <c r="G11" s="76" t="s">
        <v>48</v>
      </c>
      <c r="H11" s="76" t="s">
        <v>49</v>
      </c>
      <c r="I11" s="76" t="s">
        <v>73</v>
      </c>
      <c r="J11" s="76" t="s">
        <v>50</v>
      </c>
      <c r="K11" s="74" t="s">
        <v>51</v>
      </c>
    </row>
    <row r="12" spans="1:11" ht="14.25" customHeight="1" x14ac:dyDescent="0.2">
      <c r="A12" s="59">
        <v>1990</v>
      </c>
      <c r="B12" s="17">
        <v>43.77</v>
      </c>
      <c r="C12" s="17">
        <v>0.63532014213056498</v>
      </c>
      <c r="D12" s="17">
        <v>53.49</v>
      </c>
      <c r="E12" s="17">
        <v>0.44571434285257178</v>
      </c>
      <c r="F12" s="17"/>
      <c r="G12" s="17">
        <v>0.51100000000000001</v>
      </c>
      <c r="H12" s="17">
        <v>0.56200000000000006</v>
      </c>
      <c r="I12" s="17"/>
      <c r="J12" s="17">
        <f t="shared" ref="J12:J33" si="0">G12/$H$32*100</f>
        <v>39.097169089517983</v>
      </c>
      <c r="K12" s="17">
        <f t="shared" ref="K12:K33" si="1">H12/$H$32*100</f>
        <v>42.999234889058918</v>
      </c>
    </row>
    <row r="13" spans="1:11" ht="14.25" customHeight="1" x14ac:dyDescent="0.2">
      <c r="A13" s="59">
        <v>1991</v>
      </c>
      <c r="B13" s="17">
        <v>43.47</v>
      </c>
      <c r="C13" s="17">
        <v>0.62591792656587464</v>
      </c>
      <c r="D13" s="17">
        <v>56.62</v>
      </c>
      <c r="E13" s="17">
        <v>0.47179558968615837</v>
      </c>
      <c r="F13" s="17"/>
      <c r="G13" s="17">
        <v>0.56100000000000005</v>
      </c>
      <c r="H13" s="17">
        <v>0.60699999999999998</v>
      </c>
      <c r="I13" s="17"/>
      <c r="J13" s="17">
        <f t="shared" si="0"/>
        <v>42.922723794950272</v>
      </c>
      <c r="K13" s="17">
        <f t="shared" si="1"/>
        <v>46.442234123947976</v>
      </c>
    </row>
    <row r="14" spans="1:11" ht="14.25" customHeight="1" x14ac:dyDescent="0.2">
      <c r="A14" s="59">
        <v>1992</v>
      </c>
      <c r="B14" s="17">
        <v>45.84</v>
      </c>
      <c r="C14" s="17">
        <v>0.66004319654427657</v>
      </c>
      <c r="D14" s="17">
        <v>57.76</v>
      </c>
      <c r="E14" s="17">
        <v>0.48129482974695353</v>
      </c>
      <c r="F14" s="17"/>
      <c r="G14" s="17">
        <v>0.54900000000000004</v>
      </c>
      <c r="H14" s="17">
        <v>0.59499999999999997</v>
      </c>
      <c r="I14" s="17"/>
      <c r="J14" s="17">
        <f t="shared" si="0"/>
        <v>42.004590665646525</v>
      </c>
      <c r="K14" s="17">
        <f t="shared" si="1"/>
        <v>45.524100994644222</v>
      </c>
    </row>
    <row r="15" spans="1:11" ht="14.25" customHeight="1" x14ac:dyDescent="0.2">
      <c r="A15" s="59">
        <v>1993</v>
      </c>
      <c r="B15" s="17">
        <v>42.44</v>
      </c>
      <c r="C15" s="17">
        <v>0.61099999999999999</v>
      </c>
      <c r="D15" s="17">
        <v>55.91</v>
      </c>
      <c r="E15" s="17">
        <v>0.47199999999999998</v>
      </c>
      <c r="F15" s="17">
        <v>0.70599999999999996</v>
      </c>
      <c r="G15" s="17">
        <v>0.52300000000000002</v>
      </c>
      <c r="H15" s="17">
        <v>0.55600000000000005</v>
      </c>
      <c r="I15" s="17">
        <f>F15/C15-1</f>
        <v>0.15548281505728312</v>
      </c>
      <c r="J15" s="17">
        <f t="shared" si="0"/>
        <v>40.015302218821731</v>
      </c>
      <c r="K15" s="17">
        <f t="shared" si="1"/>
        <v>42.540168324407048</v>
      </c>
    </row>
    <row r="16" spans="1:11" ht="14.25" customHeight="1" x14ac:dyDescent="0.2">
      <c r="A16" s="59">
        <v>1994</v>
      </c>
      <c r="B16" s="17">
        <v>36.35</v>
      </c>
      <c r="C16" s="17">
        <v>0.52800000000000002</v>
      </c>
      <c r="D16" s="17">
        <v>67.900000000000006</v>
      </c>
      <c r="E16" s="17">
        <v>0.52600000000000002</v>
      </c>
      <c r="F16" s="17">
        <v>0.66700000000000004</v>
      </c>
      <c r="G16" s="17">
        <v>0.56399999999999995</v>
      </c>
      <c r="H16" s="17">
        <v>0.58799999999999997</v>
      </c>
      <c r="I16" s="17">
        <f t="shared" ref="I16:I47" si="2">F16/C16-1</f>
        <v>0.26325757575757569</v>
      </c>
      <c r="J16" s="17">
        <f t="shared" si="0"/>
        <v>43.152257077276204</v>
      </c>
      <c r="K16" s="17">
        <f t="shared" si="1"/>
        <v>44.988523335883698</v>
      </c>
    </row>
    <row r="17" spans="1:11" ht="14.25" customHeight="1" x14ac:dyDescent="0.2">
      <c r="A17" s="59">
        <v>1995</v>
      </c>
      <c r="B17" s="17">
        <v>35.11</v>
      </c>
      <c r="C17" s="17">
        <v>0.5</v>
      </c>
      <c r="D17" s="17">
        <v>81.12</v>
      </c>
      <c r="E17" s="17">
        <v>0.68400000000000005</v>
      </c>
      <c r="F17" s="17">
        <v>0.64300000000000002</v>
      </c>
      <c r="G17" s="17">
        <v>0.56100000000000005</v>
      </c>
      <c r="H17" s="17">
        <v>0.58399999999999996</v>
      </c>
      <c r="I17" s="17">
        <f t="shared" si="2"/>
        <v>0.28600000000000003</v>
      </c>
      <c r="J17" s="17">
        <f t="shared" si="0"/>
        <v>42.922723794950272</v>
      </c>
      <c r="K17" s="17">
        <f t="shared" si="1"/>
        <v>44.682478959449121</v>
      </c>
    </row>
    <row r="18" spans="1:11" ht="14.25" customHeight="1" x14ac:dyDescent="0.2">
      <c r="A18" s="59">
        <v>1996</v>
      </c>
      <c r="B18" s="17">
        <v>35.22</v>
      </c>
      <c r="C18" s="17">
        <v>0.50700000000000001</v>
      </c>
      <c r="D18" s="17">
        <v>84.15</v>
      </c>
      <c r="E18" s="17">
        <v>0.70899999999999996</v>
      </c>
      <c r="F18" s="17">
        <v>0.628</v>
      </c>
      <c r="G18" s="17">
        <v>0.57099999999999995</v>
      </c>
      <c r="H18" s="17">
        <v>0.59199999999999997</v>
      </c>
      <c r="I18" s="17">
        <f t="shared" si="2"/>
        <v>0.23865877712031547</v>
      </c>
      <c r="J18" s="17">
        <f t="shared" si="0"/>
        <v>43.68783473603672</v>
      </c>
      <c r="K18" s="17">
        <f t="shared" si="1"/>
        <v>45.294567712318283</v>
      </c>
    </row>
    <row r="19" spans="1:11" ht="14.25" customHeight="1" x14ac:dyDescent="0.2">
      <c r="A19" s="59">
        <v>1997</v>
      </c>
      <c r="B19" s="17">
        <v>33.74</v>
      </c>
      <c r="C19" s="17">
        <v>0.47399999999999998</v>
      </c>
      <c r="D19" s="17">
        <v>89.75</v>
      </c>
      <c r="E19" s="17">
        <v>0.746</v>
      </c>
      <c r="F19" s="17">
        <v>0.64700000000000002</v>
      </c>
      <c r="G19" s="17">
        <v>0.57599999999999996</v>
      </c>
      <c r="H19" s="17">
        <v>0.59299999999999997</v>
      </c>
      <c r="I19" s="17">
        <f t="shared" si="2"/>
        <v>0.36497890295358659</v>
      </c>
      <c r="J19" s="17">
        <f t="shared" si="0"/>
        <v>44.070390206579951</v>
      </c>
      <c r="K19" s="17">
        <f t="shared" si="1"/>
        <v>45.371078806426937</v>
      </c>
    </row>
    <row r="20" spans="1:11" ht="14.25" customHeight="1" x14ac:dyDescent="0.2">
      <c r="A20" s="59">
        <v>1998</v>
      </c>
      <c r="B20" s="17">
        <v>30.17</v>
      </c>
      <c r="C20" s="17">
        <v>0.42099999999999999</v>
      </c>
      <c r="D20" s="17">
        <v>71.87</v>
      </c>
      <c r="E20" s="17">
        <v>0.59899999999999998</v>
      </c>
      <c r="F20" s="17">
        <v>0.65600000000000003</v>
      </c>
      <c r="G20" s="17">
        <v>0.56000000000000005</v>
      </c>
      <c r="H20" s="17">
        <v>0.56000000000000005</v>
      </c>
      <c r="I20" s="17">
        <f t="shared" si="2"/>
        <v>0.55819477434679343</v>
      </c>
      <c r="J20" s="17">
        <f t="shared" si="0"/>
        <v>42.846212700841626</v>
      </c>
      <c r="K20" s="17">
        <f t="shared" si="1"/>
        <v>42.846212700841626</v>
      </c>
    </row>
    <row r="21" spans="1:11" ht="14.25" customHeight="1" x14ac:dyDescent="0.2">
      <c r="A21" s="59">
        <v>1999</v>
      </c>
      <c r="B21" s="17">
        <v>29.01</v>
      </c>
      <c r="C21" s="17">
        <v>0.40281191458032767</v>
      </c>
      <c r="D21" s="17">
        <v>85.84</v>
      </c>
      <c r="E21" s="17">
        <v>0.7145487322958628</v>
      </c>
      <c r="F21" s="17">
        <v>0.61299999999999999</v>
      </c>
      <c r="G21" s="17">
        <v>0.46800000000000003</v>
      </c>
      <c r="H21" s="17">
        <v>0.46800000000000003</v>
      </c>
      <c r="I21" s="17">
        <f t="shared" si="2"/>
        <v>0.52180205652223122</v>
      </c>
      <c r="J21" s="17">
        <f t="shared" si="0"/>
        <v>35.807192042846211</v>
      </c>
      <c r="K21" s="17">
        <f t="shared" si="1"/>
        <v>35.807192042846211</v>
      </c>
    </row>
    <row r="22" spans="1:11" ht="14.25" customHeight="1" x14ac:dyDescent="0.2">
      <c r="A22" s="59">
        <v>2000</v>
      </c>
      <c r="B22" s="17">
        <v>29.35</v>
      </c>
      <c r="C22" s="17">
        <v>0.40689509734053214</v>
      </c>
      <c r="D22" s="17">
        <v>120.96</v>
      </c>
      <c r="E22" s="17">
        <v>1.0105156678839438</v>
      </c>
      <c r="F22" s="17">
        <v>0.59499999999999997</v>
      </c>
      <c r="G22" s="17">
        <v>0.53400000000000003</v>
      </c>
      <c r="H22" s="17">
        <v>0.53400000000000003</v>
      </c>
      <c r="I22" s="17">
        <f t="shared" si="2"/>
        <v>0.46229336231604212</v>
      </c>
      <c r="J22" s="17">
        <f t="shared" si="0"/>
        <v>40.856924254016832</v>
      </c>
      <c r="K22" s="17">
        <f t="shared" si="1"/>
        <v>40.856924254016832</v>
      </c>
    </row>
    <row r="23" spans="1:11" ht="14.25" customHeight="1" x14ac:dyDescent="0.2">
      <c r="A23" s="59">
        <v>2001</v>
      </c>
      <c r="B23" s="17">
        <v>32.200000000000003</v>
      </c>
      <c r="C23" s="17">
        <v>0.4437445340476428</v>
      </c>
      <c r="D23" s="17">
        <v>118.59</v>
      </c>
      <c r="E23" s="17">
        <v>0.98224458158597261</v>
      </c>
      <c r="F23" s="17">
        <v>0.66400000000000003</v>
      </c>
      <c r="G23" s="17">
        <v>0.64700000000000002</v>
      </c>
      <c r="H23" s="17">
        <v>0.64700000000000002</v>
      </c>
      <c r="I23" s="17">
        <f t="shared" si="2"/>
        <v>0.49635645974787246</v>
      </c>
      <c r="J23" s="17">
        <f t="shared" si="0"/>
        <v>49.502677888293803</v>
      </c>
      <c r="K23" s="17">
        <f t="shared" si="1"/>
        <v>49.502677888293803</v>
      </c>
    </row>
    <row r="24" spans="1:11" ht="14.25" customHeight="1" x14ac:dyDescent="0.2">
      <c r="A24" s="59">
        <v>2002</v>
      </c>
      <c r="B24" s="17">
        <v>29.66</v>
      </c>
      <c r="C24" s="17">
        <v>0.40970446311837844</v>
      </c>
      <c r="D24" s="17">
        <v>127.92</v>
      </c>
      <c r="E24" s="17">
        <v>1.0607245536416379</v>
      </c>
      <c r="F24" s="17">
        <v>0.60899999999999999</v>
      </c>
      <c r="G24" s="17">
        <v>0.60099999999999998</v>
      </c>
      <c r="H24" s="17">
        <v>0.60099999999999998</v>
      </c>
      <c r="I24" s="17">
        <f t="shared" si="2"/>
        <v>0.48643730987142764</v>
      </c>
      <c r="J24" s="17">
        <f t="shared" si="0"/>
        <v>45.983167559296099</v>
      </c>
      <c r="K24" s="17">
        <f t="shared" si="1"/>
        <v>45.983167559296099</v>
      </c>
    </row>
    <row r="25" spans="1:11" ht="14.25" customHeight="1" x14ac:dyDescent="0.2">
      <c r="A25" s="59">
        <v>2003</v>
      </c>
      <c r="B25" s="17">
        <v>28.11</v>
      </c>
      <c r="C25" s="17">
        <v>0.38990186994115078</v>
      </c>
      <c r="D25" s="17">
        <v>158.4</v>
      </c>
      <c r="E25" s="17">
        <v>1.308567545629316</v>
      </c>
      <c r="F25" s="17">
        <v>0.68200000000000005</v>
      </c>
      <c r="G25" s="17">
        <v>0.65</v>
      </c>
      <c r="H25" s="17">
        <v>0.65</v>
      </c>
      <c r="I25" s="17">
        <f t="shared" si="2"/>
        <v>0.74915806406093055</v>
      </c>
      <c r="J25" s="17">
        <f t="shared" si="0"/>
        <v>49.732211170619742</v>
      </c>
      <c r="K25" s="17">
        <f t="shared" si="1"/>
        <v>49.732211170619742</v>
      </c>
    </row>
    <row r="26" spans="1:11" ht="14.25" customHeight="1" x14ac:dyDescent="0.2">
      <c r="A26" s="59">
        <v>2004</v>
      </c>
      <c r="B26" s="17">
        <v>32.61</v>
      </c>
      <c r="C26" s="18">
        <v>0.45035133142878248</v>
      </c>
      <c r="D26" s="18">
        <v>145.59989999999999</v>
      </c>
      <c r="E26" s="18">
        <v>1.2044597046092886</v>
      </c>
      <c r="F26" s="18">
        <v>0.76100000000000001</v>
      </c>
      <c r="G26" s="17">
        <v>0.70599999999999996</v>
      </c>
      <c r="H26" s="17">
        <v>0.70599999999999996</v>
      </c>
      <c r="I26" s="17">
        <f t="shared" si="2"/>
        <v>0.68979182893865332</v>
      </c>
      <c r="J26" s="17">
        <f t="shared" si="0"/>
        <v>54.016832440703901</v>
      </c>
      <c r="K26" s="17">
        <f t="shared" si="1"/>
        <v>54.016832440703901</v>
      </c>
    </row>
    <row r="27" spans="1:11" ht="14.25" customHeight="1" x14ac:dyDescent="0.2">
      <c r="A27" s="59">
        <v>2005</v>
      </c>
      <c r="B27" s="17">
        <v>36.07</v>
      </c>
      <c r="C27" s="18">
        <v>0.49697425933124112</v>
      </c>
      <c r="D27" s="18">
        <v>233.45</v>
      </c>
      <c r="E27" s="18">
        <v>1.9317522282373372</v>
      </c>
      <c r="F27" s="18">
        <v>1.0149999999999999</v>
      </c>
      <c r="G27" s="17">
        <v>0.97299999999999998</v>
      </c>
      <c r="H27" s="17">
        <v>0.97299999999999998</v>
      </c>
      <c r="I27" s="17">
        <f t="shared" si="2"/>
        <v>1.0423592991835147</v>
      </c>
      <c r="J27" s="17">
        <f t="shared" si="0"/>
        <v>74.445294567712324</v>
      </c>
      <c r="K27" s="17">
        <f t="shared" si="1"/>
        <v>74.445294567712324</v>
      </c>
    </row>
    <row r="28" spans="1:11" ht="14.25" customHeight="1" x14ac:dyDescent="0.2">
      <c r="A28" s="59">
        <v>2006</v>
      </c>
      <c r="B28" s="17">
        <v>38.06</v>
      </c>
      <c r="C28" s="18">
        <v>0.52330124389593247</v>
      </c>
      <c r="D28" s="18">
        <v>254.61</v>
      </c>
      <c r="E28" s="18">
        <v>2.1146228172964441</v>
      </c>
      <c r="F28" s="18">
        <v>1.2839</v>
      </c>
      <c r="G28" s="17">
        <v>1.264</v>
      </c>
      <c r="H28" s="17">
        <v>1.264</v>
      </c>
      <c r="I28" s="17">
        <f t="shared" si="2"/>
        <v>1.4534625418458318</v>
      </c>
      <c r="J28" s="17">
        <f t="shared" si="0"/>
        <v>96.710022953328235</v>
      </c>
      <c r="K28" s="17">
        <f t="shared" si="1"/>
        <v>96.710022953328235</v>
      </c>
    </row>
    <row r="29" spans="1:11" ht="14.25" customHeight="1" x14ac:dyDescent="0.2">
      <c r="A29" s="59">
        <v>2007</v>
      </c>
      <c r="B29" s="17">
        <v>41.16</v>
      </c>
      <c r="C29" s="18">
        <v>0.5645116613591229</v>
      </c>
      <c r="D29" s="18">
        <v>240.27</v>
      </c>
      <c r="E29" s="18">
        <v>1.9820139479432606</v>
      </c>
      <c r="F29" s="18">
        <v>1.2358</v>
      </c>
      <c r="G29" s="17">
        <v>1.0469999999999999</v>
      </c>
      <c r="H29" s="17">
        <v>1.0469999999999999</v>
      </c>
      <c r="I29" s="17">
        <f t="shared" si="2"/>
        <v>1.1891487538533356</v>
      </c>
      <c r="J29" s="17">
        <f t="shared" si="0"/>
        <v>80.1071155317521</v>
      </c>
      <c r="K29" s="17">
        <f t="shared" si="1"/>
        <v>80.1071155317521</v>
      </c>
    </row>
    <row r="30" spans="1:11" ht="14.25" customHeight="1" x14ac:dyDescent="0.2">
      <c r="A30" s="59">
        <v>2008</v>
      </c>
      <c r="B30" s="17">
        <v>65.56936832147845</v>
      </c>
      <c r="C30" s="18">
        <v>0.89945457865747824</v>
      </c>
      <c r="D30" s="18">
        <v>287.36440624719296</v>
      </c>
      <c r="E30" s="18">
        <v>2.3731927700828681</v>
      </c>
      <c r="F30" s="18">
        <v>1.6437095226559455</v>
      </c>
      <c r="G30" s="17">
        <v>1.4810000000000001</v>
      </c>
      <c r="H30" s="17">
        <v>1.4810000000000001</v>
      </c>
      <c r="I30" s="17">
        <f t="shared" si="2"/>
        <v>0.82745139294230818</v>
      </c>
      <c r="J30" s="17">
        <f t="shared" si="0"/>
        <v>113.31293037490437</v>
      </c>
      <c r="K30" s="17">
        <f t="shared" si="1"/>
        <v>113.31293037490437</v>
      </c>
    </row>
    <row r="31" spans="1:11" ht="14.25" customHeight="1" x14ac:dyDescent="0.2">
      <c r="A31" s="59">
        <v>2009</v>
      </c>
      <c r="B31" s="17">
        <v>54.416966996362959</v>
      </c>
      <c r="C31" s="18">
        <v>0.75245153350831784</v>
      </c>
      <c r="D31" s="18">
        <v>268.31962830539692</v>
      </c>
      <c r="E31" s="18">
        <v>2.2226467674915447</v>
      </c>
      <c r="F31" s="18">
        <v>1.4031</v>
      </c>
      <c r="G31" s="17">
        <v>1.135</v>
      </c>
      <c r="H31" s="17">
        <f>G31</f>
        <v>1.135</v>
      </c>
      <c r="I31" s="17">
        <f t="shared" si="2"/>
        <v>0.86470481820672607</v>
      </c>
      <c r="J31" s="17">
        <f t="shared" si="0"/>
        <v>86.840091813312938</v>
      </c>
      <c r="K31" s="17">
        <f t="shared" si="1"/>
        <v>86.840091813312938</v>
      </c>
    </row>
    <row r="32" spans="1:11" ht="14.25" customHeight="1" x14ac:dyDescent="0.2">
      <c r="A32" s="59">
        <v>2010</v>
      </c>
      <c r="B32" s="17">
        <v>62.303024859893661</v>
      </c>
      <c r="C32" s="18">
        <v>0.86964620332682674</v>
      </c>
      <c r="D32" s="18">
        <v>419.47636967172281</v>
      </c>
      <c r="E32" s="18">
        <v>3.4856743566198043</v>
      </c>
      <c r="F32" s="18">
        <v>1.4611343605103526</v>
      </c>
      <c r="G32" s="17">
        <v>1.3069999999999999</v>
      </c>
      <c r="H32" s="17">
        <f>G32</f>
        <v>1.3069999999999999</v>
      </c>
      <c r="I32" s="17">
        <f t="shared" si="2"/>
        <v>0.68014803597231976</v>
      </c>
      <c r="J32" s="17">
        <f t="shared" si="0"/>
        <v>100</v>
      </c>
      <c r="K32" s="17">
        <f t="shared" si="1"/>
        <v>100</v>
      </c>
    </row>
    <row r="33" spans="1:11" ht="14.25" customHeight="1" x14ac:dyDescent="0.2">
      <c r="A33" s="59">
        <v>2011</v>
      </c>
      <c r="B33" s="17">
        <v>80.143449919322393</v>
      </c>
      <c r="C33" s="18">
        <v>1.10784423687964</v>
      </c>
      <c r="D33" s="18">
        <v>531.38901544183193</v>
      </c>
      <c r="E33" s="18">
        <v>4.4169380318103579</v>
      </c>
      <c r="F33" s="18">
        <v>1.9142360606316786</v>
      </c>
      <c r="G33" s="17">
        <v>1.7110000000000001</v>
      </c>
      <c r="H33" s="17">
        <f>G33</f>
        <v>1.7110000000000001</v>
      </c>
      <c r="I33" s="17">
        <f t="shared" si="2"/>
        <v>0.72789278213273567</v>
      </c>
      <c r="J33" s="17">
        <f t="shared" si="0"/>
        <v>130.9104820198929</v>
      </c>
      <c r="K33" s="17">
        <f t="shared" si="1"/>
        <v>130.9104820198929</v>
      </c>
    </row>
    <row r="34" spans="1:11" ht="14.25" customHeight="1" x14ac:dyDescent="0.2">
      <c r="A34" s="59">
        <v>2012</v>
      </c>
      <c r="B34" s="17">
        <v>66.332591566830885</v>
      </c>
      <c r="C34" s="18">
        <v>0.91204694185353752</v>
      </c>
      <c r="D34" s="18">
        <v>577.19943437301856</v>
      </c>
      <c r="E34" s="18">
        <v>4.7967212916028288</v>
      </c>
      <c r="F34" s="18">
        <v>2.1354878997515834</v>
      </c>
      <c r="G34" s="18"/>
      <c r="H34" s="18"/>
      <c r="I34" s="17">
        <f t="shared" si="2"/>
        <v>1.3414232335582064</v>
      </c>
      <c r="J34" s="18"/>
      <c r="K34" s="18"/>
    </row>
    <row r="35" spans="1:11" ht="14.25" customHeight="1" x14ac:dyDescent="0.2">
      <c r="A35" s="59">
        <v>2013</v>
      </c>
      <c r="B35" s="17">
        <v>61.545150332200372</v>
      </c>
      <c r="C35" s="18">
        <v>0.84190545675884787</v>
      </c>
      <c r="D35" s="18">
        <v>539.929431405174</v>
      </c>
      <c r="E35" s="18">
        <v>4.48889281962298</v>
      </c>
      <c r="F35" s="18">
        <v>2.2992855009575046</v>
      </c>
      <c r="G35" s="18"/>
      <c r="H35" s="18"/>
      <c r="I35" s="17">
        <f t="shared" si="2"/>
        <v>1.731049528778744</v>
      </c>
      <c r="J35" s="18"/>
      <c r="K35" s="18"/>
    </row>
    <row r="36" spans="1:11" ht="14.25" customHeight="1" x14ac:dyDescent="0.2">
      <c r="A36" s="59">
        <v>2014</v>
      </c>
      <c r="B36" s="17">
        <v>56.70393378201365</v>
      </c>
      <c r="C36" s="18">
        <v>0.77775563186455809</v>
      </c>
      <c r="D36" s="18">
        <v>488.65294855579219</v>
      </c>
      <c r="E36" s="18">
        <v>4.0576313944598441</v>
      </c>
      <c r="F36" s="18">
        <v>1.8897356135974541</v>
      </c>
      <c r="G36" s="18"/>
      <c r="H36" s="18"/>
      <c r="I36" s="17">
        <f t="shared" si="2"/>
        <v>1.4297292570766511</v>
      </c>
      <c r="J36" s="18"/>
      <c r="K36" s="18"/>
    </row>
    <row r="37" spans="1:11" ht="14.25" customHeight="1" x14ac:dyDescent="0.2">
      <c r="A37" s="59">
        <v>2015</v>
      </c>
      <c r="B37" s="17">
        <v>48.711428015754002</v>
      </c>
      <c r="C37" s="18">
        <v>0.66976638318426862</v>
      </c>
      <c r="D37" s="18">
        <v>325.8440178326432</v>
      </c>
      <c r="E37" s="18">
        <v>2.7049524772700995</v>
      </c>
      <c r="F37" s="18">
        <v>1.5855202007177081</v>
      </c>
      <c r="G37" s="18"/>
      <c r="H37" s="18"/>
      <c r="I37" s="17">
        <f t="shared" si="2"/>
        <v>1.3672734859872682</v>
      </c>
      <c r="J37" s="18"/>
      <c r="K37" s="18"/>
    </row>
    <row r="38" spans="1:11" ht="14.25" customHeight="1" x14ac:dyDescent="0.2">
      <c r="A38" s="59">
        <v>2016</v>
      </c>
      <c r="B38" s="17">
        <v>54.289471124871262</v>
      </c>
      <c r="C38" s="18">
        <v>0.73788500907976406</v>
      </c>
      <c r="D38" s="18">
        <v>287.86024985993089</v>
      </c>
      <c r="E38" s="18">
        <v>2.3918982707514229</v>
      </c>
      <c r="F38" s="18">
        <v>1.2758731599011224</v>
      </c>
      <c r="G38" s="18"/>
      <c r="H38" s="18"/>
      <c r="I38" s="17">
        <f t="shared" si="2"/>
        <v>0.72909483754426385</v>
      </c>
      <c r="J38" s="18"/>
      <c r="K38" s="18"/>
    </row>
    <row r="39" spans="1:11" ht="14.25" customHeight="1" x14ac:dyDescent="0.2">
      <c r="A39" s="59">
        <v>2017</v>
      </c>
      <c r="B39" s="17">
        <v>73.944037161739644</v>
      </c>
      <c r="C39" s="18">
        <v>1.0047248987176722</v>
      </c>
      <c r="D39" s="18">
        <v>370.82622009988796</v>
      </c>
      <c r="E39" s="18">
        <v>3.0862047028324762</v>
      </c>
      <c r="F39" s="18">
        <v>1.5241494507076345</v>
      </c>
      <c r="G39" s="18"/>
      <c r="H39" s="18"/>
      <c r="I39" s="17">
        <f t="shared" si="2"/>
        <v>0.51698186503878074</v>
      </c>
      <c r="J39" s="17"/>
      <c r="K39" s="17"/>
    </row>
    <row r="40" spans="1:11" ht="14.25" customHeight="1" x14ac:dyDescent="0.2">
      <c r="A40" s="59">
        <v>2018</v>
      </c>
      <c r="B40" s="17">
        <v>76.882607478751027</v>
      </c>
      <c r="C40" s="18">
        <v>1.0442813093360976</v>
      </c>
      <c r="D40" s="18">
        <v>463.82636873376254</v>
      </c>
      <c r="E40" s="18">
        <v>3.8548769179201079</v>
      </c>
      <c r="F40" s="18">
        <v>1.925200583274177</v>
      </c>
      <c r="G40" s="18"/>
      <c r="H40" s="18"/>
      <c r="I40" s="17">
        <f t="shared" si="2"/>
        <v>0.84356510651150529</v>
      </c>
      <c r="J40" s="17"/>
      <c r="K40" s="17"/>
    </row>
    <row r="41" spans="1:11" ht="14.25" customHeight="1" x14ac:dyDescent="0.2">
      <c r="A41" s="59">
        <v>2019</v>
      </c>
      <c r="B41" s="17">
        <v>60.787577895854227</v>
      </c>
      <c r="C41" s="18">
        <v>0.82566569368757725</v>
      </c>
      <c r="D41" s="18">
        <v>483.05309868289339</v>
      </c>
      <c r="E41" s="18">
        <v>4.0109202740979519</v>
      </c>
      <c r="F41" s="18">
        <v>1.4195129662615138</v>
      </c>
      <c r="G41" s="18"/>
      <c r="H41" s="18"/>
      <c r="I41" s="17">
        <f t="shared" si="2"/>
        <v>0.71923452447406855</v>
      </c>
      <c r="J41" s="17"/>
      <c r="K41" s="17"/>
    </row>
    <row r="42" spans="1:11" ht="14.25" customHeight="1" x14ac:dyDescent="0.2">
      <c r="A42" s="59">
        <v>2020</v>
      </c>
      <c r="B42" s="17">
        <v>61.983382691674898</v>
      </c>
      <c r="C42" s="18">
        <v>0.84190807462184936</v>
      </c>
      <c r="D42" s="18">
        <v>409.34897079930806</v>
      </c>
      <c r="E42" s="18">
        <v>3.4010882915966407</v>
      </c>
      <c r="F42" s="18">
        <v>1.1897826137557157</v>
      </c>
      <c r="G42" s="18"/>
      <c r="H42" s="18"/>
      <c r="I42" s="17">
        <f t="shared" si="2"/>
        <v>0.41319777018425352</v>
      </c>
      <c r="J42" s="17"/>
      <c r="K42" s="17"/>
    </row>
    <row r="43" spans="1:11" ht="14.25" customHeight="1" x14ac:dyDescent="0.2">
      <c r="A43" s="59">
        <v>2021</v>
      </c>
      <c r="B43" s="17">
        <v>133.20060113250051</v>
      </c>
      <c r="C43" s="18">
        <v>1.8092375208976539</v>
      </c>
      <c r="D43" s="18">
        <v>551.74228428658159</v>
      </c>
      <c r="E43" s="18">
        <v>4.5634454548311654</v>
      </c>
      <c r="F43" s="18">
        <v>2.9201883852556239</v>
      </c>
      <c r="G43" s="18"/>
      <c r="H43" s="18"/>
      <c r="I43" s="17">
        <f t="shared" si="2"/>
        <v>0.61404367946491134</v>
      </c>
      <c r="J43" s="17"/>
      <c r="K43" s="17"/>
    </row>
    <row r="44" spans="1:11" ht="14.25" customHeight="1" x14ac:dyDescent="0.2">
      <c r="A44" s="59">
        <v>2022</v>
      </c>
      <c r="B44" s="17">
        <v>268.80468794954618</v>
      </c>
      <c r="C44" s="42">
        <v>3.6511211142938387</v>
      </c>
      <c r="D44" s="18">
        <v>916.57958756346386</v>
      </c>
      <c r="E44" s="18">
        <v>7.6250084366130313</v>
      </c>
      <c r="F44" s="18">
        <v>6.2997371395392205</v>
      </c>
      <c r="G44" s="42"/>
      <c r="H44" s="42"/>
      <c r="I44" s="17">
        <f t="shared" si="2"/>
        <v>0.72542540834273295</v>
      </c>
      <c r="J44" s="17"/>
      <c r="K44" s="17"/>
    </row>
    <row r="45" spans="1:11" ht="14.25" customHeight="1" x14ac:dyDescent="0.2">
      <c r="A45" s="59">
        <v>2023</v>
      </c>
      <c r="B45" s="17">
        <v>180.62401553694193</v>
      </c>
      <c r="C45" s="42">
        <v>2.4533804149994936</v>
      </c>
      <c r="D45" s="18">
        <v>678.76105772488017</v>
      </c>
      <c r="E45" s="18">
        <v>5.6298256688072525</v>
      </c>
      <c r="F45" s="18">
        <v>6.7200453846851698</v>
      </c>
      <c r="G45" s="42"/>
      <c r="H45" s="42"/>
      <c r="I45" s="17">
        <f t="shared" si="2"/>
        <v>1.7390963682599367</v>
      </c>
      <c r="J45" s="17"/>
      <c r="K45" s="17"/>
    </row>
    <row r="46" spans="1:11" x14ac:dyDescent="0.2">
      <c r="A46" s="59">
        <v>2024</v>
      </c>
      <c r="B46" s="17">
        <v>103.00251630941287</v>
      </c>
      <c r="C46" s="17">
        <v>1.399062884622313</v>
      </c>
      <c r="D46" s="18">
        <v>628.04879984725096</v>
      </c>
      <c r="E46" s="18">
        <v>5.2454636098952072</v>
      </c>
      <c r="F46" s="18">
        <v>3.4993067752431748</v>
      </c>
      <c r="G46" s="17"/>
      <c r="H46" s="17"/>
      <c r="I46" s="17">
        <f t="shared" si="2"/>
        <v>1.5011790489945258</v>
      </c>
      <c r="J46" s="17"/>
      <c r="K46" s="17"/>
    </row>
    <row r="47" spans="1:11" x14ac:dyDescent="0.2">
      <c r="A47" s="59">
        <v>2025</v>
      </c>
      <c r="B47" s="17" t="s">
        <v>57</v>
      </c>
      <c r="C47" s="17" t="s">
        <v>57</v>
      </c>
      <c r="D47" s="17">
        <v>638.94856079672422</v>
      </c>
      <c r="E47" s="17">
        <v>5.3364984139278304</v>
      </c>
      <c r="F47" s="17">
        <v>3.3022171809908225</v>
      </c>
      <c r="G47" s="17"/>
      <c r="H47" s="17"/>
      <c r="I47" s="17"/>
      <c r="J47" s="17"/>
      <c r="K47" s="17"/>
    </row>
  </sheetData>
  <phoneticPr fontId="2" type="noConversion"/>
  <pageMargins left="0.75" right="0.75" top="1" bottom="1" header="0.5" footer="0.5"/>
  <pageSetup paperSize="9" orientation="portrait" horizontalDpi="360"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R50"/>
  <sheetViews>
    <sheetView showGridLines="0" zoomScaleNormal="100" workbookViewId="0">
      <pane ySplit="14" topLeftCell="A41" activePane="bottomLeft" state="frozen"/>
      <selection pane="bottomLeft"/>
    </sheetView>
  </sheetViews>
  <sheetFormatPr defaultColWidth="16.42578125" defaultRowHeight="12.75" x14ac:dyDescent="0.2"/>
  <cols>
    <col min="1" max="1" width="7.42578125" customWidth="1"/>
    <col min="2" max="11" width="14.5703125" customWidth="1"/>
  </cols>
  <sheetData>
    <row r="1" spans="1:18" ht="18" customHeight="1" x14ac:dyDescent="0.2">
      <c r="A1" s="38" t="s">
        <v>22</v>
      </c>
      <c r="B1" s="39"/>
      <c r="C1" s="40"/>
      <c r="D1" s="39"/>
      <c r="E1" s="41"/>
      <c r="F1" s="40"/>
      <c r="G1" s="40"/>
      <c r="H1" s="40"/>
      <c r="I1" s="4"/>
      <c r="J1" s="4"/>
      <c r="K1" s="4"/>
    </row>
    <row r="2" spans="1:18" ht="18" customHeight="1" x14ac:dyDescent="0.2">
      <c r="A2" s="9" t="s">
        <v>21</v>
      </c>
      <c r="B2" s="4"/>
      <c r="C2" s="4"/>
      <c r="D2" s="4"/>
      <c r="E2" s="4"/>
      <c r="F2" s="4"/>
      <c r="G2" s="4"/>
      <c r="H2" s="4"/>
      <c r="I2" s="4"/>
      <c r="J2" s="4"/>
      <c r="K2" s="4"/>
    </row>
    <row r="3" spans="1:18" ht="18" customHeight="1" x14ac:dyDescent="0.2">
      <c r="A3" s="16" t="s">
        <v>74</v>
      </c>
      <c r="B3" s="35"/>
      <c r="C3" s="35"/>
      <c r="D3" s="35"/>
      <c r="E3" s="35"/>
      <c r="F3" s="35"/>
      <c r="G3" s="35"/>
      <c r="H3" s="35"/>
      <c r="I3" s="35"/>
      <c r="J3" s="35"/>
      <c r="K3" s="35"/>
    </row>
    <row r="4" spans="1:18" ht="18" customHeight="1" x14ac:dyDescent="0.2">
      <c r="A4" s="43" t="s">
        <v>65</v>
      </c>
      <c r="B4" s="44"/>
      <c r="C4" s="45"/>
      <c r="D4" s="46"/>
      <c r="E4" s="45"/>
      <c r="F4" s="46"/>
      <c r="G4" s="45"/>
      <c r="H4" s="46"/>
      <c r="I4" s="45"/>
      <c r="J4" s="46"/>
      <c r="K4" s="45"/>
      <c r="L4" s="46"/>
      <c r="M4" s="45"/>
      <c r="N4" s="46"/>
      <c r="O4" s="45"/>
      <c r="P4" s="46"/>
      <c r="Q4" s="45"/>
      <c r="R4" s="46"/>
    </row>
    <row r="5" spans="1:18" ht="18" customHeight="1" x14ac:dyDescent="0.2">
      <c r="A5" s="43" t="s">
        <v>66</v>
      </c>
      <c r="B5" s="44"/>
      <c r="C5" s="45"/>
      <c r="D5" s="46"/>
      <c r="E5" s="45"/>
      <c r="F5" s="46"/>
      <c r="G5" s="45"/>
      <c r="H5" s="46"/>
      <c r="I5" s="45"/>
      <c r="J5" s="46"/>
      <c r="K5" s="45"/>
      <c r="L5" s="46"/>
      <c r="M5" s="45"/>
      <c r="N5" s="46"/>
      <c r="O5" s="45"/>
      <c r="P5" s="46"/>
      <c r="Q5" s="45"/>
      <c r="R5" s="46"/>
    </row>
    <row r="6" spans="1:18" ht="18" customHeight="1" x14ac:dyDescent="0.2">
      <c r="A6" s="16" t="s">
        <v>75</v>
      </c>
      <c r="B6" s="35"/>
      <c r="C6" s="35"/>
      <c r="D6" s="35"/>
      <c r="E6" s="35"/>
      <c r="F6" s="35"/>
      <c r="G6" s="35"/>
      <c r="H6" s="35"/>
      <c r="I6" s="35"/>
      <c r="J6" s="35"/>
      <c r="K6" s="35"/>
    </row>
    <row r="7" spans="1:18" ht="18" customHeight="1" x14ac:dyDescent="0.2">
      <c r="A7" s="16" t="s">
        <v>76</v>
      </c>
      <c r="B7" s="35"/>
      <c r="C7" s="35"/>
      <c r="D7" s="35"/>
      <c r="E7" s="35"/>
      <c r="F7" s="35"/>
      <c r="G7" s="35"/>
      <c r="H7" s="35"/>
      <c r="I7" s="35"/>
      <c r="J7" s="35"/>
      <c r="K7" s="35"/>
    </row>
    <row r="8" spans="1:18" ht="18" customHeight="1" x14ac:dyDescent="0.2">
      <c r="A8" s="16" t="s">
        <v>77</v>
      </c>
      <c r="B8" s="35"/>
      <c r="C8" s="35"/>
      <c r="D8" s="35"/>
      <c r="E8" s="35"/>
      <c r="F8" s="35"/>
      <c r="G8" s="35"/>
      <c r="H8" s="35"/>
      <c r="I8" s="35"/>
      <c r="J8" s="35"/>
      <c r="K8" s="35"/>
    </row>
    <row r="9" spans="1:18" ht="18" customHeight="1" x14ac:dyDescent="0.2">
      <c r="A9" s="16" t="s">
        <v>78</v>
      </c>
      <c r="B9" s="35"/>
      <c r="C9" s="35"/>
      <c r="D9" s="35"/>
      <c r="E9" s="35"/>
      <c r="F9" s="35"/>
      <c r="G9" s="35"/>
      <c r="H9" s="35"/>
      <c r="I9" s="35"/>
      <c r="J9" s="35"/>
      <c r="K9" s="35"/>
    </row>
    <row r="10" spans="1:18" ht="18" customHeight="1" x14ac:dyDescent="0.2">
      <c r="A10" s="16" t="s">
        <v>19</v>
      </c>
      <c r="B10" s="35"/>
      <c r="C10" s="35"/>
      <c r="D10" s="35"/>
      <c r="E10" s="35"/>
      <c r="F10" s="35"/>
      <c r="G10" s="35"/>
      <c r="H10" s="35"/>
      <c r="I10" s="35"/>
      <c r="J10" s="35"/>
      <c r="K10" s="35"/>
    </row>
    <row r="11" spans="1:18" ht="18" customHeight="1" x14ac:dyDescent="0.2">
      <c r="A11" s="43" t="s">
        <v>80</v>
      </c>
      <c r="B11" s="47"/>
      <c r="C11" s="48"/>
      <c r="D11" s="49"/>
      <c r="E11" s="48"/>
      <c r="F11" s="49"/>
      <c r="G11" s="48"/>
      <c r="H11" s="49"/>
      <c r="I11" s="48"/>
      <c r="J11" s="49"/>
      <c r="K11" s="48"/>
    </row>
    <row r="12" spans="1:18" ht="18" customHeight="1" x14ac:dyDescent="0.2">
      <c r="A12" s="16" t="s">
        <v>29</v>
      </c>
      <c r="B12" s="35"/>
      <c r="C12" s="35"/>
      <c r="D12" s="35"/>
      <c r="E12" s="35"/>
      <c r="F12" s="35"/>
      <c r="G12" s="35"/>
      <c r="H12" s="35"/>
      <c r="I12" s="35"/>
      <c r="J12" s="35"/>
      <c r="K12" s="35"/>
    </row>
    <row r="13" spans="1:18" ht="18" customHeight="1" x14ac:dyDescent="0.2">
      <c r="A13" s="9" t="s">
        <v>54</v>
      </c>
      <c r="B13" s="35"/>
      <c r="C13" s="35"/>
      <c r="D13" s="35"/>
      <c r="E13" s="35"/>
      <c r="F13" s="35"/>
      <c r="G13" s="35"/>
      <c r="H13" s="35"/>
      <c r="I13" s="35"/>
      <c r="J13" s="35"/>
      <c r="K13" s="35"/>
    </row>
    <row r="14" spans="1:18" s="78" customFormat="1" ht="76.5" x14ac:dyDescent="0.2">
      <c r="A14" s="74" t="s">
        <v>18</v>
      </c>
      <c r="B14" s="75" t="s">
        <v>96</v>
      </c>
      <c r="C14" s="76" t="s">
        <v>97</v>
      </c>
      <c r="D14" s="75" t="s">
        <v>98</v>
      </c>
      <c r="E14" s="76" t="s">
        <v>99</v>
      </c>
      <c r="F14" s="76" t="s">
        <v>100</v>
      </c>
      <c r="G14" s="76" t="s">
        <v>48</v>
      </c>
      <c r="H14" s="76" t="s">
        <v>49</v>
      </c>
      <c r="I14" s="76" t="s">
        <v>101</v>
      </c>
      <c r="J14" s="76" t="s">
        <v>50</v>
      </c>
      <c r="K14" s="74" t="s">
        <v>51</v>
      </c>
    </row>
    <row r="15" spans="1:18" ht="14.25" customHeight="1" x14ac:dyDescent="0.2">
      <c r="A15" s="59">
        <v>1990</v>
      </c>
      <c r="B15" s="17">
        <f>'3.2.1 (Annual)'!B12/'3.2.1 (Annual real)'!$I15*100</f>
        <v>106.14382888945475</v>
      </c>
      <c r="C15" s="17">
        <f>'3.2.1 (Annual)'!C12/'3.2.1 (Annual real)'!$I15*100</f>
        <v>1.5406742621962703</v>
      </c>
      <c r="D15" s="17">
        <f>'3.2.1 (Annual)'!D12/'3.2.1 (Annual real)'!$I15*100</f>
        <v>129.71517951329528</v>
      </c>
      <c r="E15" s="17">
        <f>'3.2.1 (Annual)'!E12/'3.2.1 (Annual real)'!$I15*100</f>
        <v>1.0808733594087077</v>
      </c>
      <c r="F15" s="18"/>
      <c r="G15" s="17">
        <f>'3.2.1 (Annual)'!G12/'3.2.1 (Annual real)'!$I15*100</f>
        <v>1.239193433002316</v>
      </c>
      <c r="H15" s="17">
        <f>'3.2.1 (Annual)'!H12/'3.2.1 (Annual real)'!$I15*100</f>
        <v>1.3628702726953066</v>
      </c>
      <c r="I15" s="17">
        <v>41.236499999999999</v>
      </c>
      <c r="J15" s="17">
        <f>(('3.2.1 (Annual)'!J12)/I15*100)</f>
        <v>94.812045371256005</v>
      </c>
      <c r="K15" s="17">
        <f>(('3.2.1 (Annual)'!K12)/I15*100)</f>
        <v>104.27469569206629</v>
      </c>
    </row>
    <row r="16" spans="1:18" ht="14.25" customHeight="1" x14ac:dyDescent="0.2">
      <c r="A16" s="59">
        <v>1991</v>
      </c>
      <c r="B16" s="17">
        <f>'3.2.1 (Annual)'!B13/'3.2.1 (Annual real)'!$I16*100</f>
        <v>98.792311153736023</v>
      </c>
      <c r="C16" s="17">
        <f>'3.2.1 (Annual)'!C13/'3.2.1 (Annual real)'!$I16*100</f>
        <v>1.4224954809753205</v>
      </c>
      <c r="D16" s="17">
        <f>'3.2.1 (Annual)'!D13/'3.2.1 (Annual real)'!$I16*100</f>
        <v>128.67772389060349</v>
      </c>
      <c r="E16" s="17">
        <f>'3.2.1 (Annual)'!E13/'3.2.1 (Annual real)'!$I16*100</f>
        <v>1.0722285874680315</v>
      </c>
      <c r="F16" s="18"/>
      <c r="G16" s="17">
        <f>'3.2.1 (Annual)'!G13/'3.2.1 (Annual real)'!$I16*100</f>
        <v>1.2749594331089469</v>
      </c>
      <c r="H16" s="17">
        <f>'3.2.1 (Annual)'!H13/'3.2.1 (Annual real)'!$I16*100</f>
        <v>1.3795015613139583</v>
      </c>
      <c r="I16" s="17">
        <v>44.001399999999997</v>
      </c>
      <c r="J16" s="17">
        <f>(('3.2.1 (Annual)'!J13)/I16*100)</f>
        <v>97.548541171304265</v>
      </c>
      <c r="K16" s="17">
        <f>(('3.2.1 (Annual)'!K13)/I16*100)</f>
        <v>105.54717378071604</v>
      </c>
    </row>
    <row r="17" spans="1:11" ht="14.25" customHeight="1" x14ac:dyDescent="0.2">
      <c r="A17" s="59">
        <v>1992</v>
      </c>
      <c r="B17" s="17">
        <f>'3.2.1 (Annual)'!B14/'3.2.1 (Annual real)'!$I17*100</f>
        <v>100.88516609518948</v>
      </c>
      <c r="C17" s="17">
        <f>'3.2.1 (Annual)'!C14/'3.2.1 (Annual real)'!$I17*100</f>
        <v>1.4526301813562201</v>
      </c>
      <c r="D17" s="17">
        <f>'3.2.1 (Annual)'!D14/'3.2.1 (Annual real)'!$I17*100</f>
        <v>127.11883057718462</v>
      </c>
      <c r="E17" s="17">
        <f>'3.2.1 (Annual)'!E14/'3.2.1 (Annual real)'!$I17*100</f>
        <v>1.0592388490352824</v>
      </c>
      <c r="F17" s="18"/>
      <c r="G17" s="17">
        <f>'3.2.1 (Annual)'!G14/'3.2.1 (Annual real)'!$I17*100</f>
        <v>1.2082451175012876</v>
      </c>
      <c r="H17" s="17">
        <f>'3.2.1 (Annual)'!H14/'3.2.1 (Annual real)'!$I17*100</f>
        <v>1.3094824133210674</v>
      </c>
      <c r="I17" s="17">
        <v>45.437800000000003</v>
      </c>
      <c r="J17" s="17">
        <f>(('3.2.1 (Annual)'!J14)/I17*100)</f>
        <v>92.444155891452766</v>
      </c>
      <c r="K17" s="17">
        <f>(('3.2.1 (Annual)'!K14)/I17*100)</f>
        <v>100.18993215922474</v>
      </c>
    </row>
    <row r="18" spans="1:11" ht="14.25" customHeight="1" x14ac:dyDescent="0.2">
      <c r="A18" s="59">
        <v>1993</v>
      </c>
      <c r="B18" s="17">
        <f>'3.2.1 (Annual)'!B15/'3.2.1 (Annual real)'!$I18*100</f>
        <v>90.685892189773682</v>
      </c>
      <c r="C18" s="17">
        <f>'3.2.1 (Annual)'!C15/'3.2.1 (Annual real)'!$I18*100</f>
        <v>1.3055862424116806</v>
      </c>
      <c r="D18" s="17">
        <f>'3.2.1 (Annual)'!D15/'3.2.1 (Annual real)'!$I18*100</f>
        <v>119.46861998893135</v>
      </c>
      <c r="E18" s="17">
        <f>'3.2.1 (Annual)'!E15/'3.2.1 (Annual real)'!$I18*100</f>
        <v>1.0085707142689251</v>
      </c>
      <c r="F18" s="17">
        <f>'3.2.1 (Annual)'!F15/'3.2.1 (Annual real)'!$I18*100</f>
        <v>1.508582466681909</v>
      </c>
      <c r="G18" s="17">
        <f>'3.2.1 (Annual)'!G15/'3.2.1 (Annual real)'!$I18*100</f>
        <v>1.1175476346666267</v>
      </c>
      <c r="H18" s="17">
        <f>'3.2.1 (Annual)'!H15/'3.2.1 (Annual real)'!$I18*100</f>
        <v>1.188062112571022</v>
      </c>
      <c r="I18" s="17">
        <v>46.798900000000003</v>
      </c>
      <c r="J18" s="17">
        <f>(('3.2.1 (Annual)'!J15)/I18*100)</f>
        <v>85.504792246872739</v>
      </c>
      <c r="K18" s="17">
        <f>(('3.2.1 (Annual)'!K15)/I18*100)</f>
        <v>90.899932101837962</v>
      </c>
    </row>
    <row r="19" spans="1:11" ht="14.25" customHeight="1" x14ac:dyDescent="0.2">
      <c r="A19" s="59">
        <v>1994</v>
      </c>
      <c r="B19" s="17">
        <f>'3.2.1 (Annual)'!B16/'3.2.1 (Annual real)'!$I19*100</f>
        <v>76.264287752395973</v>
      </c>
      <c r="C19" s="17">
        <f>'3.2.1 (Annual)'!C16/'3.2.1 (Annual real)'!$I19*100</f>
        <v>1.1077728729921617</v>
      </c>
      <c r="D19" s="17">
        <f>'3.2.1 (Annual)'!D16/'3.2.1 (Annual real)'!$I19*100</f>
        <v>142.45791302304502</v>
      </c>
      <c r="E19" s="17">
        <f>'3.2.1 (Annual)'!E16/'3.2.1 (Annual real)'!$I19*100</f>
        <v>1.1035767636247671</v>
      </c>
      <c r="F19" s="17">
        <f>'3.2.1 (Annual)'!F16/'3.2.1 (Annual real)'!$I19*100</f>
        <v>1.3994024740260831</v>
      </c>
      <c r="G19" s="17">
        <f>'3.2.1 (Annual)'!G16/'3.2.1 (Annual real)'!$I19*100</f>
        <v>1.1833028416052633</v>
      </c>
      <c r="H19" s="17">
        <f>'3.2.1 (Annual)'!H16/'3.2.1 (Annual real)'!$I19*100</f>
        <v>1.2336561540139981</v>
      </c>
      <c r="I19" s="17">
        <v>47.663200000000003</v>
      </c>
      <c r="J19" s="17">
        <f>(('3.2.1 (Annual)'!J16)/I19*100)</f>
        <v>90.535795073088252</v>
      </c>
      <c r="K19" s="17">
        <f>(('3.2.1 (Annual)'!K16)/I19*100)</f>
        <v>94.388382097474974</v>
      </c>
    </row>
    <row r="20" spans="1:11" ht="14.25" customHeight="1" x14ac:dyDescent="0.2">
      <c r="A20" s="59">
        <v>1995</v>
      </c>
      <c r="B20" s="17">
        <f>'3.2.1 (Annual)'!B17/'3.2.1 (Annual real)'!$I20*100</f>
        <v>71.784764292037835</v>
      </c>
      <c r="C20" s="17">
        <f>'3.2.1 (Annual)'!C17/'3.2.1 (Annual real)'!$I20*100</f>
        <v>1.022283740986013</v>
      </c>
      <c r="D20" s="17">
        <f>'3.2.1 (Annual)'!D17/'3.2.1 (Annual real)'!$I20*100</f>
        <v>165.85531413757079</v>
      </c>
      <c r="E20" s="17">
        <f>'3.2.1 (Annual)'!E17/'3.2.1 (Annual real)'!$I20*100</f>
        <v>1.398484157668866</v>
      </c>
      <c r="F20" s="17">
        <f>'3.2.1 (Annual)'!F17/'3.2.1 (Annual real)'!$I20*100</f>
        <v>1.314656890908013</v>
      </c>
      <c r="G20" s="17">
        <f>'3.2.1 (Annual)'!G17/'3.2.1 (Annual real)'!$I20*100</f>
        <v>1.1470023573863068</v>
      </c>
      <c r="H20" s="17">
        <f>'3.2.1 (Annual)'!H17/'3.2.1 (Annual real)'!$I20*100</f>
        <v>1.1940274094716632</v>
      </c>
      <c r="I20" s="17">
        <v>48.9101</v>
      </c>
      <c r="J20" s="17">
        <f>(('3.2.1 (Annual)'!J17)/I20*100)</f>
        <v>87.758405308822248</v>
      </c>
      <c r="K20" s="17">
        <f>(('3.2.1 (Annual)'!K17)/I20*100)</f>
        <v>91.356343494388938</v>
      </c>
    </row>
    <row r="21" spans="1:11" ht="14.25" customHeight="1" x14ac:dyDescent="0.2">
      <c r="A21" s="59">
        <v>1996</v>
      </c>
      <c r="B21" s="17">
        <f>'3.2.1 (Annual)'!B18/'3.2.1 (Annual real)'!$I21*100</f>
        <v>69.146137475557367</v>
      </c>
      <c r="C21" s="17">
        <f>'3.2.1 (Annual)'!C18/'3.2.1 (Annual real)'!$I21*100</f>
        <v>0.99537455139430964</v>
      </c>
      <c r="D21" s="17">
        <f>'3.2.1 (Annual)'!D18/'3.2.1 (Annual real)'!$I21*100</f>
        <v>165.20861637047565</v>
      </c>
      <c r="E21" s="17">
        <f>'3.2.1 (Annual)'!E18/'3.2.1 (Annual real)'!$I21*100</f>
        <v>1.3919537612200503</v>
      </c>
      <c r="F21" s="17">
        <f>'3.2.1 (Annual)'!F18/'3.2.1 (Annual real)'!$I21*100</f>
        <v>1.2329294246067584</v>
      </c>
      <c r="G21" s="17">
        <f>'3.2.1 (Annual)'!G18/'3.2.1 (Annual real)'!$I21*100</f>
        <v>1.1210234099529601</v>
      </c>
      <c r="H21" s="17">
        <f>'3.2.1 (Annual)'!H18/'3.2.1 (Annual real)'!$I21*100</f>
        <v>1.1622519416675172</v>
      </c>
      <c r="I21" s="17">
        <v>50.935600000000001</v>
      </c>
      <c r="J21" s="17">
        <f>(('3.2.1 (Annual)'!J18)/I21*100)</f>
        <v>85.770727616905901</v>
      </c>
      <c r="K21" s="17">
        <f>(('3.2.1 (Annual)'!K18)/I21*100)</f>
        <v>88.925167686879675</v>
      </c>
    </row>
    <row r="22" spans="1:11" ht="14.25" customHeight="1" x14ac:dyDescent="0.2">
      <c r="A22" s="59">
        <v>1997</v>
      </c>
      <c r="B22" s="17">
        <f>'3.2.1 (Annual)'!B19/'3.2.1 (Annual real)'!$I22*100</f>
        <v>66.214638262797934</v>
      </c>
      <c r="C22" s="17">
        <f>'3.2.1 (Annual)'!C19/'3.2.1 (Annual real)'!$I22*100</f>
        <v>0.93022343024796139</v>
      </c>
      <c r="D22" s="17">
        <f>'3.2.1 (Annual)'!D19/'3.2.1 (Annual real)'!$I22*100</f>
        <v>176.13407777374374</v>
      </c>
      <c r="E22" s="17">
        <f>'3.2.1 (Annual)'!E19/'3.2.1 (Annual real)'!$I22*100</f>
        <v>1.4640225294619815</v>
      </c>
      <c r="F22" s="17">
        <f>'3.2.1 (Annual)'!F19/'3.2.1 (Annual real)'!$I22*100</f>
        <v>1.2697353573215846</v>
      </c>
      <c r="G22" s="17">
        <f>'3.2.1 (Annual)'!G19/'3.2.1 (Annual real)'!$I22*100</f>
        <v>1.1303980924532189</v>
      </c>
      <c r="H22" s="17">
        <f>'3.2.1 (Annual)'!H19/'3.2.1 (Annual real)'!$I22*100</f>
        <v>1.1637605361540952</v>
      </c>
      <c r="I22" s="17">
        <v>50.955500000000001</v>
      </c>
      <c r="J22" s="17">
        <f>(('3.2.1 (Annual)'!J19)/I22*100)</f>
        <v>86.487994831921881</v>
      </c>
      <c r="K22" s="17">
        <f>(('3.2.1 (Annual)'!K19)/I22*100)</f>
        <v>89.040591901614036</v>
      </c>
    </row>
    <row r="23" spans="1:11" ht="14.25" customHeight="1" x14ac:dyDescent="0.2">
      <c r="A23" s="59">
        <v>1998</v>
      </c>
      <c r="B23" s="17">
        <f>'3.2.1 (Annual)'!B20/'3.2.1 (Annual real)'!$I23*100</f>
        <v>58.431849522009259</v>
      </c>
      <c r="C23" s="17">
        <f>'3.2.1 (Annual)'!C20/'3.2.1 (Annual real)'!$I23*100</f>
        <v>0.81537317364156114</v>
      </c>
      <c r="D23" s="17">
        <f>'3.2.1 (Annual)'!D20/'3.2.1 (Annual real)'!$I23*100</f>
        <v>139.19446553353683</v>
      </c>
      <c r="E23" s="17">
        <f>'3.2.1 (Annual)'!E20/'3.2.1 (Annual real)'!$I23*100</f>
        <v>1.1601152755612709</v>
      </c>
      <c r="F23" s="17">
        <f>'3.2.1 (Annual)'!F20/'3.2.1 (Annual real)'!$I23*100</f>
        <v>1.2705102183108412</v>
      </c>
      <c r="G23" s="17">
        <f>'3.2.1 (Annual)'!G20/'3.2.1 (Annual real)'!$I23*100</f>
        <v>1.0845818936799863</v>
      </c>
      <c r="H23" s="17">
        <f>'3.2.1 (Annual)'!H20/'3.2.1 (Annual real)'!$I23*100</f>
        <v>1.0845818936799863</v>
      </c>
      <c r="I23" s="17">
        <v>51.632800000000003</v>
      </c>
      <c r="J23" s="17">
        <f>(('3.2.1 (Annual)'!J20)/I23*100)</f>
        <v>82.982547335882657</v>
      </c>
      <c r="K23" s="17">
        <f>(('3.2.1 (Annual)'!K20)/I23*100)</f>
        <v>82.982547335882657</v>
      </c>
    </row>
    <row r="24" spans="1:11" ht="14.25" customHeight="1" x14ac:dyDescent="0.2">
      <c r="A24" s="59">
        <v>1999</v>
      </c>
      <c r="B24" s="17">
        <f>'3.2.1 (Annual)'!B21/'3.2.1 (Annual real)'!$I24*100</f>
        <v>55.412297289553614</v>
      </c>
      <c r="C24" s="17">
        <f>'3.2.1 (Annual)'!C21/'3.2.1 (Annual real)'!$I24*100</f>
        <v>0.76941515210270217</v>
      </c>
      <c r="D24" s="17">
        <f>'3.2.1 (Annual)'!D21/'3.2.1 (Annual real)'!$I24*100</f>
        <v>163.96386071476326</v>
      </c>
      <c r="E24" s="17">
        <f>'3.2.1 (Annual)'!E21/'3.2.1 (Annual real)'!$I24*100</f>
        <v>1.3648668315012755</v>
      </c>
      <c r="F24" s="17">
        <f>'3.2.1 (Annual)'!F21/'3.2.1 (Annual real)'!$I24*100</f>
        <v>1.1708975607892576</v>
      </c>
      <c r="G24" s="17">
        <f>'3.2.1 (Annual)'!G21/'3.2.1 (Annual real)'!$I24*100</f>
        <v>0.89393157985215754</v>
      </c>
      <c r="H24" s="17">
        <f>'3.2.1 (Annual)'!H21/'3.2.1 (Annual real)'!$I24*100</f>
        <v>0.89393157985215754</v>
      </c>
      <c r="I24" s="17">
        <v>52.353000000000002</v>
      </c>
      <c r="J24" s="17">
        <f>(('3.2.1 (Annual)'!J21)/I24*100)</f>
        <v>68.395683232758785</v>
      </c>
      <c r="K24" s="17">
        <f>(('3.2.1 (Annual)'!K21)/I24*100)</f>
        <v>68.395683232758785</v>
      </c>
    </row>
    <row r="25" spans="1:11" ht="14.25" customHeight="1" x14ac:dyDescent="0.2">
      <c r="A25" s="59">
        <v>2000</v>
      </c>
      <c r="B25" s="17">
        <f>'3.2.1 (Annual)'!B22/'3.2.1 (Annual real)'!$I25*100</f>
        <v>55.518564197241282</v>
      </c>
      <c r="C25" s="17">
        <f>'3.2.1 (Annual)'!C22/'3.2.1 (Annual real)'!$I25*100</f>
        <v>0.76968421067267712</v>
      </c>
      <c r="D25" s="17">
        <f>'3.2.1 (Annual)'!D22/'3.2.1 (Annual real)'!$I25*100</f>
        <v>228.80836542754022</v>
      </c>
      <c r="E25" s="17">
        <f>'3.2.1 (Annual)'!E22/'3.2.1 (Annual real)'!$I25*100</f>
        <v>1.9114950248631306</v>
      </c>
      <c r="F25" s="17">
        <f>'3.2.1 (Annual)'!F22/'3.2.1 (Annual real)'!$I25*100</f>
        <v>1.125504112346118</v>
      </c>
      <c r="G25" s="17">
        <f>'3.2.1 (Annual)'!G22/'3.2.1 (Annual real)'!$I25*100</f>
        <v>1.0101162957862639</v>
      </c>
      <c r="H25" s="17">
        <f>'3.2.1 (Annual)'!H22/'3.2.1 (Annual real)'!$I25*100</f>
        <v>1.0101162957862639</v>
      </c>
      <c r="I25" s="17">
        <v>52.865200000000002</v>
      </c>
      <c r="J25" s="17">
        <f>(('3.2.1 (Annual)'!J22)/I25*100)</f>
        <v>77.28510296757949</v>
      </c>
      <c r="K25" s="17">
        <f>(('3.2.1 (Annual)'!K22)/I25*100)</f>
        <v>77.28510296757949</v>
      </c>
    </row>
    <row r="26" spans="1:11" ht="14.25" customHeight="1" x14ac:dyDescent="0.2">
      <c r="A26" s="59">
        <v>2001</v>
      </c>
      <c r="B26" s="17">
        <f>'3.2.1 (Annual)'!B23/'3.2.1 (Annual real)'!$I26*100</f>
        <v>59.885139558412192</v>
      </c>
      <c r="C26" s="17">
        <f>'3.2.1 (Annual)'!C23/'3.2.1 (Annual real)'!$I26*100</f>
        <v>0.82527029036415145</v>
      </c>
      <c r="D26" s="17">
        <f>'3.2.1 (Annual)'!D23/'3.2.1 (Annual real)'!$I26*100</f>
        <v>220.55213354758081</v>
      </c>
      <c r="E26" s="17">
        <f>'3.2.1 (Annual)'!E23/'3.2.1 (Annual real)'!$I26*100</f>
        <v>1.8267656474773342</v>
      </c>
      <c r="F26" s="17">
        <f>'3.2.1 (Annual)'!F23/'3.2.1 (Annual real)'!$I26*100</f>
        <v>1.2348985300244004</v>
      </c>
      <c r="G26" s="17">
        <f>'3.2.1 (Annual)'!G23/'3.2.1 (Annual real)'!$I26*100</f>
        <v>1.2032821519966672</v>
      </c>
      <c r="H26" s="17">
        <f>'3.2.1 (Annual)'!H23/'3.2.1 (Annual real)'!$I26*100</f>
        <v>1.2032821519966672</v>
      </c>
      <c r="I26" s="17">
        <v>53.769599999999997</v>
      </c>
      <c r="J26" s="17">
        <f>(('3.2.1 (Annual)'!J23)/I26*100)</f>
        <v>92.064433970670805</v>
      </c>
      <c r="K26" s="17">
        <f>(('3.2.1 (Annual)'!K23)/I26*100)</f>
        <v>92.064433970670805</v>
      </c>
    </row>
    <row r="27" spans="1:11" ht="14.25" customHeight="1" x14ac:dyDescent="0.2">
      <c r="A27" s="59">
        <v>2002</v>
      </c>
      <c r="B27" s="17">
        <f>'3.2.1 (Annual)'!B24/'3.2.1 (Annual real)'!$I27*100</f>
        <v>54.03396524774373</v>
      </c>
      <c r="C27" s="17">
        <f>'3.2.1 (Annual)'!C24/'3.2.1 (Annual real)'!$I27*100</f>
        <v>0.74639098860363995</v>
      </c>
      <c r="D27" s="17">
        <f>'3.2.1 (Annual)'!D24/'3.2.1 (Annual real)'!$I27*100</f>
        <v>233.04197014468571</v>
      </c>
      <c r="E27" s="17">
        <f>'3.2.1 (Annual)'!E24/'3.2.1 (Annual real)'!$I27*100</f>
        <v>1.9324057204619265</v>
      </c>
      <c r="F27" s="17">
        <f>'3.2.1 (Annual)'!F24/'3.2.1 (Annual real)'!$I27*100</f>
        <v>1.10946341321227</v>
      </c>
      <c r="G27" s="17">
        <f>'3.2.1 (Annual)'!G24/'3.2.1 (Annual real)'!$I27*100</f>
        <v>1.0948891811832091</v>
      </c>
      <c r="H27" s="17">
        <f>'3.2.1 (Annual)'!H24/'3.2.1 (Annual real)'!$I27*100</f>
        <v>1.0948891811832091</v>
      </c>
      <c r="I27" s="17">
        <v>54.891399999999997</v>
      </c>
      <c r="J27" s="17">
        <f>(('3.2.1 (Annual)'!J24)/I27*100)</f>
        <v>83.771169180046599</v>
      </c>
      <c r="K27" s="17">
        <f>(('3.2.1 (Annual)'!K24)/I27*100)</f>
        <v>83.771169180046599</v>
      </c>
    </row>
    <row r="28" spans="1:11" ht="14.25" customHeight="1" x14ac:dyDescent="0.2">
      <c r="A28" s="59">
        <v>2003</v>
      </c>
      <c r="B28" s="17">
        <f>'3.2.1 (Annual)'!B25/'3.2.1 (Annual real)'!$I28*100</f>
        <v>50.019395639006227</v>
      </c>
      <c r="C28" s="17">
        <f>'3.2.1 (Annual)'!C25/'3.2.1 (Annual real)'!$I28*100</f>
        <v>0.69379779057185242</v>
      </c>
      <c r="D28" s="17">
        <f>'3.2.1 (Annual)'!D25/'3.2.1 (Annual real)'!$I28*100</f>
        <v>281.85956133826352</v>
      </c>
      <c r="E28" s="17">
        <f>'3.2.1 (Annual)'!E25/'3.2.1 (Annual real)'!$I28*100</f>
        <v>2.3284865807611559</v>
      </c>
      <c r="F28" s="17">
        <f>'3.2.1 (Annual)'!F25/'3.2.1 (Annual real)'!$I28*100</f>
        <v>1.2135620002064125</v>
      </c>
      <c r="G28" s="17">
        <f>'3.2.1 (Annual)'!G25/'3.2.1 (Annual real)'!$I28*100</f>
        <v>1.1566206746835308</v>
      </c>
      <c r="H28" s="17">
        <f>'3.2.1 (Annual)'!H25/'3.2.1 (Annual real)'!$I28*100</f>
        <v>1.1566206746835308</v>
      </c>
      <c r="I28" s="17">
        <v>56.1982</v>
      </c>
      <c r="J28" s="17">
        <f>(('3.2.1 (Annual)'!J25)/I28*100)</f>
        <v>88.494313288716981</v>
      </c>
      <c r="K28" s="17">
        <f>(('3.2.1 (Annual)'!K25)/I28*100)</f>
        <v>88.494313288716981</v>
      </c>
    </row>
    <row r="29" spans="1:11" ht="14.25" customHeight="1" x14ac:dyDescent="0.2">
      <c r="A29" s="59">
        <v>2004</v>
      </c>
      <c r="B29" s="17">
        <f>'3.2.1 (Annual)'!B26/'3.2.1 (Annual real)'!$I29*100</f>
        <v>56.483083654200897</v>
      </c>
      <c r="C29" s="17">
        <f>'3.2.1 (Annual)'!C26/'3.2.1 (Annual real)'!$I29*100</f>
        <v>0.78004391066766865</v>
      </c>
      <c r="D29" s="17">
        <f>'3.2.1 (Annual)'!D26/'3.2.1 (Annual real)'!$I29*100</f>
        <v>252.19047322119854</v>
      </c>
      <c r="E29" s="17">
        <f>'3.2.1 (Annual)'!E26/'3.2.1 (Annual real)'!$I29*100</f>
        <v>2.0862188976866163</v>
      </c>
      <c r="F29" s="17">
        <f>'3.2.1 (Annual)'!F26/'3.2.1 (Annual real)'!$I29*100</f>
        <v>1.3181118264595792</v>
      </c>
      <c r="G29" s="17">
        <f>'3.2.1 (Annual)'!G26/'3.2.1 (Annual real)'!$I29*100</f>
        <v>1.2228475026024481</v>
      </c>
      <c r="H29" s="17">
        <f>'3.2.1 (Annual)'!H26/'3.2.1 (Annual real)'!$I29*100</f>
        <v>1.2228475026024481</v>
      </c>
      <c r="I29" s="17">
        <v>57.734099999999998</v>
      </c>
      <c r="J29" s="17">
        <f>(('3.2.1 (Annual)'!J26)/I29*100)</f>
        <v>93.561400352138349</v>
      </c>
      <c r="K29" s="17">
        <f>(('3.2.1 (Annual)'!K26)/I29*100)</f>
        <v>93.561400352138349</v>
      </c>
    </row>
    <row r="30" spans="1:11" ht="14.25" customHeight="1" x14ac:dyDescent="0.2">
      <c r="A30" s="59">
        <v>2005</v>
      </c>
      <c r="B30" s="17">
        <f>'3.2.1 (Annual)'!B27/'3.2.1 (Annual real)'!$I30*100</f>
        <v>60.737505198975526</v>
      </c>
      <c r="C30" s="17">
        <f>'3.2.1 (Annual)'!C27/'3.2.1 (Annual real)'!$I30*100</f>
        <v>0.83684437648706045</v>
      </c>
      <c r="D30" s="17">
        <f>'3.2.1 (Annual)'!D27/'3.2.1 (Annual real)'!$I30*100</f>
        <v>393.10148568618899</v>
      </c>
      <c r="E30" s="17">
        <f>'3.2.1 (Annual)'!E27/'3.2.1 (Annual real)'!$I30*100</f>
        <v>3.2528364570473478</v>
      </c>
      <c r="F30" s="17">
        <f>'3.2.1 (Annual)'!F27/'3.2.1 (Annual real)'!$I30*100</f>
        <v>1.7091368942877783</v>
      </c>
      <c r="G30" s="17">
        <f>'3.2.1 (Annual)'!G27/'3.2.1 (Annual real)'!$I30*100</f>
        <v>1.6384139883172495</v>
      </c>
      <c r="H30" s="17">
        <f>'3.2.1 (Annual)'!H27/'3.2.1 (Annual real)'!$I30*100</f>
        <v>1.6384139883172495</v>
      </c>
      <c r="I30" s="17">
        <v>59.386699999999998</v>
      </c>
      <c r="J30" s="17">
        <f>(('3.2.1 (Annual)'!J27)/I30*100)</f>
        <v>125.35684684906272</v>
      </c>
      <c r="K30" s="17">
        <f>(('3.2.1 (Annual)'!K27)/I30*100)</f>
        <v>125.35684684906272</v>
      </c>
    </row>
    <row r="31" spans="1:11" ht="14.25" customHeight="1" x14ac:dyDescent="0.2">
      <c r="A31" s="59">
        <v>2006</v>
      </c>
      <c r="B31" s="17">
        <f>'3.2.1 (Annual)'!B28/'3.2.1 (Annual real)'!$I31*100</f>
        <v>62.173389593226602</v>
      </c>
      <c r="C31" s="17">
        <f>'3.2.1 (Annual)'!C28/'3.2.1 (Annual real)'!$I31*100</f>
        <v>0.85484529982558854</v>
      </c>
      <c r="D31" s="17">
        <f>'3.2.1 (Annual)'!D28/'3.2.1 (Annual real)'!$I31*100</f>
        <v>415.92135376593342</v>
      </c>
      <c r="E31" s="17">
        <f>'3.2.1 (Annual)'!E28/'3.2.1 (Annual real)'!$I31*100</f>
        <v>3.4543685828296962</v>
      </c>
      <c r="F31" s="17">
        <f>'3.2.1 (Annual)'!F28/'3.2.1 (Annual real)'!$I31*100</f>
        <v>2.0973309221950509</v>
      </c>
      <c r="G31" s="17">
        <f>'3.2.1 (Annual)'!G28/'3.2.1 (Annual real)'!$I31*100</f>
        <v>2.0648230280041626</v>
      </c>
      <c r="H31" s="17">
        <f>'3.2.1 (Annual)'!H28/'3.2.1 (Annual real)'!$I31*100</f>
        <v>2.0648230280041626</v>
      </c>
      <c r="I31" s="17">
        <v>61.215899999999998</v>
      </c>
      <c r="J31" s="17">
        <f>(('3.2.1 (Annual)'!J28)/I31*100)</f>
        <v>157.98186901332537</v>
      </c>
      <c r="K31" s="17">
        <f>(('3.2.1 (Annual)'!K28)/I31*100)</f>
        <v>157.98186901332537</v>
      </c>
    </row>
    <row r="32" spans="1:11" ht="14.25" customHeight="1" x14ac:dyDescent="0.2">
      <c r="A32" s="59">
        <v>2007</v>
      </c>
      <c r="B32" s="17">
        <f>'3.2.1 (Annual)'!B29/'3.2.1 (Annual real)'!$I32*100</f>
        <v>65.924561544005755</v>
      </c>
      <c r="C32" s="17">
        <f>'3.2.1 (Annual)'!C29/'3.2.1 (Annual real)'!$I32*100</f>
        <v>0.90415898351745472</v>
      </c>
      <c r="D32" s="17">
        <f>'3.2.1 (Annual)'!D29/'3.2.1 (Annual real)'!$I32*100</f>
        <v>384.83222551453508</v>
      </c>
      <c r="E32" s="17">
        <f>'3.2.1 (Annual)'!E29/'3.2.1 (Annual real)'!$I32*100</f>
        <v>3.1745238214835596</v>
      </c>
      <c r="F32" s="17">
        <f>'3.2.1 (Annual)'!F29/'3.2.1 (Annual real)'!$I32*100</f>
        <v>1.9793385120525346</v>
      </c>
      <c r="G32" s="17">
        <f>'3.2.1 (Annual)'!G29/'3.2.1 (Annual real)'!$I32*100</f>
        <v>1.6769440217826539</v>
      </c>
      <c r="H32" s="17">
        <f>'3.2.1 (Annual)'!H29/'3.2.1 (Annual real)'!$I32*100</f>
        <v>1.6769440217826539</v>
      </c>
      <c r="I32" s="17">
        <v>62.435000000000002</v>
      </c>
      <c r="J32" s="17">
        <f>(('3.2.1 (Annual)'!J29)/I32*100)</f>
        <v>128.30482186554352</v>
      </c>
      <c r="K32" s="17">
        <f>(('3.2.1 (Annual)'!K29)/I32*100)</f>
        <v>128.30482186554352</v>
      </c>
    </row>
    <row r="33" spans="1:11" ht="14.25" customHeight="1" x14ac:dyDescent="0.2">
      <c r="A33" s="59">
        <v>2008</v>
      </c>
      <c r="B33" s="17">
        <f>'3.2.1 (Annual)'!B30/'3.2.1 (Annual real)'!$I33*100</f>
        <v>101.6324091026416</v>
      </c>
      <c r="C33" s="17">
        <f>'3.2.1 (Annual)'!C30/'3.2.1 (Annual real)'!$I33*100</f>
        <v>1.3941530633507215</v>
      </c>
      <c r="D33" s="17">
        <f>'3.2.1 (Annual)'!D30/'3.2.1 (Annual real)'!$I33*100</f>
        <v>445.41433972737536</v>
      </c>
      <c r="E33" s="17">
        <f>'3.2.1 (Annual)'!E30/'3.2.1 (Annual real)'!$I33*100</f>
        <v>3.6784447473392232</v>
      </c>
      <c r="F33" s="17">
        <f>'3.2.1 (Annual)'!F30/'3.2.1 (Annual real)'!$I33*100</f>
        <v>2.5477469575950624</v>
      </c>
      <c r="G33" s="17">
        <f>'3.2.1 (Annual)'!G30/'3.2.1 (Annual real)'!$I33*100</f>
        <v>2.295547474897778</v>
      </c>
      <c r="H33" s="17">
        <f>'3.2.1 (Annual)'!H30/'3.2.1 (Annual real)'!$I33*100</f>
        <v>2.295547474897778</v>
      </c>
      <c r="I33" s="17">
        <v>64.516199999999998</v>
      </c>
      <c r="J33" s="17">
        <f>(('3.2.1 (Annual)'!J30)/I33*100)</f>
        <v>175.63484888276801</v>
      </c>
      <c r="K33" s="17">
        <f>(('3.2.1 (Annual)'!K30)/I33*100)</f>
        <v>175.63484888276801</v>
      </c>
    </row>
    <row r="34" spans="1:11" ht="14.25" customHeight="1" x14ac:dyDescent="0.2">
      <c r="A34" s="59">
        <v>2009</v>
      </c>
      <c r="B34" s="17">
        <f>'3.2.1 (Annual)'!B31/'3.2.1 (Annual real)'!$I34*100</f>
        <v>82.705459740566639</v>
      </c>
      <c r="C34" s="17">
        <f>'3.2.1 (Annual)'!C31/'3.2.1 (Annual real)'!$I34*100</f>
        <v>1.1436111464179759</v>
      </c>
      <c r="D34" s="17">
        <f>'3.2.1 (Annual)'!D31/'3.2.1 (Annual real)'!$I34*100</f>
        <v>407.80476092868258</v>
      </c>
      <c r="E34" s="17">
        <f>'3.2.1 (Annual)'!E31/'3.2.1 (Annual real)'!$I34*100</f>
        <v>3.3780828460828909</v>
      </c>
      <c r="F34" s="17">
        <f>'3.2.1 (Annual)'!F31/'3.2.1 (Annual real)'!$I34*100</f>
        <v>2.1324972148805172</v>
      </c>
      <c r="G34" s="17">
        <f>'3.2.1 (Annual)'!G31/'3.2.1 (Annual real)'!$I34*100</f>
        <v>1.7250262553555606</v>
      </c>
      <c r="H34" s="17">
        <f>'3.2.1 (Annual)'!H31/'3.2.1 (Annual real)'!$I34*100</f>
        <v>1.7250262553555606</v>
      </c>
      <c r="I34" s="17">
        <v>65.796099999999996</v>
      </c>
      <c r="J34" s="17">
        <f>(('3.2.1 (Annual)'!J31)/I34*100)</f>
        <v>131.9836461633941</v>
      </c>
      <c r="K34" s="17">
        <f>(('3.2.1 (Annual)'!K31)/I34*100)</f>
        <v>131.9836461633941</v>
      </c>
    </row>
    <row r="35" spans="1:11" ht="14.25" customHeight="1" x14ac:dyDescent="0.2">
      <c r="A35" s="59">
        <v>2010</v>
      </c>
      <c r="B35" s="17">
        <f>'3.2.1 (Annual)'!B32/'3.2.1 (Annual real)'!$I35*100</f>
        <v>93.451546840341592</v>
      </c>
      <c r="C35" s="17">
        <f>'3.2.1 (Annual)'!C32/'3.2.1 (Annual real)'!$I35*100</f>
        <v>1.3044275633082141</v>
      </c>
      <c r="D35" s="17">
        <f>'3.2.1 (Annual)'!D32/'3.2.1 (Annual real)'!$I35*100</f>
        <v>629.19442028613503</v>
      </c>
      <c r="E35" s="17">
        <f>'3.2.1 (Annual)'!E32/'3.2.1 (Annual real)'!$I35*100</f>
        <v>5.2283442279144134</v>
      </c>
      <c r="F35" s="17">
        <f>'3.2.1 (Annual)'!F32/'3.2.1 (Annual real)'!$I35*100</f>
        <v>2.1916314085604549</v>
      </c>
      <c r="G35" s="17">
        <f>'3.2.1 (Annual)'!G32/'3.2.1 (Annual real)'!$I35*100</f>
        <v>1.9604372660074876</v>
      </c>
      <c r="H35" s="17">
        <f>'3.2.1 (Annual)'!H32/'3.2.1 (Annual real)'!$I35*100</f>
        <v>1.9604372660074876</v>
      </c>
      <c r="I35" s="17">
        <v>66.668800000000005</v>
      </c>
      <c r="J35" s="17">
        <f>(('3.2.1 (Annual)'!J32)/I35*100)</f>
        <v>149.99520015359508</v>
      </c>
      <c r="K35" s="17">
        <f>(('3.2.1 (Annual)'!K32)/I35*100)</f>
        <v>149.99520015359508</v>
      </c>
    </row>
    <row r="36" spans="1:11" ht="14.25" customHeight="1" x14ac:dyDescent="0.2">
      <c r="A36" s="59">
        <v>2011</v>
      </c>
      <c r="B36" s="17">
        <f>'3.2.1 (Annual)'!B33/'3.2.1 (Annual real)'!$I36*100</f>
        <v>117.3054713157325</v>
      </c>
      <c r="C36" s="17">
        <f>'3.2.1 (Annual)'!C33/'3.2.1 (Annual real)'!$I36*100</f>
        <v>1.621544748602743</v>
      </c>
      <c r="D36" s="17">
        <f>'3.2.1 (Annual)'!D33/'3.2.1 (Annual real)'!$I36*100</f>
        <v>777.79081099150892</v>
      </c>
      <c r="E36" s="17">
        <f>'3.2.1 (Annual)'!E33/'3.2.1 (Annual real)'!$I36*100</f>
        <v>6.4650448429095855</v>
      </c>
      <c r="F36" s="17">
        <f>'3.2.1 (Annual)'!F33/'3.2.1 (Annual real)'!$I36*100</f>
        <v>2.8018554670159213</v>
      </c>
      <c r="G36" s="17">
        <f>'3.2.1 (Annual)'!G33/'3.2.1 (Annual real)'!$I36*100</f>
        <v>2.504380103717343</v>
      </c>
      <c r="H36" s="17">
        <f>'3.2.1 (Annual)'!H33/'3.2.1 (Annual real)'!$I36*100</f>
        <v>2.504380103717343</v>
      </c>
      <c r="I36" s="17">
        <v>68.320300000000003</v>
      </c>
      <c r="J36" s="17">
        <f>(('3.2.1 (Annual)'!J33)/I36*100)</f>
        <v>191.61286179933768</v>
      </c>
      <c r="K36" s="17">
        <f>(('3.2.1 (Annual)'!K33)/I36*100)</f>
        <v>191.61286179933768</v>
      </c>
    </row>
    <row r="37" spans="1:11" ht="14.25" customHeight="1" x14ac:dyDescent="0.2">
      <c r="A37" s="59">
        <v>2012</v>
      </c>
      <c r="B37" s="17">
        <f>'3.2.1 (Annual)'!B34/'3.2.1 (Annual real)'!$I37*100</f>
        <v>95.612065657151788</v>
      </c>
      <c r="C37" s="17">
        <f>'3.2.1 (Annual)'!C34/'3.2.1 (Annual real)'!$I37*100</f>
        <v>1.314628149256722</v>
      </c>
      <c r="D37" s="17">
        <f>'3.2.1 (Annual)'!D34/'3.2.1 (Annual real)'!$I37*100</f>
        <v>831.97759823603633</v>
      </c>
      <c r="E37" s="17">
        <f>'3.2.1 (Annual)'!E34/'3.2.1 (Annual real)'!$I37*100</f>
        <v>6.9140134621412761</v>
      </c>
      <c r="F37" s="17">
        <f>'3.2.1 (Annual)'!F34/'3.2.1 (Annual real)'!$I37*100</f>
        <v>3.0781008921593145</v>
      </c>
      <c r="G37" s="18"/>
      <c r="H37" s="18"/>
      <c r="I37" s="17">
        <v>69.376800000000003</v>
      </c>
      <c r="J37" s="18"/>
      <c r="K37" s="18"/>
    </row>
    <row r="38" spans="1:11" ht="14.25" customHeight="1" x14ac:dyDescent="0.2">
      <c r="A38" s="59">
        <v>2013</v>
      </c>
      <c r="B38" s="17">
        <f>'3.2.1 (Annual)'!B35/'3.2.1 (Annual real)'!$I38*100</f>
        <v>86.840111768292019</v>
      </c>
      <c r="C38" s="17">
        <f>'3.2.1 (Annual)'!C35/'3.2.1 (Annual real)'!$I38*100</f>
        <v>1.1879272951425646</v>
      </c>
      <c r="D38" s="17">
        <f>'3.2.1 (Annual)'!D35/'3.2.1 (Annual real)'!$I38*100</f>
        <v>761.83959121282942</v>
      </c>
      <c r="E38" s="17">
        <f>'3.2.1 (Annual)'!E35/'3.2.1 (Annual real)'!$I38*100</f>
        <v>6.3338208139527712</v>
      </c>
      <c r="F38" s="17">
        <f>'3.2.1 (Annual)'!F35/'3.2.1 (Annual real)'!$I38*100</f>
        <v>3.2442882796225083</v>
      </c>
      <c r="G38" s="18"/>
      <c r="H38" s="18"/>
      <c r="I38" s="17">
        <v>70.871799999999993</v>
      </c>
      <c r="J38" s="18"/>
      <c r="K38" s="18"/>
    </row>
    <row r="39" spans="1:11" ht="14.25" customHeight="1" x14ac:dyDescent="0.2">
      <c r="A39" s="59">
        <v>2014</v>
      </c>
      <c r="B39" s="17">
        <f>'3.2.1 (Annual)'!B36/'3.2.1 (Annual real)'!$I39*100</f>
        <v>78.751963498863446</v>
      </c>
      <c r="C39" s="17">
        <f>'3.2.1 (Annual)'!C36/'3.2.1 (Annual real)'!$I39*100</f>
        <v>1.080168147894202</v>
      </c>
      <c r="D39" s="17">
        <f>'3.2.1 (Annual)'!D36/'3.2.1 (Annual real)'!$I39*100</f>
        <v>678.65448835022914</v>
      </c>
      <c r="E39" s="17">
        <f>'3.2.1 (Annual)'!E36/'3.2.1 (Annual real)'!$I39*100</f>
        <v>5.6353486990298265</v>
      </c>
      <c r="F39" s="17">
        <f>'3.2.1 (Annual)'!F36/'3.2.1 (Annual real)'!$I39*100</f>
        <v>2.6245161515008415</v>
      </c>
      <c r="G39" s="18"/>
      <c r="H39" s="18"/>
      <c r="I39" s="17">
        <v>72.003200000000007</v>
      </c>
      <c r="J39" s="18"/>
      <c r="K39" s="18"/>
    </row>
    <row r="40" spans="1:11" ht="14.25" customHeight="1" x14ac:dyDescent="0.2">
      <c r="A40" s="59">
        <v>2015</v>
      </c>
      <c r="B40" s="17">
        <f>'3.2.1 (Annual)'!B37/'3.2.1 (Annual real)'!$I40*100</f>
        <v>67.200597097607016</v>
      </c>
      <c r="C40" s="17">
        <f>'3.2.1 (Annual)'!C37/'3.2.1 (Annual real)'!$I40*100</f>
        <v>0.92398647913444509</v>
      </c>
      <c r="D40" s="17">
        <f>'3.2.1 (Annual)'!D37/'3.2.1 (Annual real)'!$I40*100</f>
        <v>449.52310886790553</v>
      </c>
      <c r="E40" s="17">
        <f>'3.2.1 (Annual)'!E37/'3.2.1 (Annual real)'!$I40*100</f>
        <v>3.7316586476260434</v>
      </c>
      <c r="F40" s="17">
        <f>'3.2.1 (Annual)'!F37/'3.2.1 (Annual real)'!$I40*100</f>
        <v>2.1873286934656999</v>
      </c>
      <c r="G40" s="18"/>
      <c r="H40" s="18"/>
      <c r="I40" s="17">
        <v>72.486599999999996</v>
      </c>
      <c r="J40" s="18"/>
      <c r="K40" s="18"/>
    </row>
    <row r="41" spans="1:11" ht="14.25" customHeight="1" x14ac:dyDescent="0.2">
      <c r="A41" s="59">
        <v>2016</v>
      </c>
      <c r="B41" s="17">
        <f>'3.2.1 (Annual)'!B38/'3.2.1 (Annual real)'!$I41*100</f>
        <v>73.620728355812034</v>
      </c>
      <c r="C41" s="17">
        <f>'3.2.1 (Annual)'!C38/'3.2.1 (Annual real)'!$I41*100</f>
        <v>1.0006292322564236</v>
      </c>
      <c r="D41" s="17">
        <f>'3.2.1 (Annual)'!D38/'3.2.1 (Annual real)'!$I41*100</f>
        <v>390.36079778027874</v>
      </c>
      <c r="E41" s="17">
        <f>'3.2.1 (Annual)'!E38/'3.2.1 (Annual real)'!$I41*100</f>
        <v>3.2435993425077712</v>
      </c>
      <c r="F41" s="17">
        <f>'3.2.1 (Annual)'!F38/'3.2.1 (Annual real)'!$I41*100</f>
        <v>1.7301828397904624</v>
      </c>
      <c r="G41" s="18"/>
      <c r="H41" s="18"/>
      <c r="I41" s="17">
        <v>73.742099999999994</v>
      </c>
      <c r="J41" s="18"/>
      <c r="K41" s="18"/>
    </row>
    <row r="42" spans="1:11" ht="14.25" customHeight="1" x14ac:dyDescent="0.2">
      <c r="A42" s="59">
        <v>2017</v>
      </c>
      <c r="B42" s="17">
        <f>'3.2.1 (Annual)'!B39/'3.2.1 (Annual real)'!$I42*100</f>
        <v>98.748071501959288</v>
      </c>
      <c r="C42" s="17">
        <f>'3.2.1 (Annual)'!C39/'3.2.1 (Annual real)'!$I42*100</f>
        <v>1.3417531682961374</v>
      </c>
      <c r="D42" s="17">
        <f>'3.2.1 (Annual)'!D39/'3.2.1 (Annual real)'!$I42*100</f>
        <v>495.21740363092073</v>
      </c>
      <c r="E42" s="17">
        <f>'3.2.1 (Annual)'!E39/'3.2.1 (Annual real)'!$I42*100</f>
        <v>4.121451497142119</v>
      </c>
      <c r="F42" s="17">
        <f>'3.2.1 (Annual)'!F39/'3.2.1 (Annual real)'!$I42*100</f>
        <v>2.0354152236635676</v>
      </c>
      <c r="G42" s="18"/>
      <c r="H42" s="18"/>
      <c r="I42" s="17">
        <v>74.881500000000003</v>
      </c>
      <c r="J42" s="17"/>
      <c r="K42" s="17"/>
    </row>
    <row r="43" spans="1:11" ht="14.25" customHeight="1" x14ac:dyDescent="0.2">
      <c r="A43" s="59">
        <v>2018</v>
      </c>
      <c r="B43" s="17">
        <f>'3.2.1 (Annual)'!B40/'3.2.1 (Annual real)'!$I43*100</f>
        <v>100.69587221010123</v>
      </c>
      <c r="C43" s="17">
        <f>'3.2.1 (Annual)'!C40/'3.2.1 (Annual real)'!$I43*100</f>
        <v>1.3677321922954784</v>
      </c>
      <c r="D43" s="17">
        <f>'3.2.1 (Annual)'!D40/'3.2.1 (Annual real)'!$I43*100</f>
        <v>607.48981187453592</v>
      </c>
      <c r="E43" s="17">
        <f>'3.2.1 (Annual)'!E40/'3.2.1 (Annual real)'!$I43*100</f>
        <v>5.048868739523896</v>
      </c>
      <c r="F43" s="17">
        <f>'3.2.1 (Annual)'!F40/'3.2.1 (Annual real)'!$I43*100</f>
        <v>2.5215033447684285</v>
      </c>
      <c r="G43" s="18"/>
      <c r="H43" s="18"/>
      <c r="I43" s="17">
        <v>76.351299999999995</v>
      </c>
      <c r="J43" s="17"/>
      <c r="K43" s="17"/>
    </row>
    <row r="44" spans="1:11" ht="14.25" customHeight="1" x14ac:dyDescent="0.2">
      <c r="A44" s="59">
        <v>2019</v>
      </c>
      <c r="B44" s="17">
        <f>'3.2.1 (Annual)'!B41/'3.2.1 (Annual real)'!$I44*100</f>
        <v>77.703467325731282</v>
      </c>
      <c r="C44" s="17">
        <f>'3.2.1 (Annual)'!C41/'3.2.1 (Annual real)'!$I44*100</f>
        <v>1.0554308869050282</v>
      </c>
      <c r="D44" s="17">
        <f>'3.2.1 (Annual)'!D41/'3.2.1 (Annual real)'!$I44*100</f>
        <v>617.47649716208502</v>
      </c>
      <c r="E44" s="17">
        <f>'3.2.1 (Annual)'!E41/'3.2.1 (Annual real)'!$I44*100</f>
        <v>5.1270740380287307</v>
      </c>
      <c r="F44" s="17">
        <f>'3.2.1 (Annual)'!F41/'3.2.1 (Annual real)'!$I44*100</f>
        <v>1.8145332189634105</v>
      </c>
      <c r="G44" s="18"/>
      <c r="H44" s="18"/>
      <c r="I44" s="17">
        <v>78.230199999999996</v>
      </c>
      <c r="J44" s="17"/>
      <c r="K44" s="17"/>
    </row>
    <row r="45" spans="1:11" ht="14.25" customHeight="1" x14ac:dyDescent="0.2">
      <c r="A45" s="59">
        <v>2020</v>
      </c>
      <c r="B45" s="17">
        <f>'3.2.1 (Annual)'!B42/'3.2.1 (Annual real)'!$I45*100</f>
        <v>75.415024865250629</v>
      </c>
      <c r="C45" s="17">
        <f>'3.2.1 (Annual)'!C42/'3.2.1 (Annual real)'!$I45*100</f>
        <v>1.0243474238521972</v>
      </c>
      <c r="D45" s="17">
        <f>'3.2.1 (Annual)'!D42/'3.2.1 (Annual real)'!$I45*100</f>
        <v>498.05385686930117</v>
      </c>
      <c r="E45" s="17">
        <f>'3.2.1 (Annual)'!E42/'3.2.1 (Annual real)'!$I45*100</f>
        <v>4.1380955175607657</v>
      </c>
      <c r="F45" s="17">
        <f>'3.2.1 (Annual)'!F42/'3.2.1 (Annual real)'!$I45*100</f>
        <v>1.4476054952819097</v>
      </c>
      <c r="G45" s="18"/>
      <c r="H45" s="18"/>
      <c r="I45" s="17">
        <v>82.189700000000002</v>
      </c>
      <c r="J45" s="17"/>
      <c r="K45" s="17"/>
    </row>
    <row r="46" spans="1:11" ht="14.25" customHeight="1" x14ac:dyDescent="0.2">
      <c r="A46" s="59">
        <v>2021</v>
      </c>
      <c r="B46" s="17">
        <f>'3.2.1 (Annual)'!B43/'3.2.1 (Annual real)'!$I46*100</f>
        <v>161.26605526182672</v>
      </c>
      <c r="C46" s="17">
        <f>'3.2.1 (Annual)'!C43/'3.2.1 (Annual real)'!$I46*100</f>
        <v>2.1904450546481873</v>
      </c>
      <c r="D46" s="17">
        <f>'3.2.1 (Annual)'!D43/'3.2.1 (Annual real)'!$I46*100</f>
        <v>667.99474590611453</v>
      </c>
      <c r="E46" s="17">
        <f>'3.2.1 (Annual)'!E43/'3.2.1 (Annual real)'!$I46*100</f>
        <v>5.5249664089058719</v>
      </c>
      <c r="F46" s="17">
        <f>'3.2.1 (Annual)'!F43/'3.2.1 (Annual real)'!$I46*100</f>
        <v>3.5354739956700789</v>
      </c>
      <c r="G46" s="42"/>
      <c r="H46" s="42"/>
      <c r="I46" s="17">
        <v>82.596800000000002</v>
      </c>
      <c r="J46" s="17"/>
      <c r="K46" s="17"/>
    </row>
    <row r="47" spans="1:11" ht="14.25" customHeight="1" x14ac:dyDescent="0.2">
      <c r="A47" s="59">
        <v>2022</v>
      </c>
      <c r="B47" s="42">
        <f>'3.2.1 (Annual)'!B44/'3.2.1 (Annual real)'!$I47*100</f>
        <v>307.94865773105624</v>
      </c>
      <c r="C47" s="42">
        <f>'3.2.1 (Annual)'!C44/'3.2.1 (Annual real)'!$I47*100</f>
        <v>4.1828059433671205</v>
      </c>
      <c r="D47" s="42">
        <f>'3.2.1 (Annual)'!D44/'3.2.1 (Annual real)'!$I47*100</f>
        <v>1050.0540591272465</v>
      </c>
      <c r="E47" s="17">
        <f>'3.2.1 (Annual)'!E44/'3.2.1 (Annual real)'!$I47*100</f>
        <v>8.7353800677899489</v>
      </c>
      <c r="F47" s="17">
        <f>'3.2.1 (Annual)'!F44/'3.2.1 (Annual real)'!$I47*100</f>
        <v>7.2171196528526229</v>
      </c>
      <c r="G47" s="18"/>
      <c r="H47" s="18"/>
      <c r="I47" s="17">
        <v>87.288799999999995</v>
      </c>
      <c r="J47" s="17"/>
      <c r="K47" s="17"/>
    </row>
    <row r="48" spans="1:11" ht="14.25" customHeight="1" x14ac:dyDescent="0.2">
      <c r="A48" s="59">
        <v>2023</v>
      </c>
      <c r="B48" s="17">
        <f>'3.2.1 (Annual)'!B45/'3.2.1 (Annual real)'!$I48*100</f>
        <v>194.56456674416108</v>
      </c>
      <c r="C48" s="17">
        <f>'3.2.1 (Annual)'!C45/'3.2.1 (Annual real)'!$I48*100</f>
        <v>2.6427321753643493</v>
      </c>
      <c r="D48" s="17">
        <f>'3.2.1 (Annual)'!D45/'3.2.1 (Annual real)'!$I48*100</f>
        <v>731.14779740925314</v>
      </c>
      <c r="E48" s="17">
        <f>'3.2.1 (Annual)'!E45/'3.2.1 (Annual real)'!$I48*100</f>
        <v>6.0643352925160263</v>
      </c>
      <c r="F48" s="17">
        <f>'3.2.1 (Annual)'!F45/'3.2.1 (Annual real)'!$I48*100</f>
        <v>7.2386981038241718</v>
      </c>
      <c r="G48" s="42"/>
      <c r="H48" s="42"/>
      <c r="I48" s="17">
        <v>92.834999999999994</v>
      </c>
      <c r="J48" s="17"/>
      <c r="K48" s="17"/>
    </row>
    <row r="49" spans="1:11" x14ac:dyDescent="0.2">
      <c r="A49" s="59">
        <v>2024</v>
      </c>
      <c r="B49" s="17">
        <f>'3.2.1 (Annual)'!B46/'3.2.1 (Annual real)'!$I49*100</f>
        <v>106.73979681530723</v>
      </c>
      <c r="C49" s="17">
        <f>'3.2.1 (Annual)'!C46/'3.2.1 (Annual real)'!$I49*100</f>
        <v>1.4498256293839324</v>
      </c>
      <c r="D49" s="17">
        <f>'3.2.1 (Annual)'!D46/'3.2.1 (Annual real)'!$I49*100</f>
        <v>650.83653960856566</v>
      </c>
      <c r="E49" s="17">
        <f>'3.2.1 (Annual)'!E46/'3.2.1 (Annual real)'!$I49*100</f>
        <v>5.4357868135997762</v>
      </c>
      <c r="F49" s="17">
        <f>'3.2.1 (Annual)'!F46/'3.2.1 (Annual real)'!$I49*100</f>
        <v>3.6262734889103942</v>
      </c>
      <c r="G49" s="17"/>
      <c r="H49" s="17"/>
      <c r="I49" s="17">
        <v>96.498699999999999</v>
      </c>
      <c r="J49" s="17"/>
      <c r="K49" s="17"/>
    </row>
    <row r="50" spans="1:11" x14ac:dyDescent="0.2">
      <c r="A50" s="59">
        <v>2025</v>
      </c>
      <c r="B50" s="17" t="s">
        <v>57</v>
      </c>
      <c r="C50" s="17" t="s">
        <v>57</v>
      </c>
      <c r="D50" s="17">
        <f>'3.2.1 (Annual)'!D47/'3.2.1 (Annual real)'!$I50*100</f>
        <v>638.94856079672422</v>
      </c>
      <c r="E50" s="17">
        <f>'3.2.1 (Annual)'!E47/'3.2.1 (Annual real)'!$I50*100</f>
        <v>5.3364984139278304</v>
      </c>
      <c r="F50" s="17">
        <f>'3.2.1 (Annual)'!F47/'3.2.1 (Annual real)'!$I50*100</f>
        <v>3.3022171809908225</v>
      </c>
      <c r="G50" s="17"/>
      <c r="H50" s="17"/>
      <c r="I50" s="17">
        <v>100</v>
      </c>
      <c r="J50" s="17"/>
      <c r="K50" s="17"/>
    </row>
  </sheetData>
  <phoneticPr fontId="2" type="noConversion"/>
  <pageMargins left="0.75" right="0.75" top="1" bottom="1" header="0.5" footer="0.5"/>
  <pageSetup paperSize="9" orientation="portrait"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6DFC8-E530-4C22-952C-52E12EAD2C47}">
  <sheetPr>
    <tabColor theme="3"/>
    <pageSetUpPr fitToPage="1"/>
  </sheetPr>
  <dimension ref="A1:X27"/>
  <sheetViews>
    <sheetView showGridLines="0" zoomScaleNormal="100" workbookViewId="0"/>
  </sheetViews>
  <sheetFormatPr defaultColWidth="9.28515625" defaultRowHeight="12.75" x14ac:dyDescent="0.2"/>
  <cols>
    <col min="1" max="16384" width="9.28515625" style="13"/>
  </cols>
  <sheetData>
    <row r="1" spans="1:24" s="52" customFormat="1" ht="18" customHeight="1" x14ac:dyDescent="0.2">
      <c r="A1" s="50" t="s">
        <v>17</v>
      </c>
      <c r="B1" s="51"/>
      <c r="C1" s="51"/>
      <c r="D1" s="51"/>
      <c r="E1" s="51"/>
      <c r="F1" s="51"/>
      <c r="G1" s="51"/>
      <c r="H1" s="51"/>
      <c r="I1" s="51"/>
      <c r="J1" s="51"/>
      <c r="K1" s="51"/>
      <c r="L1" s="51"/>
      <c r="M1" s="51"/>
      <c r="N1" s="51"/>
      <c r="O1" s="51"/>
      <c r="P1" s="51"/>
      <c r="Q1" s="51"/>
      <c r="R1" s="51"/>
      <c r="S1" s="51"/>
      <c r="T1" s="51"/>
      <c r="U1" s="51"/>
      <c r="V1" s="51"/>
      <c r="W1" s="51"/>
      <c r="X1" s="51"/>
    </row>
    <row r="2" spans="1:24" s="52" customFormat="1" ht="18" customHeight="1" x14ac:dyDescent="0.2">
      <c r="A2" s="53" t="s">
        <v>81</v>
      </c>
      <c r="B2" s="54"/>
      <c r="C2" s="51"/>
      <c r="D2" s="51"/>
      <c r="E2" s="51"/>
      <c r="F2" s="51"/>
      <c r="G2" s="51"/>
      <c r="H2" s="51"/>
      <c r="I2" s="51"/>
      <c r="J2" s="51"/>
      <c r="K2" s="51"/>
      <c r="L2" s="51"/>
      <c r="M2" s="51"/>
      <c r="N2" s="51"/>
      <c r="O2" s="51"/>
      <c r="P2" s="51"/>
      <c r="Q2" s="51"/>
      <c r="R2" s="51"/>
      <c r="S2" s="51"/>
      <c r="T2" s="51"/>
      <c r="U2" s="51"/>
      <c r="V2" s="51"/>
      <c r="W2" s="51"/>
      <c r="X2" s="51"/>
    </row>
    <row r="3" spans="1:24" s="52" customFormat="1" ht="18" customHeight="1" x14ac:dyDescent="0.2">
      <c r="A3" s="53" t="s">
        <v>39</v>
      </c>
      <c r="B3" s="54"/>
      <c r="C3" s="51"/>
      <c r="D3" s="51"/>
      <c r="E3" s="51"/>
      <c r="F3" s="51"/>
      <c r="G3" s="51"/>
      <c r="H3" s="51"/>
      <c r="I3" s="51"/>
      <c r="J3" s="51"/>
      <c r="K3" s="51"/>
      <c r="L3" s="51"/>
      <c r="M3" s="51"/>
      <c r="N3" s="51"/>
      <c r="O3" s="51"/>
      <c r="P3" s="51"/>
      <c r="Q3" s="51"/>
      <c r="R3" s="51"/>
      <c r="S3" s="51"/>
      <c r="T3" s="51"/>
      <c r="U3" s="51"/>
      <c r="V3" s="51"/>
      <c r="W3" s="51"/>
      <c r="X3" s="51"/>
    </row>
    <row r="4" spans="1:24" s="52" customFormat="1" ht="18" customHeight="1" x14ac:dyDescent="0.2">
      <c r="A4" s="53" t="s">
        <v>40</v>
      </c>
      <c r="B4" s="54"/>
      <c r="C4" s="51"/>
      <c r="D4" s="51"/>
      <c r="E4" s="51"/>
      <c r="F4" s="51"/>
      <c r="G4" s="51"/>
      <c r="H4" s="51"/>
      <c r="I4" s="51"/>
      <c r="J4" s="51"/>
      <c r="K4" s="51"/>
      <c r="L4" s="51"/>
      <c r="M4" s="51"/>
      <c r="N4" s="51"/>
      <c r="O4" s="51"/>
      <c r="P4" s="51"/>
      <c r="Q4" s="51"/>
      <c r="R4" s="51"/>
      <c r="S4" s="51"/>
      <c r="T4" s="51"/>
      <c r="U4" s="51"/>
      <c r="V4" s="51"/>
      <c r="W4" s="51"/>
      <c r="X4" s="51"/>
    </row>
    <row r="5" spans="1:24" s="52" customFormat="1" ht="18" customHeight="1" x14ac:dyDescent="0.2">
      <c r="A5" s="53" t="s">
        <v>41</v>
      </c>
      <c r="B5" s="51"/>
      <c r="C5" s="51"/>
      <c r="D5" s="51"/>
      <c r="E5" s="51"/>
      <c r="F5" s="51"/>
      <c r="G5" s="51"/>
      <c r="H5" s="51"/>
      <c r="I5" s="51"/>
      <c r="J5" s="51"/>
      <c r="K5" s="51"/>
      <c r="L5" s="51"/>
      <c r="M5" s="51"/>
      <c r="N5" s="51"/>
      <c r="O5" s="51"/>
      <c r="P5" s="51"/>
      <c r="Q5" s="51"/>
      <c r="R5" s="51"/>
      <c r="S5" s="51"/>
      <c r="T5" s="51"/>
      <c r="U5" s="51"/>
      <c r="V5" s="51"/>
      <c r="W5" s="51"/>
      <c r="X5" s="51"/>
    </row>
    <row r="6" spans="1:24" s="52" customFormat="1" ht="18" customHeight="1" x14ac:dyDescent="0.2">
      <c r="A6" s="53" t="s">
        <v>82</v>
      </c>
      <c r="B6" s="54"/>
      <c r="C6" s="51"/>
      <c r="D6" s="51"/>
      <c r="E6" s="51"/>
      <c r="F6" s="51"/>
      <c r="G6" s="51"/>
      <c r="H6" s="51"/>
      <c r="I6" s="51"/>
      <c r="J6" s="51"/>
      <c r="K6" s="51"/>
      <c r="L6" s="51"/>
      <c r="M6" s="51"/>
      <c r="N6" s="51"/>
      <c r="O6" s="51"/>
      <c r="P6" s="51"/>
      <c r="Q6" s="51"/>
      <c r="R6" s="51"/>
      <c r="S6" s="51"/>
      <c r="T6" s="51"/>
      <c r="U6" s="51"/>
      <c r="V6" s="51"/>
      <c r="W6" s="51"/>
      <c r="X6" s="51"/>
    </row>
    <row r="7" spans="1:24" s="52" customFormat="1" ht="18" customHeight="1" x14ac:dyDescent="0.2">
      <c r="A7" s="53" t="s">
        <v>83</v>
      </c>
      <c r="B7" s="51"/>
      <c r="C7" s="51"/>
      <c r="D7" s="51"/>
      <c r="E7" s="51"/>
      <c r="F7" s="51"/>
      <c r="G7" s="51"/>
      <c r="H7" s="51"/>
      <c r="I7" s="51"/>
      <c r="J7" s="51"/>
      <c r="K7" s="51"/>
      <c r="L7" s="51"/>
      <c r="M7" s="51"/>
      <c r="N7" s="51"/>
      <c r="O7" s="51"/>
      <c r="P7" s="51"/>
      <c r="Q7" s="51"/>
      <c r="R7" s="51"/>
      <c r="S7" s="51"/>
      <c r="T7" s="51"/>
      <c r="U7" s="51"/>
      <c r="V7" s="51"/>
      <c r="W7" s="51"/>
      <c r="X7" s="51"/>
    </row>
    <row r="8" spans="1:24" s="52" customFormat="1" ht="18" customHeight="1" x14ac:dyDescent="0.2">
      <c r="A8" s="53" t="s">
        <v>84</v>
      </c>
      <c r="B8" s="54"/>
      <c r="C8" s="51"/>
      <c r="D8" s="51"/>
      <c r="E8" s="51"/>
      <c r="F8" s="51"/>
      <c r="G8" s="51"/>
      <c r="H8" s="51"/>
      <c r="I8" s="51"/>
      <c r="J8" s="51"/>
      <c r="K8" s="51"/>
      <c r="L8" s="51"/>
      <c r="M8" s="51"/>
      <c r="N8" s="51"/>
      <c r="O8" s="51"/>
      <c r="P8" s="51"/>
      <c r="Q8" s="51"/>
      <c r="R8" s="51"/>
      <c r="S8" s="51"/>
      <c r="T8" s="51"/>
      <c r="U8" s="51"/>
      <c r="V8" s="51"/>
      <c r="W8" s="51"/>
      <c r="X8" s="51"/>
    </row>
    <row r="9" spans="1:24" s="52" customFormat="1" ht="18" customHeight="1" x14ac:dyDescent="0.2">
      <c r="A9" s="53" t="s">
        <v>42</v>
      </c>
      <c r="B9" s="51"/>
      <c r="C9" s="51"/>
      <c r="D9" s="51"/>
      <c r="E9" s="51"/>
      <c r="F9" s="51"/>
      <c r="G9" s="51"/>
      <c r="H9" s="51"/>
      <c r="I9" s="51"/>
      <c r="J9" s="51"/>
      <c r="K9" s="51"/>
      <c r="L9" s="51"/>
      <c r="M9" s="51"/>
      <c r="N9" s="51"/>
      <c r="O9" s="51"/>
      <c r="P9" s="51"/>
      <c r="Q9" s="51"/>
      <c r="R9" s="51"/>
      <c r="S9" s="51"/>
      <c r="T9" s="51"/>
      <c r="U9" s="51"/>
      <c r="V9" s="51"/>
      <c r="W9" s="51"/>
      <c r="X9" s="51"/>
    </row>
    <row r="10" spans="1:24" s="52" customFormat="1" ht="18" customHeight="1" x14ac:dyDescent="0.2">
      <c r="A10" s="53" t="s">
        <v>85</v>
      </c>
      <c r="B10" s="54"/>
      <c r="C10" s="51"/>
      <c r="D10" s="51"/>
      <c r="E10" s="51"/>
      <c r="F10" s="51"/>
      <c r="G10" s="51"/>
      <c r="H10" s="51"/>
      <c r="I10" s="51"/>
      <c r="J10" s="51"/>
      <c r="K10" s="51"/>
      <c r="L10" s="51"/>
      <c r="M10" s="51"/>
      <c r="N10" s="51"/>
      <c r="O10" s="51"/>
      <c r="P10" s="51"/>
      <c r="Q10" s="51"/>
      <c r="R10" s="51"/>
      <c r="S10" s="51"/>
      <c r="T10" s="51"/>
      <c r="U10" s="51"/>
      <c r="V10" s="51"/>
      <c r="W10" s="51"/>
      <c r="X10" s="51"/>
    </row>
    <row r="11" spans="1:24" s="52" customFormat="1" ht="18" customHeight="1" x14ac:dyDescent="0.2">
      <c r="A11" s="53" t="s">
        <v>86</v>
      </c>
      <c r="B11" s="51"/>
      <c r="C11" s="51"/>
      <c r="D11" s="51"/>
      <c r="E11" s="51"/>
      <c r="F11" s="51"/>
      <c r="G11" s="51"/>
      <c r="H11" s="51"/>
      <c r="I11" s="51"/>
      <c r="J11" s="51"/>
      <c r="K11" s="51"/>
      <c r="L11" s="51"/>
      <c r="M11" s="51"/>
      <c r="N11" s="51"/>
      <c r="O11" s="51"/>
      <c r="P11" s="51"/>
      <c r="Q11" s="51"/>
      <c r="R11" s="51"/>
      <c r="S11" s="51"/>
      <c r="T11" s="51"/>
      <c r="U11" s="51"/>
      <c r="V11" s="51"/>
      <c r="W11" s="51"/>
      <c r="X11" s="51"/>
    </row>
    <row r="12" spans="1:24" s="52" customFormat="1" ht="18" customHeight="1" x14ac:dyDescent="0.2">
      <c r="A12" s="53" t="s">
        <v>87</v>
      </c>
      <c r="B12" s="54"/>
      <c r="C12" s="51"/>
      <c r="D12" s="51"/>
      <c r="E12" s="51"/>
      <c r="F12" s="51"/>
      <c r="G12" s="51"/>
      <c r="H12" s="51"/>
      <c r="I12" s="51"/>
      <c r="J12" s="51"/>
      <c r="K12" s="51"/>
      <c r="L12" s="51"/>
      <c r="M12" s="51"/>
      <c r="N12" s="51"/>
      <c r="O12" s="51"/>
      <c r="P12" s="51"/>
      <c r="Q12" s="51"/>
      <c r="R12" s="51"/>
      <c r="S12" s="51"/>
      <c r="T12" s="51"/>
      <c r="U12" s="51"/>
      <c r="V12" s="51"/>
      <c r="W12" s="51"/>
      <c r="X12" s="51"/>
    </row>
    <row r="13" spans="1:24" s="52" customFormat="1" ht="18" customHeight="1" x14ac:dyDescent="0.2">
      <c r="A13" s="53" t="s">
        <v>43</v>
      </c>
      <c r="B13" s="51"/>
      <c r="C13" s="51"/>
      <c r="D13" s="51"/>
      <c r="E13" s="51"/>
      <c r="F13" s="51"/>
      <c r="G13" s="51"/>
      <c r="H13" s="51"/>
      <c r="I13" s="51"/>
      <c r="J13" s="51"/>
      <c r="K13" s="51"/>
      <c r="L13" s="51"/>
      <c r="M13" s="51"/>
      <c r="N13" s="51"/>
      <c r="O13" s="51"/>
      <c r="P13" s="51"/>
      <c r="Q13" s="51"/>
      <c r="R13" s="51"/>
      <c r="S13" s="51"/>
      <c r="T13" s="51"/>
      <c r="U13" s="51"/>
      <c r="V13" s="51"/>
      <c r="W13" s="51"/>
      <c r="X13" s="51"/>
    </row>
    <row r="14" spans="1:24" s="52" customFormat="1" ht="18" customHeight="1" thickBot="1" x14ac:dyDescent="0.25">
      <c r="A14" s="56" t="s">
        <v>44</v>
      </c>
      <c r="B14" s="55"/>
      <c r="C14" s="57"/>
      <c r="D14" s="57"/>
      <c r="E14" s="57"/>
      <c r="F14" s="57"/>
      <c r="G14" s="51"/>
      <c r="H14" s="51"/>
      <c r="I14" s="51"/>
      <c r="J14" s="51"/>
      <c r="K14" s="51"/>
      <c r="L14" s="51"/>
      <c r="M14" s="51"/>
      <c r="N14" s="51"/>
      <c r="O14" s="51"/>
      <c r="P14" s="51"/>
      <c r="Q14" s="51"/>
      <c r="R14" s="51"/>
      <c r="S14" s="51"/>
      <c r="T14" s="51"/>
      <c r="U14" s="51"/>
      <c r="V14" s="51"/>
      <c r="W14" s="51"/>
      <c r="X14" s="51"/>
    </row>
    <row r="15" spans="1:24" s="52" customFormat="1" ht="18" customHeight="1" thickTop="1" x14ac:dyDescent="0.2">
      <c r="A15" s="53" t="s">
        <v>45</v>
      </c>
      <c r="B15" s="51"/>
      <c r="C15" s="51"/>
      <c r="D15" s="51"/>
      <c r="E15" s="51"/>
      <c r="F15" s="51"/>
      <c r="G15" s="51"/>
      <c r="H15" s="51"/>
      <c r="I15" s="51"/>
      <c r="J15" s="51"/>
      <c r="K15" s="51"/>
      <c r="L15" s="51"/>
      <c r="M15" s="51"/>
      <c r="N15" s="51"/>
      <c r="O15" s="51"/>
      <c r="P15" s="51"/>
      <c r="Q15" s="51"/>
      <c r="R15" s="51"/>
      <c r="S15" s="51"/>
      <c r="T15" s="51"/>
      <c r="U15" s="51"/>
      <c r="V15" s="51"/>
      <c r="W15" s="51"/>
      <c r="X15" s="51"/>
    </row>
    <row r="16" spans="1:24" s="52" customFormat="1" ht="18" customHeight="1" x14ac:dyDescent="0.2">
      <c r="A16" s="53" t="s">
        <v>88</v>
      </c>
      <c r="B16" s="51"/>
      <c r="C16" s="51"/>
      <c r="D16" s="51"/>
      <c r="E16" s="51"/>
      <c r="F16" s="51"/>
      <c r="G16" s="51"/>
      <c r="H16" s="51"/>
      <c r="I16" s="51"/>
      <c r="J16" s="51"/>
      <c r="K16" s="51"/>
      <c r="L16" s="51"/>
      <c r="M16" s="51"/>
      <c r="N16" s="51"/>
      <c r="O16" s="51"/>
      <c r="P16" s="51"/>
      <c r="Q16" s="51"/>
      <c r="R16" s="51"/>
      <c r="S16" s="51"/>
      <c r="T16" s="51"/>
      <c r="U16" s="51"/>
      <c r="V16" s="51"/>
      <c r="W16" s="51"/>
      <c r="X16" s="51"/>
    </row>
    <row r="17" spans="1:24" s="52" customFormat="1" ht="18" customHeight="1" x14ac:dyDescent="0.2">
      <c r="A17" s="53" t="s">
        <v>89</v>
      </c>
      <c r="B17" s="51"/>
      <c r="C17" s="51"/>
      <c r="D17" s="51"/>
      <c r="E17" s="51"/>
      <c r="F17" s="51"/>
      <c r="G17" s="51"/>
      <c r="H17" s="51"/>
      <c r="I17" s="51"/>
      <c r="J17" s="51"/>
      <c r="K17" s="51"/>
      <c r="L17" s="51"/>
      <c r="M17" s="51"/>
      <c r="N17" s="51"/>
      <c r="O17" s="51"/>
      <c r="P17" s="51"/>
      <c r="Q17" s="51"/>
      <c r="R17" s="51"/>
      <c r="S17" s="51"/>
      <c r="T17" s="51"/>
      <c r="U17" s="51"/>
      <c r="V17" s="51"/>
      <c r="W17" s="51"/>
      <c r="X17" s="51"/>
    </row>
    <row r="18" spans="1:24" s="52" customFormat="1" ht="18" customHeight="1" x14ac:dyDescent="0.2">
      <c r="A18" s="53" t="s">
        <v>90</v>
      </c>
      <c r="B18" s="51"/>
      <c r="C18" s="51"/>
      <c r="D18" s="51"/>
      <c r="E18" s="51"/>
      <c r="F18" s="51"/>
      <c r="G18" s="51"/>
      <c r="H18" s="51"/>
      <c r="I18" s="51"/>
      <c r="J18" s="51"/>
      <c r="K18" s="51"/>
      <c r="L18" s="51"/>
      <c r="M18" s="51"/>
      <c r="N18" s="51"/>
      <c r="O18" s="51"/>
      <c r="P18" s="51"/>
      <c r="Q18" s="51"/>
      <c r="R18" s="51"/>
      <c r="S18" s="51"/>
      <c r="T18" s="51"/>
      <c r="U18" s="51"/>
      <c r="V18" s="51"/>
      <c r="W18" s="51"/>
      <c r="X18" s="51"/>
    </row>
    <row r="19" spans="1:24" s="52" customFormat="1" ht="18" customHeight="1" x14ac:dyDescent="0.2">
      <c r="A19" s="53" t="s">
        <v>91</v>
      </c>
      <c r="B19" s="51"/>
      <c r="C19" s="51"/>
      <c r="D19" s="51"/>
      <c r="E19" s="51"/>
      <c r="F19" s="51"/>
      <c r="G19" s="51"/>
      <c r="H19" s="51"/>
      <c r="I19" s="51"/>
      <c r="J19" s="51"/>
      <c r="K19" s="51"/>
      <c r="L19" s="51"/>
      <c r="M19" s="51"/>
      <c r="N19" s="51"/>
      <c r="O19" s="51"/>
      <c r="P19" s="51"/>
      <c r="Q19" s="51"/>
      <c r="R19" s="51"/>
      <c r="S19" s="51"/>
      <c r="T19" s="51"/>
      <c r="U19" s="51"/>
      <c r="V19" s="51"/>
      <c r="W19" s="51"/>
      <c r="X19" s="51"/>
    </row>
    <row r="20" spans="1:24" s="52" customFormat="1" ht="18" customHeight="1" x14ac:dyDescent="0.2">
      <c r="A20" s="53" t="s">
        <v>92</v>
      </c>
      <c r="B20" s="51"/>
      <c r="C20" s="51"/>
      <c r="D20" s="51"/>
      <c r="E20" s="51"/>
      <c r="F20" s="51"/>
      <c r="G20" s="51"/>
      <c r="H20" s="51"/>
      <c r="I20" s="51"/>
      <c r="J20" s="51"/>
      <c r="K20" s="51"/>
      <c r="L20" s="51"/>
      <c r="M20" s="51"/>
      <c r="N20" s="51"/>
      <c r="O20" s="51"/>
      <c r="P20" s="51"/>
      <c r="Q20" s="51"/>
      <c r="R20" s="51"/>
      <c r="S20" s="51"/>
      <c r="T20" s="51"/>
      <c r="U20" s="51"/>
      <c r="V20" s="51"/>
      <c r="W20" s="51"/>
      <c r="X20" s="51"/>
    </row>
    <row r="21" spans="1:24" s="52" customFormat="1" ht="18" customHeight="1" x14ac:dyDescent="0.2">
      <c r="A21" s="53" t="s">
        <v>93</v>
      </c>
      <c r="B21" s="51"/>
      <c r="C21" s="51"/>
      <c r="D21" s="51"/>
      <c r="E21" s="51"/>
      <c r="F21" s="51"/>
      <c r="G21" s="51"/>
      <c r="H21" s="51"/>
      <c r="I21" s="51"/>
      <c r="J21" s="51"/>
      <c r="K21" s="51"/>
      <c r="L21" s="51"/>
      <c r="M21" s="51"/>
      <c r="N21" s="51"/>
      <c r="O21" s="51"/>
      <c r="P21" s="51"/>
      <c r="Q21" s="51"/>
      <c r="R21" s="51"/>
      <c r="S21" s="51"/>
      <c r="T21" s="51"/>
      <c r="U21" s="51"/>
      <c r="V21" s="51"/>
      <c r="W21" s="51"/>
      <c r="X21" s="51"/>
    </row>
    <row r="22" spans="1:24" s="52" customFormat="1" ht="18" customHeight="1" x14ac:dyDescent="0.2">
      <c r="A22" s="53" t="s">
        <v>94</v>
      </c>
      <c r="B22" s="51"/>
      <c r="C22" s="51"/>
      <c r="D22" s="51"/>
      <c r="E22" s="51"/>
      <c r="F22" s="51"/>
      <c r="G22" s="51"/>
      <c r="H22" s="51"/>
      <c r="I22" s="51"/>
      <c r="J22" s="51"/>
      <c r="K22" s="51"/>
      <c r="L22" s="51"/>
      <c r="M22" s="51"/>
      <c r="N22" s="51"/>
      <c r="O22" s="51"/>
      <c r="P22" s="51"/>
      <c r="Q22" s="51"/>
      <c r="R22" s="51"/>
      <c r="S22" s="51"/>
      <c r="T22" s="51"/>
      <c r="U22" s="51"/>
      <c r="V22" s="51"/>
      <c r="W22" s="51"/>
      <c r="X22" s="51"/>
    </row>
    <row r="23" spans="1:24" s="52" customFormat="1" ht="18" customHeight="1" x14ac:dyDescent="0.2">
      <c r="A23" s="53" t="s">
        <v>95</v>
      </c>
      <c r="B23" s="51"/>
      <c r="C23" s="51"/>
      <c r="D23" s="51"/>
      <c r="E23" s="51"/>
      <c r="F23" s="51"/>
      <c r="G23" s="51"/>
      <c r="H23" s="51"/>
      <c r="I23" s="51"/>
      <c r="J23" s="51"/>
      <c r="K23" s="51"/>
      <c r="L23" s="51"/>
      <c r="M23" s="51"/>
      <c r="N23" s="51"/>
      <c r="O23" s="51"/>
      <c r="P23" s="51"/>
      <c r="Q23" s="51"/>
      <c r="R23" s="51"/>
      <c r="S23" s="51"/>
      <c r="T23" s="51"/>
      <c r="U23" s="51"/>
      <c r="V23" s="51"/>
      <c r="W23" s="51"/>
      <c r="X23" s="51"/>
    </row>
    <row r="24" spans="1:24" customFormat="1" ht="15.75" x14ac:dyDescent="0.25">
      <c r="A24" s="61" t="s">
        <v>60</v>
      </c>
      <c r="B24" s="62"/>
      <c r="C24" s="62"/>
      <c r="D24" s="62"/>
      <c r="E24" s="62"/>
      <c r="F24" s="62"/>
      <c r="G24" s="62"/>
      <c r="H24" s="62"/>
      <c r="I24" s="62"/>
      <c r="J24" s="62"/>
      <c r="K24" s="62"/>
      <c r="L24" s="62"/>
    </row>
    <row r="25" spans="1:24" customFormat="1" ht="14.25" x14ac:dyDescent="0.2">
      <c r="A25" s="26" t="s">
        <v>62</v>
      </c>
    </row>
    <row r="26" spans="1:24" customFormat="1" ht="14.25" x14ac:dyDescent="0.2">
      <c r="A26" s="63" t="s">
        <v>61</v>
      </c>
    </row>
    <row r="27" spans="1:24" ht="15" customHeight="1" x14ac:dyDescent="0.25">
      <c r="A27" s="11" t="s">
        <v>0</v>
      </c>
    </row>
  </sheetData>
  <hyperlinks>
    <hyperlink ref="A27" location="Contents!A1" display="Return to Contents Page" xr:uid="{2F027DC5-0CD6-4CDA-A504-03B83EFF8044}"/>
    <hyperlink ref="A26" r:id="rId1" xr:uid="{C05816D6-23E1-4A57-9F66-995385E0276F}"/>
  </hyperlinks>
  <pageMargins left="0.70866141732283472" right="0.70866141732283472" top="0.74803149606299213" bottom="0.74803149606299213" header="0.31496062992125984" footer="0.31496062992125984"/>
  <pageSetup paperSize="9" scale="72"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AC57"/>
  <sheetViews>
    <sheetView showGridLines="0" zoomScaleNormal="100" workbookViewId="0"/>
  </sheetViews>
  <sheetFormatPr defaultColWidth="8.5703125" defaultRowHeight="12.75" x14ac:dyDescent="0.2"/>
  <sheetData>
    <row r="1" spans="1:29" ht="18" customHeight="1" x14ac:dyDescent="0.2">
      <c r="A1" s="1" t="s">
        <v>38</v>
      </c>
      <c r="B1" s="2"/>
      <c r="C1" s="2"/>
      <c r="D1" s="2"/>
      <c r="E1" s="2"/>
      <c r="F1" s="2"/>
      <c r="G1" s="2"/>
      <c r="H1" s="2"/>
      <c r="I1" s="2"/>
      <c r="J1" s="2"/>
      <c r="K1" s="3"/>
      <c r="L1" s="2"/>
      <c r="M1" s="2"/>
      <c r="N1" s="2"/>
      <c r="O1" s="2"/>
      <c r="P1" s="2"/>
      <c r="Q1" s="2"/>
      <c r="R1" s="2"/>
      <c r="S1" s="2"/>
      <c r="T1" s="2"/>
      <c r="U1" s="2"/>
      <c r="V1" s="2"/>
      <c r="W1" s="2"/>
      <c r="X1" s="2"/>
      <c r="Y1" s="2"/>
      <c r="Z1" s="2"/>
      <c r="AA1" s="2"/>
      <c r="AB1" s="2"/>
      <c r="AC1" s="2"/>
    </row>
    <row r="2" spans="1:29" ht="18"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row>
    <row r="3" spans="1:29" ht="18" customHeight="1" x14ac:dyDescent="0.2">
      <c r="A3" s="1" t="s">
        <v>67</v>
      </c>
      <c r="B3" s="2"/>
      <c r="C3" s="2"/>
      <c r="D3" s="2"/>
      <c r="E3" s="2"/>
      <c r="F3" s="2"/>
      <c r="G3" s="2"/>
      <c r="H3" s="2"/>
      <c r="I3" s="2"/>
      <c r="J3" s="2"/>
      <c r="K3" s="2"/>
      <c r="L3" s="2"/>
      <c r="M3" s="2"/>
      <c r="N3" s="2"/>
      <c r="O3" s="2"/>
      <c r="P3" s="1"/>
      <c r="Q3" s="3"/>
      <c r="R3" s="2"/>
      <c r="S3" s="2"/>
      <c r="T3" s="2"/>
      <c r="U3" s="2"/>
      <c r="V3" s="2"/>
      <c r="W3" s="2"/>
      <c r="X3" s="2"/>
      <c r="Y3" s="2"/>
      <c r="Z3" s="2"/>
      <c r="AA3" s="2"/>
      <c r="AB3" s="2"/>
      <c r="AC3" s="2"/>
    </row>
    <row r="4" spans="1:29" x14ac:dyDescent="0.2">
      <c r="A4" s="5"/>
      <c r="B4" s="5"/>
      <c r="C4" s="5"/>
      <c r="D4" s="5"/>
      <c r="E4" s="5"/>
      <c r="F4" s="5"/>
      <c r="G4" s="5"/>
      <c r="H4" s="2"/>
      <c r="I4" s="2"/>
      <c r="J4" s="2"/>
      <c r="K4" s="2"/>
      <c r="L4" s="2"/>
      <c r="M4" s="2"/>
      <c r="N4" s="2"/>
      <c r="O4" s="2"/>
      <c r="P4" s="2"/>
      <c r="Q4" s="2"/>
      <c r="R4" s="2"/>
      <c r="S4" s="2"/>
      <c r="T4" s="2"/>
      <c r="U4" s="2"/>
      <c r="V4" s="2"/>
      <c r="W4" s="2"/>
      <c r="X4" s="2"/>
      <c r="Y4" s="2"/>
      <c r="Z4" s="2"/>
      <c r="AA4" s="2"/>
      <c r="AB4" s="2"/>
      <c r="AC4" s="2"/>
    </row>
    <row r="5" spans="1:29" x14ac:dyDescent="0.2">
      <c r="A5" s="5"/>
      <c r="B5" s="5"/>
      <c r="C5" s="5"/>
      <c r="D5" s="5"/>
      <c r="E5" s="5"/>
      <c r="F5" s="5"/>
      <c r="G5" s="5"/>
      <c r="H5" s="2"/>
      <c r="I5" s="2"/>
      <c r="J5" s="2"/>
      <c r="K5" s="2"/>
      <c r="L5" s="2"/>
      <c r="M5" s="2"/>
      <c r="N5" s="2"/>
      <c r="O5" s="2"/>
      <c r="P5" s="2"/>
      <c r="Q5" s="2"/>
      <c r="R5" s="2"/>
      <c r="S5" s="2"/>
      <c r="T5" s="2"/>
      <c r="U5" s="2"/>
      <c r="V5" s="2"/>
      <c r="W5" s="2"/>
      <c r="X5" s="2"/>
      <c r="Y5" s="2"/>
      <c r="Z5" s="2"/>
      <c r="AA5" s="2"/>
      <c r="AB5" s="2"/>
      <c r="AC5" s="2"/>
    </row>
    <row r="6" spans="1:29" x14ac:dyDescent="0.2">
      <c r="A6" s="5"/>
      <c r="B6" s="5"/>
      <c r="C6" s="5"/>
      <c r="D6" s="5"/>
      <c r="E6" s="5"/>
      <c r="F6" s="5"/>
      <c r="G6" s="5"/>
      <c r="H6" s="2"/>
      <c r="I6" s="2"/>
      <c r="J6" s="2"/>
      <c r="K6" s="2"/>
      <c r="L6" s="2"/>
      <c r="M6" s="2"/>
      <c r="N6" s="2"/>
      <c r="O6" s="2"/>
      <c r="P6" s="2"/>
      <c r="Q6" s="2"/>
      <c r="R6" s="2"/>
      <c r="S6" s="2"/>
      <c r="T6" s="2"/>
      <c r="U6" s="2"/>
      <c r="V6" s="2"/>
      <c r="W6" s="2"/>
      <c r="X6" s="2"/>
      <c r="Y6" s="2"/>
      <c r="Z6" s="2"/>
      <c r="AA6" s="2"/>
      <c r="AB6" s="2"/>
      <c r="AC6" s="2"/>
    </row>
    <row r="7" spans="1:29" x14ac:dyDescent="0.2">
      <c r="A7" s="5"/>
      <c r="B7" s="5"/>
      <c r="C7" s="5"/>
      <c r="D7" s="5"/>
      <c r="E7" s="5"/>
      <c r="F7" s="5"/>
      <c r="G7" s="5"/>
      <c r="H7" s="2"/>
      <c r="I7" s="2"/>
      <c r="J7" s="2"/>
      <c r="K7" s="2"/>
      <c r="L7" s="2"/>
      <c r="M7" s="2"/>
      <c r="N7" s="2"/>
      <c r="O7" s="2"/>
      <c r="P7" s="2"/>
      <c r="Q7" s="2"/>
      <c r="R7" s="2"/>
      <c r="S7" s="2"/>
      <c r="T7" s="2"/>
      <c r="U7" s="2"/>
      <c r="V7" s="2"/>
      <c r="W7" s="2"/>
      <c r="X7" s="2"/>
      <c r="Y7" s="2"/>
      <c r="Z7" s="2"/>
      <c r="AA7" s="2"/>
      <c r="AB7" s="2"/>
      <c r="AC7" s="2"/>
    </row>
    <row r="8" spans="1:29" ht="12.75" customHeight="1" x14ac:dyDescent="0.2">
      <c r="A8" s="5"/>
      <c r="B8" s="5"/>
      <c r="C8" s="5"/>
      <c r="D8" s="5"/>
      <c r="E8" s="5"/>
      <c r="F8" s="5"/>
      <c r="G8" s="5"/>
      <c r="H8" s="2"/>
      <c r="I8" s="2"/>
      <c r="J8" s="2"/>
      <c r="K8" s="2"/>
      <c r="L8" s="2"/>
      <c r="M8" s="2"/>
      <c r="N8" s="2"/>
      <c r="O8" s="2"/>
      <c r="P8" s="2"/>
      <c r="Q8" s="2"/>
      <c r="R8" s="2"/>
      <c r="S8" s="2"/>
      <c r="T8" s="2"/>
      <c r="U8" s="2"/>
      <c r="V8" s="2"/>
      <c r="W8" s="2"/>
      <c r="X8" s="2"/>
      <c r="Y8" s="2"/>
      <c r="Z8" s="2"/>
      <c r="AA8" s="2"/>
      <c r="AB8" s="2"/>
      <c r="AC8" s="2"/>
    </row>
    <row r="9" spans="1:29" ht="12.75" customHeight="1" x14ac:dyDescent="0.2">
      <c r="A9" s="5"/>
      <c r="B9" s="5"/>
      <c r="C9" s="5"/>
      <c r="D9" s="5"/>
      <c r="E9" s="5"/>
      <c r="F9" s="5"/>
      <c r="G9" s="5"/>
      <c r="H9" s="2"/>
      <c r="I9" s="2"/>
      <c r="J9" s="2"/>
      <c r="K9" s="2"/>
      <c r="L9" s="2"/>
      <c r="M9" s="2"/>
      <c r="N9" s="2"/>
      <c r="O9" s="2"/>
      <c r="P9" s="2"/>
      <c r="Q9" s="2"/>
      <c r="R9" s="2"/>
      <c r="S9" s="2"/>
      <c r="T9" s="2"/>
      <c r="U9" s="2"/>
      <c r="V9" s="2"/>
      <c r="W9" s="2"/>
      <c r="X9" s="2"/>
      <c r="Y9" s="2"/>
      <c r="Z9" s="2"/>
      <c r="AA9" s="2"/>
      <c r="AB9" s="2"/>
      <c r="AC9" s="2"/>
    </row>
    <row r="10" spans="1:29" ht="12.75" customHeight="1" x14ac:dyDescent="0.2">
      <c r="A10" s="5"/>
      <c r="B10" s="5"/>
      <c r="C10" s="5"/>
      <c r="D10" s="5"/>
      <c r="E10" s="5"/>
      <c r="F10" s="5"/>
      <c r="G10" s="5"/>
      <c r="H10" s="2"/>
      <c r="I10" s="2"/>
      <c r="J10" s="2"/>
      <c r="K10" s="2"/>
      <c r="L10" s="2"/>
      <c r="M10" s="2"/>
      <c r="N10" s="2"/>
      <c r="O10" s="2"/>
      <c r="P10" s="2"/>
      <c r="Q10" s="2"/>
      <c r="R10" s="2"/>
      <c r="S10" s="2"/>
      <c r="T10" s="2"/>
      <c r="U10" s="2"/>
      <c r="V10" s="2"/>
      <c r="W10" s="2"/>
      <c r="X10" s="2"/>
      <c r="Y10" s="2"/>
      <c r="Z10" s="2"/>
      <c r="AA10" s="2"/>
      <c r="AB10" s="2"/>
      <c r="AC10" s="2"/>
    </row>
    <row r="11" spans="1:29" ht="12.75" customHeight="1" x14ac:dyDescent="0.2">
      <c r="A11" s="5"/>
      <c r="B11" s="5"/>
      <c r="C11" s="5"/>
      <c r="D11" s="5"/>
      <c r="E11" s="5"/>
      <c r="F11" s="5"/>
      <c r="G11" s="5"/>
      <c r="H11" s="2"/>
      <c r="I11" s="2"/>
      <c r="J11" s="2"/>
      <c r="K11" s="2"/>
      <c r="L11" s="2"/>
      <c r="M11" s="2"/>
      <c r="N11" s="2"/>
      <c r="O11" s="2"/>
      <c r="P11" s="2"/>
      <c r="Q11" s="2"/>
      <c r="R11" s="2"/>
      <c r="S11" s="2"/>
      <c r="T11" s="2"/>
      <c r="U11" s="2"/>
      <c r="V11" s="2"/>
      <c r="W11" s="2"/>
      <c r="X11" s="2"/>
      <c r="Y11" s="2"/>
      <c r="Z11" s="2"/>
      <c r="AA11" s="2"/>
      <c r="AB11" s="2"/>
      <c r="AC11" s="2"/>
    </row>
    <row r="12" spans="1:29" ht="12.75" customHeight="1" x14ac:dyDescent="0.2">
      <c r="A12" s="5"/>
      <c r="B12" s="5"/>
      <c r="C12" s="5"/>
      <c r="D12" s="5"/>
      <c r="E12" s="5"/>
      <c r="F12" s="5"/>
      <c r="G12" s="5"/>
      <c r="H12" s="2"/>
      <c r="I12" s="2"/>
      <c r="J12" s="2"/>
      <c r="K12" s="2"/>
      <c r="L12" s="2"/>
      <c r="M12" s="2"/>
      <c r="N12" s="2"/>
      <c r="O12" s="2"/>
      <c r="P12" s="2"/>
      <c r="Q12" s="2"/>
      <c r="R12" s="2"/>
      <c r="S12" s="2"/>
      <c r="T12" s="2"/>
      <c r="U12" s="2"/>
      <c r="V12" s="2"/>
      <c r="W12" s="2"/>
      <c r="X12" s="2"/>
      <c r="Y12" s="2"/>
      <c r="Z12" s="2"/>
      <c r="AA12" s="2"/>
      <c r="AB12" s="2"/>
      <c r="AC12" s="2"/>
    </row>
    <row r="13" spans="1:29" ht="12.75" customHeight="1" x14ac:dyDescent="0.2">
      <c r="A13" s="5"/>
      <c r="B13" s="5"/>
      <c r="C13" s="5"/>
      <c r="D13" s="5"/>
      <c r="E13" s="5"/>
      <c r="F13" s="5"/>
      <c r="G13" s="5"/>
      <c r="H13" s="2"/>
      <c r="I13" s="2"/>
      <c r="J13" s="2"/>
      <c r="K13" s="2"/>
      <c r="L13" s="2"/>
      <c r="M13" s="2"/>
      <c r="N13" s="2"/>
      <c r="O13" s="2"/>
      <c r="P13" s="2"/>
      <c r="Q13" s="2"/>
      <c r="R13" s="2"/>
      <c r="S13" s="2"/>
      <c r="T13" s="2"/>
      <c r="U13" s="2"/>
      <c r="V13" s="2"/>
      <c r="W13" s="2"/>
      <c r="X13" s="2"/>
      <c r="Y13" s="2"/>
      <c r="Z13" s="2"/>
      <c r="AA13" s="2"/>
      <c r="AB13" s="2"/>
      <c r="AC13" s="2"/>
    </row>
    <row r="14" spans="1:29" ht="12.75" customHeight="1" x14ac:dyDescent="0.2">
      <c r="A14" s="5"/>
      <c r="B14" s="5"/>
      <c r="C14" s="5"/>
      <c r="D14" s="5"/>
      <c r="E14" s="5"/>
      <c r="F14" s="5"/>
      <c r="G14" s="5"/>
      <c r="H14" s="2"/>
      <c r="I14" s="2"/>
      <c r="J14" s="2"/>
      <c r="K14" s="2"/>
      <c r="L14" s="2"/>
      <c r="M14" s="2"/>
      <c r="N14" s="2"/>
      <c r="O14" s="2"/>
      <c r="P14" s="2"/>
      <c r="Q14" s="2"/>
      <c r="R14" s="2"/>
      <c r="S14" s="2"/>
      <c r="T14" s="2"/>
      <c r="U14" s="2"/>
      <c r="V14" s="2"/>
      <c r="W14" s="2"/>
      <c r="X14" s="2"/>
      <c r="Y14" s="2"/>
      <c r="Z14" s="2"/>
      <c r="AA14" s="2"/>
      <c r="AB14" s="2"/>
      <c r="AC14" s="2"/>
    </row>
    <row r="15" spans="1:29" ht="12.75" customHeight="1" x14ac:dyDescent="0.2">
      <c r="A15" s="5"/>
      <c r="B15" s="5"/>
      <c r="C15" s="5"/>
      <c r="D15" s="5"/>
      <c r="E15" s="5"/>
      <c r="F15" s="5"/>
      <c r="G15" s="5"/>
      <c r="H15" s="2"/>
      <c r="I15" s="2"/>
      <c r="J15" s="2"/>
      <c r="K15" s="2"/>
      <c r="L15" s="2"/>
      <c r="M15" s="2"/>
      <c r="N15" s="2"/>
      <c r="O15" s="2"/>
      <c r="P15" s="2"/>
      <c r="Q15" s="2"/>
      <c r="R15" s="2"/>
      <c r="S15" s="2"/>
      <c r="T15" s="2"/>
      <c r="U15" s="2"/>
      <c r="V15" s="2"/>
      <c r="W15" s="2"/>
      <c r="X15" s="2"/>
      <c r="Y15" s="2"/>
      <c r="Z15" s="2"/>
      <c r="AA15" s="2"/>
      <c r="AB15" s="2"/>
      <c r="AC15" s="2"/>
    </row>
    <row r="16" spans="1:29" ht="12.75" customHeight="1" x14ac:dyDescent="0.2">
      <c r="A16" s="5"/>
      <c r="B16" s="5"/>
      <c r="C16" s="5"/>
      <c r="D16" s="5"/>
      <c r="E16" s="5"/>
      <c r="F16" s="5"/>
      <c r="G16" s="5"/>
      <c r="H16" s="2"/>
      <c r="I16" s="2"/>
      <c r="J16" s="2"/>
      <c r="K16" s="2"/>
      <c r="L16" s="2"/>
      <c r="M16" s="2"/>
      <c r="N16" s="2"/>
      <c r="O16" s="2"/>
      <c r="P16" s="2"/>
      <c r="Q16" s="2"/>
      <c r="R16" s="2"/>
      <c r="S16" s="2"/>
      <c r="T16" s="2"/>
      <c r="U16" s="2"/>
      <c r="V16" s="2"/>
      <c r="W16" s="2"/>
      <c r="X16" s="2"/>
      <c r="Y16" s="2"/>
      <c r="Z16" s="2"/>
      <c r="AA16" s="2"/>
      <c r="AB16" s="2"/>
      <c r="AC16" s="2"/>
    </row>
    <row r="17" spans="1:29" ht="12.75" customHeight="1" x14ac:dyDescent="0.2">
      <c r="A17" s="5"/>
      <c r="B17" s="5"/>
      <c r="C17" s="5"/>
      <c r="D17" s="5"/>
      <c r="E17" s="5"/>
      <c r="F17" s="5"/>
      <c r="G17" s="5"/>
      <c r="H17" s="2"/>
      <c r="I17" s="2"/>
      <c r="J17" s="2"/>
      <c r="K17" s="2"/>
      <c r="L17" s="2"/>
      <c r="M17" s="2"/>
      <c r="N17" s="2"/>
      <c r="O17" s="2"/>
      <c r="P17" s="2"/>
      <c r="Q17" s="2"/>
      <c r="R17" s="2"/>
      <c r="S17" s="2"/>
      <c r="T17" s="2"/>
      <c r="U17" s="2"/>
      <c r="V17" s="2"/>
      <c r="W17" s="2"/>
      <c r="X17" s="2"/>
      <c r="Y17" s="2"/>
      <c r="Z17" s="2"/>
      <c r="AA17" s="2"/>
      <c r="AB17" s="2"/>
      <c r="AC17" s="2"/>
    </row>
    <row r="18" spans="1:29" ht="12.75" customHeight="1" x14ac:dyDescent="0.2">
      <c r="A18" s="5"/>
      <c r="B18" s="5"/>
      <c r="C18" s="5"/>
      <c r="D18" s="5"/>
      <c r="E18" s="5"/>
      <c r="F18" s="5"/>
      <c r="G18" s="5"/>
      <c r="H18" s="2"/>
      <c r="I18" s="2"/>
      <c r="J18" s="2"/>
      <c r="K18" s="2"/>
      <c r="L18" s="2"/>
      <c r="M18" s="2"/>
      <c r="N18" s="2"/>
      <c r="O18" s="2"/>
      <c r="P18" s="2"/>
      <c r="Q18" s="2"/>
      <c r="R18" s="2"/>
      <c r="S18" s="2"/>
      <c r="T18" s="2"/>
      <c r="U18" s="2"/>
      <c r="V18" s="2"/>
      <c r="W18" s="2"/>
      <c r="X18" s="2"/>
      <c r="Y18" s="2"/>
      <c r="Z18" s="2"/>
      <c r="AA18" s="2"/>
      <c r="AB18" s="2"/>
      <c r="AC18" s="2"/>
    </row>
    <row r="19" spans="1:29" ht="12.75" customHeight="1" x14ac:dyDescent="0.2">
      <c r="A19" s="5"/>
      <c r="B19" s="5"/>
      <c r="C19" s="5"/>
      <c r="D19" s="5"/>
      <c r="E19" s="5"/>
      <c r="F19" s="5"/>
      <c r="G19" s="5"/>
      <c r="H19" s="2"/>
      <c r="I19" s="2"/>
      <c r="J19" s="2"/>
      <c r="K19" s="2"/>
      <c r="L19" s="2"/>
      <c r="M19" s="2"/>
      <c r="N19" s="2"/>
      <c r="O19" s="2"/>
      <c r="P19" s="2"/>
      <c r="Q19" s="2"/>
      <c r="R19" s="2"/>
      <c r="S19" s="2"/>
      <c r="T19" s="2"/>
      <c r="U19" s="2"/>
      <c r="V19" s="2"/>
      <c r="W19" s="2"/>
      <c r="X19" s="2"/>
      <c r="Y19" s="2"/>
      <c r="Z19" s="2"/>
      <c r="AA19" s="2"/>
      <c r="AB19" s="2"/>
      <c r="AC19" s="2"/>
    </row>
    <row r="20" spans="1:29" ht="12.75" customHeight="1" x14ac:dyDescent="0.2">
      <c r="A20" s="2"/>
      <c r="B20" s="5"/>
      <c r="C20" s="5"/>
      <c r="D20" s="5"/>
      <c r="E20" s="5"/>
      <c r="F20" s="5"/>
      <c r="G20" s="5"/>
      <c r="H20" s="2"/>
      <c r="I20" s="2"/>
      <c r="J20" s="2"/>
      <c r="K20" s="2"/>
      <c r="L20" s="2"/>
      <c r="M20" s="2"/>
      <c r="N20" s="2"/>
      <c r="O20" s="2"/>
      <c r="P20" s="2"/>
      <c r="Q20" s="2"/>
      <c r="R20" s="2"/>
      <c r="S20" s="2"/>
      <c r="T20" s="2"/>
      <c r="U20" s="2"/>
      <c r="V20" s="2"/>
      <c r="W20" s="2"/>
      <c r="X20" s="2"/>
      <c r="Y20" s="2"/>
      <c r="Z20" s="2"/>
      <c r="AA20" s="2"/>
      <c r="AB20" s="2"/>
      <c r="AC20" s="2"/>
    </row>
    <row r="21" spans="1:29" ht="12.75" customHeight="1" x14ac:dyDescent="0.2">
      <c r="A21" s="5"/>
      <c r="B21" s="5"/>
      <c r="C21" s="5"/>
      <c r="D21" s="5"/>
      <c r="E21" s="5"/>
      <c r="F21" s="5"/>
      <c r="G21" s="5"/>
      <c r="H21" s="2"/>
      <c r="I21" s="2"/>
      <c r="J21" s="2"/>
      <c r="K21" s="2"/>
      <c r="L21" s="2"/>
      <c r="M21" s="2"/>
      <c r="N21" s="2"/>
      <c r="O21" s="2"/>
      <c r="P21" s="2"/>
      <c r="Q21" s="2"/>
      <c r="R21" s="2"/>
      <c r="S21" s="2"/>
      <c r="T21" s="2"/>
      <c r="U21" s="2"/>
      <c r="V21" s="2"/>
      <c r="W21" s="2"/>
      <c r="X21" s="2"/>
      <c r="Y21" s="2"/>
      <c r="Z21" s="2"/>
      <c r="AA21" s="2"/>
      <c r="AB21" s="2"/>
      <c r="AC21" s="2"/>
    </row>
    <row r="22" spans="1:29" ht="12.75" customHeight="1" x14ac:dyDescent="0.2">
      <c r="A22" s="5"/>
      <c r="B22" s="5"/>
      <c r="C22" s="5"/>
      <c r="D22" s="5"/>
      <c r="E22" s="5"/>
      <c r="F22" s="5"/>
      <c r="G22" s="5"/>
      <c r="H22" s="2"/>
      <c r="I22" s="2"/>
      <c r="J22" s="2"/>
      <c r="K22" s="2"/>
      <c r="L22" s="2"/>
      <c r="M22" s="2"/>
      <c r="N22" s="2"/>
      <c r="O22" s="2"/>
      <c r="P22" s="2"/>
      <c r="Q22" s="2"/>
      <c r="R22" s="2"/>
      <c r="S22" s="2"/>
      <c r="T22" s="2"/>
      <c r="U22" s="2"/>
      <c r="V22" s="2"/>
      <c r="W22" s="2"/>
      <c r="X22" s="2"/>
      <c r="Y22" s="2"/>
      <c r="Z22" s="2"/>
      <c r="AA22" s="2"/>
      <c r="AB22" s="2"/>
      <c r="AC22" s="2"/>
    </row>
    <row r="23" spans="1:29" ht="12.75" customHeight="1" x14ac:dyDescent="0.2">
      <c r="A23" s="5"/>
      <c r="B23" s="5"/>
      <c r="C23" s="5"/>
      <c r="D23" s="5"/>
      <c r="E23" s="5"/>
      <c r="F23" s="5"/>
      <c r="G23" s="5"/>
      <c r="H23" s="2"/>
      <c r="I23" s="2"/>
      <c r="J23" s="2"/>
      <c r="K23" s="2"/>
      <c r="L23" s="2"/>
      <c r="M23" s="2"/>
      <c r="N23" s="2"/>
      <c r="O23" s="2"/>
      <c r="P23" s="2"/>
      <c r="Q23" s="2"/>
      <c r="R23" s="2"/>
      <c r="S23" s="2"/>
      <c r="T23" s="2"/>
      <c r="U23" s="2"/>
      <c r="V23" s="2"/>
      <c r="W23" s="2"/>
      <c r="X23" s="2"/>
      <c r="Y23" s="2"/>
      <c r="Z23" s="2"/>
      <c r="AA23" s="2"/>
      <c r="AB23" s="2"/>
      <c r="AC23" s="2"/>
    </row>
    <row r="24" spans="1:29" ht="12.75" customHeight="1" x14ac:dyDescent="0.2">
      <c r="A24" s="5"/>
      <c r="B24" s="5"/>
      <c r="C24" s="5"/>
      <c r="D24" s="5"/>
      <c r="E24" s="5"/>
      <c r="F24" s="5"/>
      <c r="G24" s="5"/>
      <c r="H24" s="2"/>
      <c r="I24" s="2"/>
      <c r="J24" s="2"/>
      <c r="K24" s="2"/>
      <c r="L24" s="2"/>
      <c r="M24" s="2"/>
      <c r="N24" s="2"/>
      <c r="O24" s="2"/>
      <c r="P24" s="2"/>
      <c r="Q24" s="2"/>
      <c r="R24" s="2"/>
      <c r="S24" s="2"/>
      <c r="T24" s="2"/>
      <c r="U24" s="2"/>
      <c r="V24" s="2"/>
      <c r="W24" s="2"/>
      <c r="X24" s="2"/>
      <c r="Y24" s="2"/>
      <c r="Z24" s="2"/>
      <c r="AA24" s="2"/>
      <c r="AB24" s="2"/>
      <c r="AC24" s="2"/>
    </row>
    <row r="25" spans="1:29" ht="12.75" customHeight="1" x14ac:dyDescent="0.2">
      <c r="A25" s="5"/>
      <c r="B25" s="5"/>
      <c r="C25" s="5"/>
      <c r="D25" s="5"/>
      <c r="E25" s="5"/>
      <c r="F25" s="5"/>
      <c r="G25" s="5"/>
      <c r="H25" s="2"/>
      <c r="I25" s="2"/>
      <c r="J25" s="2"/>
      <c r="K25" s="2"/>
      <c r="L25" s="2"/>
      <c r="M25" s="2"/>
      <c r="N25" s="2"/>
      <c r="O25" s="2"/>
      <c r="P25" s="2"/>
      <c r="Q25" s="2"/>
      <c r="R25" s="2"/>
      <c r="S25" s="2"/>
      <c r="T25" s="2"/>
      <c r="U25" s="2"/>
      <c r="V25" s="2"/>
      <c r="W25" s="2"/>
      <c r="X25" s="2"/>
      <c r="Y25" s="2"/>
      <c r="Z25" s="2"/>
      <c r="AA25" s="2"/>
      <c r="AB25" s="2"/>
      <c r="AC25" s="2"/>
    </row>
    <row r="26" spans="1:29" ht="12.75" customHeight="1" x14ac:dyDescent="0.2">
      <c r="A26" s="5"/>
      <c r="B26" s="5"/>
      <c r="C26" s="5"/>
      <c r="D26" s="5"/>
      <c r="E26" s="5"/>
      <c r="F26" s="5"/>
      <c r="G26" s="5"/>
      <c r="H26" s="2"/>
      <c r="I26" s="2"/>
      <c r="J26" s="2"/>
      <c r="K26" s="2"/>
      <c r="L26" s="2"/>
      <c r="M26" s="2"/>
      <c r="N26" s="2"/>
      <c r="O26" s="2"/>
      <c r="P26" s="2"/>
      <c r="Q26" s="2"/>
      <c r="R26" s="2"/>
      <c r="S26" s="2"/>
      <c r="T26" s="2"/>
      <c r="U26" s="2"/>
      <c r="V26" s="2"/>
      <c r="W26" s="2"/>
      <c r="X26" s="2"/>
      <c r="Y26" s="2"/>
      <c r="Z26" s="2"/>
      <c r="AA26" s="2"/>
      <c r="AB26" s="2"/>
      <c r="AC26" s="2"/>
    </row>
    <row r="27" spans="1:29" ht="12.75" customHeight="1" x14ac:dyDescent="0.2">
      <c r="A27" s="5"/>
      <c r="B27" s="5"/>
      <c r="C27" s="5"/>
      <c r="D27" s="5"/>
      <c r="E27" s="5"/>
      <c r="F27" s="5"/>
      <c r="G27" s="5"/>
      <c r="H27" s="2"/>
      <c r="I27" s="2"/>
      <c r="J27" s="2"/>
      <c r="K27" s="2"/>
      <c r="L27" s="2"/>
      <c r="M27" s="2"/>
      <c r="N27" s="2"/>
      <c r="O27" s="2"/>
      <c r="P27" s="2"/>
      <c r="Q27" s="2"/>
      <c r="R27" s="2"/>
      <c r="S27" s="2"/>
      <c r="T27" s="2"/>
      <c r="U27" s="2"/>
      <c r="V27" s="2"/>
      <c r="W27" s="2"/>
      <c r="X27" s="2"/>
      <c r="Y27" s="2"/>
      <c r="Z27" s="2"/>
      <c r="AA27" s="2"/>
      <c r="AB27" s="2"/>
      <c r="AC27" s="2"/>
    </row>
    <row r="28" spans="1:29" ht="18" customHeight="1" x14ac:dyDescent="0.2">
      <c r="A28" s="5"/>
      <c r="B28" s="5"/>
      <c r="C28" s="5"/>
      <c r="D28" s="5"/>
      <c r="E28" s="5"/>
      <c r="F28" s="5"/>
      <c r="G28" s="5"/>
      <c r="H28" s="2"/>
      <c r="I28" s="2"/>
      <c r="J28" s="2"/>
      <c r="K28" s="2"/>
      <c r="L28" s="2"/>
      <c r="M28" s="2"/>
      <c r="N28" s="2"/>
      <c r="O28" s="2"/>
      <c r="P28" s="2"/>
      <c r="Q28" s="2"/>
      <c r="R28" s="2"/>
      <c r="S28" s="2"/>
      <c r="T28" s="2"/>
      <c r="U28" s="2"/>
      <c r="V28" s="2"/>
      <c r="W28" s="2"/>
      <c r="X28" s="2"/>
      <c r="Y28" s="2"/>
      <c r="Z28" s="2"/>
      <c r="AA28" s="2"/>
      <c r="AB28" s="2"/>
      <c r="AC28" s="2"/>
    </row>
    <row r="29" spans="1:29" ht="18" customHeight="1" x14ac:dyDescent="0.2">
      <c r="A29" s="5"/>
      <c r="B29" s="5"/>
      <c r="C29" s="5"/>
      <c r="D29" s="5"/>
      <c r="E29" s="5"/>
      <c r="F29" s="5"/>
      <c r="G29" s="5"/>
      <c r="H29" s="2"/>
      <c r="I29" s="2"/>
      <c r="J29" s="2"/>
      <c r="K29" s="2"/>
      <c r="L29" s="2"/>
      <c r="M29" s="2"/>
      <c r="N29" s="2"/>
      <c r="O29" s="2"/>
      <c r="P29" s="2"/>
      <c r="Q29" s="2"/>
      <c r="R29" s="2"/>
      <c r="S29" s="2"/>
      <c r="T29" s="2"/>
      <c r="U29" s="2"/>
      <c r="V29" s="2"/>
      <c r="W29" s="2"/>
      <c r="X29" s="2"/>
      <c r="Y29" s="2"/>
      <c r="Z29" s="2"/>
      <c r="AA29" s="2"/>
      <c r="AB29" s="2"/>
      <c r="AC29" s="2"/>
    </row>
    <row r="30" spans="1:29" ht="18" customHeight="1" x14ac:dyDescent="0.2">
      <c r="A30" s="1" t="s">
        <v>37</v>
      </c>
      <c r="B30" s="5"/>
      <c r="C30" s="5"/>
      <c r="D30" s="5"/>
      <c r="E30" s="5"/>
      <c r="F30" s="5"/>
      <c r="G30" s="5"/>
      <c r="H30" s="2"/>
      <c r="I30" s="2"/>
      <c r="J30" s="2"/>
      <c r="K30" s="2"/>
      <c r="L30" s="2"/>
      <c r="M30" s="2"/>
      <c r="N30" s="2"/>
      <c r="O30" s="2"/>
      <c r="P30" s="2"/>
      <c r="Q30" s="2"/>
      <c r="R30" s="2"/>
      <c r="S30" s="2"/>
      <c r="T30" s="2"/>
      <c r="U30" s="2"/>
      <c r="V30" s="2"/>
      <c r="W30" s="2"/>
      <c r="X30" s="2"/>
      <c r="Y30" s="2"/>
      <c r="Z30" s="2"/>
      <c r="AA30" s="2"/>
      <c r="AB30" s="2"/>
      <c r="AC30" s="2"/>
    </row>
    <row r="31" spans="1:29" ht="12.75" customHeight="1" x14ac:dyDescent="0.2">
      <c r="A31" s="5"/>
      <c r="B31" s="5"/>
      <c r="C31" s="5"/>
      <c r="D31" s="5"/>
      <c r="E31" s="5"/>
      <c r="F31" s="5"/>
      <c r="G31" s="5"/>
      <c r="H31" s="2"/>
      <c r="I31" s="2"/>
      <c r="J31" s="2"/>
      <c r="K31" s="2"/>
      <c r="L31" s="2"/>
      <c r="M31" s="2"/>
      <c r="N31" s="2"/>
      <c r="O31" s="2"/>
      <c r="P31" s="2"/>
      <c r="Q31" s="2"/>
      <c r="R31" s="2"/>
      <c r="S31" s="2"/>
      <c r="T31" s="2"/>
      <c r="U31" s="2"/>
      <c r="V31" s="2"/>
      <c r="W31" s="2"/>
      <c r="X31" s="2"/>
      <c r="Y31" s="2"/>
      <c r="Z31" s="2"/>
      <c r="AA31" s="2"/>
      <c r="AB31" s="2"/>
      <c r="AC31" s="2"/>
    </row>
    <row r="32" spans="1:29" ht="12.75" customHeight="1" x14ac:dyDescent="0.2">
      <c r="A32" s="5"/>
      <c r="B32" s="5"/>
      <c r="C32" s="5"/>
      <c r="D32" s="5"/>
      <c r="E32" s="5"/>
      <c r="F32" s="5"/>
      <c r="G32" s="5"/>
      <c r="H32" s="2"/>
      <c r="I32" s="2"/>
      <c r="J32" s="2"/>
      <c r="K32" s="2"/>
      <c r="L32" s="2"/>
      <c r="M32" s="2"/>
      <c r="N32" s="2"/>
      <c r="O32" s="2"/>
      <c r="P32" s="2"/>
      <c r="Q32" s="2"/>
      <c r="R32" s="2"/>
      <c r="S32" s="2"/>
      <c r="T32" s="2"/>
      <c r="U32" s="2"/>
      <c r="V32" s="2"/>
      <c r="W32" s="2"/>
      <c r="X32" s="2"/>
      <c r="Y32" s="2"/>
      <c r="Z32" s="2"/>
      <c r="AA32" s="2"/>
      <c r="AB32" s="2"/>
      <c r="AC32" s="2"/>
    </row>
    <row r="33" spans="1:29" ht="12.75" customHeight="1" x14ac:dyDescent="0.2">
      <c r="A33" s="5"/>
      <c r="B33" s="5"/>
      <c r="C33" s="5"/>
      <c r="D33" s="5"/>
      <c r="E33" s="5"/>
      <c r="F33" s="5"/>
      <c r="G33" s="5"/>
      <c r="H33" s="2"/>
      <c r="I33" s="2"/>
      <c r="J33" s="2"/>
      <c r="K33" s="2"/>
      <c r="L33" s="2"/>
      <c r="M33" s="2"/>
      <c r="N33" s="2"/>
      <c r="O33" s="2"/>
      <c r="P33" s="2"/>
      <c r="Q33" s="2"/>
      <c r="R33" s="2"/>
      <c r="S33" s="2"/>
      <c r="T33" s="2"/>
      <c r="U33" s="2"/>
      <c r="V33" s="2"/>
      <c r="W33" s="2"/>
      <c r="X33" s="2"/>
      <c r="Y33" s="2"/>
      <c r="Z33" s="2"/>
      <c r="AA33" s="2"/>
      <c r="AB33" s="2"/>
      <c r="AC33" s="2"/>
    </row>
    <row r="34" spans="1:29"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row>
    <row r="35" spans="1:29"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row>
    <row r="36" spans="1:29" ht="12.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row>
    <row r="37" spans="1:29"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row>
    <row r="38" spans="1:29" ht="12.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row>
    <row r="39" spans="1:29" ht="12.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row>
    <row r="40" spans="1:29" ht="12.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row>
    <row r="41" spans="1:29"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row>
    <row r="42" spans="1:29" ht="12.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row>
    <row r="43" spans="1:29"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1:29" ht="12.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row>
    <row r="45" spans="1:29"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row>
    <row r="46" spans="1:29" ht="15" customHeight="1" x14ac:dyDescent="0.2">
      <c r="A46" s="5"/>
      <c r="B46" s="5"/>
      <c r="C46" s="5"/>
      <c r="D46" s="5"/>
      <c r="E46" s="5"/>
      <c r="F46" s="5"/>
      <c r="G46" s="5"/>
      <c r="H46" s="2"/>
      <c r="I46" s="2"/>
      <c r="J46" s="2"/>
      <c r="K46" s="2"/>
      <c r="L46" s="2"/>
      <c r="M46" s="2"/>
      <c r="N46" s="2"/>
      <c r="O46" s="2"/>
      <c r="P46" s="2"/>
      <c r="Q46" s="2"/>
      <c r="R46" s="2"/>
      <c r="S46" s="2"/>
      <c r="T46" s="2"/>
      <c r="U46" s="2"/>
      <c r="V46" s="2"/>
      <c r="W46" s="2"/>
      <c r="X46" s="2"/>
      <c r="Y46" s="2"/>
      <c r="Z46" s="2"/>
      <c r="AA46" s="2"/>
      <c r="AB46" s="2"/>
      <c r="AC46" s="2"/>
    </row>
    <row r="47" spans="1:29"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row>
    <row r="48" spans="1:29"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row>
    <row r="49" spans="1:29"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row>
    <row r="50" spans="1:29"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1:29"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row>
    <row r="53" spans="1:29"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row>
    <row r="54" spans="1:29"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row>
    <row r="55" spans="1:29"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row>
    <row r="56" spans="1:29" ht="6" customHeight="1" x14ac:dyDescent="0.2">
      <c r="A56" s="10"/>
    </row>
    <row r="57" spans="1:29" ht="15" customHeight="1" x14ac:dyDescent="0.25">
      <c r="A57" s="11" t="s">
        <v>0</v>
      </c>
    </row>
  </sheetData>
  <hyperlinks>
    <hyperlink ref="A57" location="Contents!A1" display="Return to Contents Page" xr:uid="{CF0D639B-851B-44FD-8E23-6235F3E39596}"/>
  </hyperlinks>
  <pageMargins left="0.70866141732283472" right="0.70866141732283472" top="0.74803149606299213" bottom="0.74803149606299213" header="0.31496062992125984" footer="0.31496062992125984"/>
  <pageSetup paperSize="9" scale="52" orientation="landscape" verticalDpi="4"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2026-06-26T13:57:55+00:00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QMA56DUQWX45-861680180-396899</_dlc_DocId>
    <_dlc_DocIdUrl xmlns="c278e07c-0436-44ae-bf20-0fa31c54bf35">
      <Url>https://beisgov.sharepoint.com/sites/EnergyStatistics/_layouts/15/DocIdRedir.aspx?ID=QMA56DUQWX45-861680180-396899</Url>
      <Description>QMA56DUQWX45-861680180-396899</Description>
    </_dlc_DocIdUrl>
  </documentManagement>
</p:properties>
</file>

<file path=customXml/itemProps1.xml><?xml version="1.0" encoding="utf-8"?>
<ds:datastoreItem xmlns:ds="http://schemas.openxmlformats.org/officeDocument/2006/customXml" ds:itemID="{ECB73CB2-537F-48A6-9C7E-E045FA2913EC}"/>
</file>

<file path=customXml/itemProps2.xml><?xml version="1.0" encoding="utf-8"?>
<ds:datastoreItem xmlns:ds="http://schemas.openxmlformats.org/officeDocument/2006/customXml" ds:itemID="{B72C62F5-47CB-4538-BE2A-77CB7D0C3451}"/>
</file>

<file path=customXml/itemProps3.xml><?xml version="1.0" encoding="utf-8"?>
<ds:datastoreItem xmlns:ds="http://schemas.openxmlformats.org/officeDocument/2006/customXml" ds:itemID="{4DF07773-87E2-4876-8AC5-96E3F992ECE1}"/>
</file>

<file path=customXml/itemProps4.xml><?xml version="1.0" encoding="utf-8"?>
<ds:datastoreItem xmlns:ds="http://schemas.openxmlformats.org/officeDocument/2006/customXml" ds:itemID="{40EF8463-10D5-4E60-A411-F5E5AFEA6F00}"/>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 sheet</vt:lpstr>
      <vt:lpstr>Contents</vt:lpstr>
      <vt:lpstr>3.2.1</vt:lpstr>
      <vt:lpstr>3.2.1 (Real)</vt:lpstr>
      <vt:lpstr>3.2.1 (Annual)</vt:lpstr>
      <vt:lpstr>3.2.1 (Annual real)</vt:lpstr>
      <vt:lpstr>Methodology</vt:lpstr>
      <vt:lpstr>Charts</vt:lpstr>
      <vt:lpstr>'3.2.1 (Annual)'!Print_Area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 Computer Services</dc:creator>
  <cp:lastModifiedBy>Callum Slater (Energy Security)</cp:lastModifiedBy>
  <cp:lastPrinted>2020-09-01T20:39:35Z</cp:lastPrinted>
  <dcterms:created xsi:type="dcterms:W3CDTF">2000-02-09T13:24:14Z</dcterms:created>
  <dcterms:modified xsi:type="dcterms:W3CDTF">2026-06-24T10:25:13Z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2019-11-07T09:53:33Z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2121ed43-149c-4252-8231-000097a6f6cd</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29930d96-9ac6-47ad-8952-3507f1fa5e52</vt:lpwstr>
  </property>
</Properties>
</file>