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7DB9AAD6-B355-4586-9F6F-B9A38E4BEE86}" xr6:coauthVersionLast="47" xr6:coauthVersionMax="47" xr10:uidLastSave="{00000000-0000-0000-0000-000000000000}"/>
  <bookViews>
    <workbookView xWindow="-110" yWindow="-110" windowWidth="19420" windowHeight="10300" xr2:uid="{DC07E14E-A94C-4B40-8C34-B2DC14DAB08A}"/>
  </bookViews>
  <sheets>
    <sheet name="Cover Sheet" sheetId="1" r:id="rId1"/>
    <sheet name="Contents" sheetId="9" r:id="rId2"/>
    <sheet name="Notes" sheetId="3" r:id="rId3"/>
    <sheet name="Commentary" sheetId="4" r:id="rId4"/>
    <sheet name="Main Table" sheetId="5" r:id="rId5"/>
    <sheet name="Annual" sheetId="6" r:id="rId6"/>
    <sheet name="Quarter" sheetId="7" r:id="rId7"/>
    <sheet name="Calculation_hide" sheetId="8" state="hidden" r:id="rId8"/>
  </sheets>
  <definedNames>
    <definedName name="INPUT_BOX" localSheetId="1">#REF!</definedName>
    <definedName name="INPUT_BOX" localSheetId="4">#REF!</definedName>
    <definedName name="INPUT_BOX">#REF!</definedName>
    <definedName name="_xlnm.Print_Area" localSheetId="4">'Main Table'!$A$1:$N$14</definedName>
    <definedName name="Table_3a_only" localSheetId="4">'Main Table'!$A$4:$N$14</definedName>
    <definedName name="Table_3a_only">#REF!</definedName>
    <definedName name="Table_3b_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6" l="1"/>
  <c r="AB9" i="6"/>
  <c r="AB10" i="6"/>
  <c r="AB11" i="6"/>
  <c r="AB12" i="6"/>
  <c r="AB13" i="6"/>
  <c r="AB14" i="6"/>
  <c r="AB15" i="6"/>
  <c r="AB7" i="6"/>
  <c r="AA8" i="6"/>
  <c r="AA9" i="6"/>
  <c r="AA10" i="6"/>
  <c r="AA12" i="6"/>
  <c r="AA13" i="6"/>
  <c r="AA14" i="6"/>
  <c r="AA15" i="6"/>
  <c r="AA7" i="6"/>
  <c r="L14" i="6"/>
  <c r="M14" i="6"/>
  <c r="N14" i="6"/>
  <c r="O14" i="6"/>
  <c r="L15" i="6"/>
  <c r="M15" i="6"/>
  <c r="N15" i="6"/>
  <c r="O15" i="6"/>
  <c r="L13" i="6"/>
  <c r="M13" i="6"/>
  <c r="N13" i="6"/>
  <c r="O13" i="6"/>
  <c r="M12" i="6"/>
  <c r="N12" i="6"/>
  <c r="O12" i="6"/>
  <c r="L12" i="6"/>
  <c r="L10" i="6"/>
  <c r="M10" i="6"/>
  <c r="N10" i="6"/>
  <c r="O10" i="6"/>
  <c r="L9" i="6"/>
  <c r="M9" i="6"/>
  <c r="N9" i="6"/>
  <c r="O9" i="6"/>
  <c r="M8" i="6"/>
  <c r="N8" i="6"/>
  <c r="O8" i="6"/>
  <c r="L8" i="6"/>
  <c r="L7" i="6"/>
  <c r="M7" i="6"/>
  <c r="N7" i="6"/>
  <c r="O7" i="6"/>
  <c r="Z14" i="6"/>
  <c r="Z7" i="6"/>
  <c r="Z8" i="6"/>
  <c r="Z9" i="6"/>
  <c r="Z10" i="6"/>
  <c r="Z12" i="6"/>
  <c r="Z13" i="6"/>
  <c r="Z15" i="6"/>
  <c r="X9" i="6" l="1"/>
  <c r="Y15" i="6"/>
  <c r="Y14" i="6"/>
  <c r="Y13" i="6"/>
  <c r="Y12" i="6"/>
  <c r="Y10" i="6"/>
  <c r="Y9" i="6"/>
  <c r="Y8" i="6"/>
  <c r="Y7" i="6"/>
  <c r="X8" i="6"/>
  <c r="X10" i="6"/>
  <c r="X12" i="6"/>
  <c r="X13" i="6"/>
  <c r="X14" i="6"/>
  <c r="X15" i="6"/>
  <c r="X7" i="6"/>
  <c r="G19" i="8" l="1"/>
  <c r="G5" i="8"/>
  <c r="F31" i="8" l="1"/>
  <c r="F15" i="8"/>
  <c r="G14" i="8"/>
  <c r="F14" i="8"/>
  <c r="G13" i="8"/>
  <c r="G12" i="8"/>
  <c r="F12" i="8"/>
  <c r="G7" i="8"/>
  <c r="F7" i="8"/>
  <c r="W15" i="6"/>
  <c r="V15" i="6"/>
  <c r="U15" i="6"/>
  <c r="T15" i="6"/>
  <c r="S15" i="6"/>
  <c r="R15" i="6"/>
  <c r="Q15" i="6"/>
  <c r="P15" i="6"/>
  <c r="W14" i="6"/>
  <c r="V14" i="6"/>
  <c r="U14" i="6"/>
  <c r="T14" i="6"/>
  <c r="S14" i="6"/>
  <c r="R14" i="6"/>
  <c r="Q14" i="6"/>
  <c r="P14" i="6"/>
  <c r="W13" i="6"/>
  <c r="V13" i="6"/>
  <c r="U13" i="6"/>
  <c r="T13" i="6"/>
  <c r="S13" i="6"/>
  <c r="R13" i="6"/>
  <c r="Q13" i="6"/>
  <c r="P13" i="6"/>
  <c r="W12" i="6"/>
  <c r="V12" i="6"/>
  <c r="U12" i="6"/>
  <c r="T12" i="6"/>
  <c r="S12" i="6"/>
  <c r="R12" i="6"/>
  <c r="Q12" i="6"/>
  <c r="P12" i="6"/>
  <c r="W10" i="6"/>
  <c r="V10" i="6"/>
  <c r="U10" i="6"/>
  <c r="T10" i="6"/>
  <c r="S10" i="6"/>
  <c r="R10" i="6"/>
  <c r="Q10" i="6"/>
  <c r="P10" i="6"/>
  <c r="W9" i="6"/>
  <c r="V9" i="6"/>
  <c r="U9" i="6"/>
  <c r="T9" i="6"/>
  <c r="S9" i="6"/>
  <c r="R9" i="6"/>
  <c r="Q9" i="6"/>
  <c r="P9" i="6"/>
  <c r="W8" i="6"/>
  <c r="V8" i="6"/>
  <c r="U8" i="6"/>
  <c r="T8" i="6"/>
  <c r="S8" i="6"/>
  <c r="R8" i="6"/>
  <c r="Q8" i="6"/>
  <c r="P8" i="6"/>
  <c r="W7" i="6"/>
  <c r="V7" i="6"/>
  <c r="U7" i="6"/>
  <c r="T7" i="6"/>
  <c r="S7" i="6"/>
  <c r="R7" i="6"/>
  <c r="Q7" i="6"/>
  <c r="P7" i="6"/>
  <c r="C6" i="5"/>
  <c r="C12" i="5"/>
  <c r="B6" i="5"/>
  <c r="G8" i="8" l="1"/>
  <c r="G9" i="8"/>
  <c r="F10" i="8"/>
  <c r="F8" i="8"/>
  <c r="G15" i="8"/>
  <c r="F23" i="8"/>
  <c r="D6" i="5"/>
  <c r="F25" i="8"/>
  <c r="F24" i="8"/>
  <c r="F26" i="8"/>
  <c r="F28" i="8"/>
  <c r="F29" i="8"/>
  <c r="F9" i="8"/>
  <c r="F13" i="8"/>
  <c r="F20" i="8"/>
  <c r="F30" i="8"/>
  <c r="F21" i="8"/>
  <c r="B14" i="5"/>
  <c r="B8" i="5"/>
  <c r="E9" i="5"/>
  <c r="E13" i="5"/>
  <c r="B9" i="5"/>
  <c r="B11" i="5"/>
  <c r="E11" i="5"/>
  <c r="C13" i="5"/>
  <c r="B7" i="5"/>
  <c r="E14" i="5"/>
  <c r="C11" i="5"/>
  <c r="B13" i="5"/>
  <c r="B12" i="5"/>
  <c r="C8" i="5"/>
  <c r="E8" i="5"/>
  <c r="E7" i="5"/>
  <c r="E12" i="5"/>
  <c r="C7" i="5"/>
  <c r="E6" i="5"/>
  <c r="D11" i="5" l="1"/>
  <c r="D13" i="5"/>
  <c r="G10" i="8"/>
  <c r="D7" i="5"/>
  <c r="D12" i="5"/>
  <c r="D8" i="5"/>
  <c r="G30" i="8"/>
  <c r="G20" i="8"/>
  <c r="H19" i="8"/>
  <c r="G29" i="8"/>
  <c r="G28" i="8"/>
  <c r="G26" i="8"/>
  <c r="G25" i="8"/>
  <c r="G21" i="8"/>
  <c r="G24" i="8"/>
  <c r="G23" i="8"/>
  <c r="G31" i="8"/>
  <c r="C14" i="5"/>
  <c r="C9" i="5"/>
  <c r="F6" i="5"/>
  <c r="F12" i="5"/>
  <c r="F11" i="5"/>
  <c r="F13" i="5"/>
  <c r="F9" i="5"/>
  <c r="D14" i="5" l="1"/>
  <c r="D9" i="5"/>
  <c r="H29" i="8"/>
  <c r="H28" i="8"/>
  <c r="H26" i="8"/>
  <c r="H25" i="8"/>
  <c r="H24" i="8"/>
  <c r="H21" i="8"/>
  <c r="H30" i="8"/>
  <c r="H20" i="8"/>
  <c r="I19" i="8"/>
  <c r="H23" i="8"/>
  <c r="H31" i="8"/>
  <c r="F14" i="5"/>
  <c r="F7" i="5"/>
  <c r="F8" i="5"/>
  <c r="G14" i="5"/>
  <c r="G12" i="5"/>
  <c r="G11" i="5"/>
  <c r="G9" i="5"/>
  <c r="G8" i="5"/>
  <c r="G7" i="5"/>
  <c r="I28" i="8" l="1"/>
  <c r="I26" i="8"/>
  <c r="I25" i="8"/>
  <c r="I24" i="8"/>
  <c r="I23" i="8"/>
  <c r="I30" i="8"/>
  <c r="J19" i="8"/>
  <c r="I31" i="8"/>
  <c r="I21" i="8"/>
  <c r="I20" i="8"/>
  <c r="I29" i="8"/>
  <c r="G13" i="5"/>
  <c r="H7" i="5"/>
  <c r="H11" i="5"/>
  <c r="G6" i="5"/>
  <c r="H8" i="5"/>
  <c r="H9" i="5"/>
  <c r="H6" i="5"/>
  <c r="H13" i="5"/>
  <c r="J26" i="8" l="1"/>
  <c r="J25" i="8"/>
  <c r="J24" i="8"/>
  <c r="J23" i="8"/>
  <c r="J31" i="8"/>
  <c r="J21" i="8"/>
  <c r="J28" i="8"/>
  <c r="J30" i="8"/>
  <c r="J20" i="8"/>
  <c r="K19" i="8"/>
  <c r="J29" i="8"/>
  <c r="H14" i="5"/>
  <c r="H12" i="5"/>
  <c r="I9" i="5"/>
  <c r="I8" i="5"/>
  <c r="I6" i="5"/>
  <c r="I14" i="5"/>
  <c r="I11" i="5"/>
  <c r="I7" i="5"/>
  <c r="I12" i="5"/>
  <c r="K25" i="8" l="1"/>
  <c r="K24" i="8"/>
  <c r="K23" i="8"/>
  <c r="K31" i="8"/>
  <c r="K21" i="8"/>
  <c r="K30" i="8"/>
  <c r="K20" i="8"/>
  <c r="L19" i="8"/>
  <c r="K28" i="8"/>
  <c r="K29" i="8"/>
  <c r="K26" i="8"/>
  <c r="I13" i="5"/>
  <c r="J6" i="5"/>
  <c r="J13" i="5"/>
  <c r="J8" i="5"/>
  <c r="J7" i="5"/>
  <c r="J14" i="5"/>
  <c r="J11" i="5"/>
  <c r="J12" i="5"/>
  <c r="L24" i="8" l="1"/>
  <c r="L23" i="8"/>
  <c r="L31" i="8"/>
  <c r="L21" i="8"/>
  <c r="L30" i="8"/>
  <c r="L20" i="8"/>
  <c r="M19" i="8"/>
  <c r="L29" i="8"/>
  <c r="L25" i="8"/>
  <c r="L28" i="8"/>
  <c r="L26" i="8"/>
  <c r="J9" i="5"/>
  <c r="K14" i="5"/>
  <c r="K6" i="5"/>
  <c r="K7" i="5"/>
  <c r="K13" i="5"/>
  <c r="K12" i="5"/>
  <c r="K9" i="5"/>
  <c r="K11" i="5"/>
  <c r="M23" i="8" l="1"/>
  <c r="M31" i="8"/>
  <c r="M21" i="8"/>
  <c r="N19" i="8"/>
  <c r="M30" i="8"/>
  <c r="M20" i="8"/>
  <c r="M29" i="8"/>
  <c r="M28" i="8"/>
  <c r="M25" i="8"/>
  <c r="M26" i="8"/>
  <c r="M24" i="8"/>
  <c r="K8" i="5"/>
  <c r="N31" i="8" l="1"/>
  <c r="N21" i="8"/>
  <c r="N30" i="8"/>
  <c r="N20" i="8"/>
  <c r="N29" i="8"/>
  <c r="N28" i="8"/>
  <c r="N26" i="8"/>
  <c r="N23" i="8"/>
  <c r="N25" i="8"/>
  <c r="N24" i="8"/>
  <c r="L11" i="5"/>
  <c r="L13" i="5"/>
  <c r="M9" i="5"/>
  <c r="M8" i="5"/>
  <c r="L9" i="5"/>
  <c r="M6" i="5"/>
  <c r="L6" i="5"/>
  <c r="L12" i="5"/>
  <c r="L8" i="5"/>
  <c r="L14" i="5"/>
  <c r="M13" i="5"/>
  <c r="M7" i="5"/>
  <c r="L7" i="5"/>
  <c r="M14" i="5"/>
  <c r="M12" i="5"/>
  <c r="M11" i="5"/>
  <c r="N9" i="5" l="1"/>
  <c r="N11" i="5"/>
  <c r="N6" i="5"/>
  <c r="N8" i="5"/>
  <c r="N7" i="5"/>
  <c r="N14" i="5"/>
  <c r="N12" i="5"/>
  <c r="N13" i="5"/>
</calcChain>
</file>

<file path=xl/sharedStrings.xml><?xml version="1.0" encoding="utf-8"?>
<sst xmlns="http://schemas.openxmlformats.org/spreadsheetml/2006/main" count="464" uniqueCount="255">
  <si>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</si>
  <si>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</si>
  <si>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</si>
  <si>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</si>
  <si>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</si>
  <si>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</si>
  <si>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</si>
  <si>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</si>
  <si>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</si>
  <si>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</si>
  <si>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</si>
  <si>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</si>
  <si>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</si>
  <si>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</si>
  <si>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</si>
  <si>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</si>
  <si>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</si>
  <si>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</si>
  <si>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</si>
  <si>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</si>
  <si>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</si>
  <si>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</si>
  <si>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</si>
  <si>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</si>
  <si>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</si>
  <si>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In the latest quarter </t>
  </si>
  <si>
    <t>Motor Spirit</t>
  </si>
  <si>
    <t>Total Motor Spirit including Bio-ethanol</t>
  </si>
  <si>
    <t>Diesel Road Fuel</t>
  </si>
  <si>
    <t>Total Diesel Road Fuel including Bio-diesel</t>
  </si>
  <si>
    <t>Annual!</t>
  </si>
  <si>
    <t>Year</t>
  </si>
  <si>
    <t>Quarter</t>
  </si>
  <si>
    <t>MOTOR SPIRIT</t>
  </si>
  <si>
    <r>
      <t xml:space="preserve">   of which, Hydrocarbon </t>
    </r>
    <r>
      <rPr>
        <vertAlign val="superscript"/>
        <sz val="8"/>
        <rFont val="MS Sans Serif"/>
        <family val="2"/>
      </rPr>
      <t>3</t>
    </r>
  </si>
  <si>
    <r>
      <t xml:space="preserve">   of which, Bio-ethanol</t>
    </r>
    <r>
      <rPr>
        <vertAlign val="superscript"/>
        <sz val="8"/>
        <rFont val="MS Sans Serif"/>
        <family val="2"/>
      </rPr>
      <t xml:space="preserve"> 4</t>
    </r>
  </si>
  <si>
    <r>
      <t xml:space="preserve">   of which, sold through Supermarkets </t>
    </r>
    <r>
      <rPr>
        <vertAlign val="superscript"/>
        <sz val="8"/>
        <rFont val="MS Sans Serif"/>
        <family val="2"/>
      </rPr>
      <t>5</t>
    </r>
  </si>
  <si>
    <t>DIESEL ROAD FUEL</t>
  </si>
  <si>
    <r>
      <t xml:space="preserve">   Hydrocarbon </t>
    </r>
    <r>
      <rPr>
        <vertAlign val="superscript"/>
        <sz val="8"/>
        <rFont val="MS Sans Serif"/>
        <family val="2"/>
      </rPr>
      <t>8</t>
    </r>
  </si>
  <si>
    <r>
      <t xml:space="preserve">   Bio-diesel </t>
    </r>
    <r>
      <rPr>
        <vertAlign val="superscript"/>
        <sz val="8"/>
        <rFont val="MS Sans Serif"/>
        <family val="2"/>
      </rPr>
      <t>9</t>
    </r>
  </si>
  <si>
    <r>
      <t xml:space="preserve">   of which, sold through Supermarkets </t>
    </r>
    <r>
      <rPr>
        <vertAlign val="superscript"/>
        <sz val="8"/>
        <rFont val="MS Sans Serif"/>
        <family val="2"/>
      </rPr>
      <t>10</t>
    </r>
  </si>
  <si>
    <t>Quarter!</t>
  </si>
  <si>
    <t>Demand for key petroleum products</t>
  </si>
  <si>
    <t>Crude oil and oil products methodology note (opens in a new window)</t>
  </si>
  <si>
    <t>Worksheet description</t>
  </si>
  <si>
    <t>Link</t>
  </si>
  <si>
    <t>Main table</t>
  </si>
  <si>
    <t>Annual</t>
  </si>
  <si>
    <t>2019</t>
  </si>
  <si>
    <t>2020</t>
  </si>
  <si>
    <t>Annual per cent change</t>
  </si>
  <si>
    <t>2019 
2nd quarter</t>
  </si>
  <si>
    <t>2019 
3rd quarter</t>
  </si>
  <si>
    <t>2019 
4th quarter</t>
  </si>
  <si>
    <t>2020 
1st quarter</t>
  </si>
  <si>
    <t>2020 
2nd quarter</t>
  </si>
  <si>
    <t>2020 
3rd quarter</t>
  </si>
  <si>
    <t>2020 
4th quarter</t>
  </si>
  <si>
    <t>2021 
1st quarter</t>
  </si>
  <si>
    <t>2021 
2nd quarter</t>
  </si>
  <si>
    <t xml:space="preserve">Please note quarterly data may contain estimated monthly data, for further detail please see Table 3.13. </t>
  </si>
  <si>
    <t>Some cells refer to notes which can be found on the notes worksheet</t>
  </si>
  <si>
    <t>Column1</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</si>
  <si>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</si>
  <si>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</si>
  <si>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</si>
  <si>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</si>
  <si>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</si>
  <si>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</si>
  <si>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</si>
  <si>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</si>
  <si>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</si>
  <si>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</si>
  <si>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</si>
  <si>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</si>
  <si>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</si>
  <si>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</si>
  <si>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</si>
  <si>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</si>
  <si>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</si>
  <si>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</si>
  <si>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</si>
  <si>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</si>
  <si>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</si>
  <si>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</si>
  <si>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</si>
  <si>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</si>
  <si>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</si>
  <si>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</si>
  <si>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</si>
  <si>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</si>
  <si>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</si>
  <si>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</si>
  <si>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</si>
  <si>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</si>
  <si>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</si>
  <si>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</si>
  <si>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</si>
  <si>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</si>
  <si>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</si>
  <si>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</si>
  <si>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</si>
  <si>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</si>
  <si>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</si>
  <si>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</si>
  <si>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</si>
  <si>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</si>
  <si>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</si>
  <si>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</si>
  <si>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</si>
  <si>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</si>
  <si>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</si>
  <si>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</si>
  <si>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</si>
  <si>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</si>
  <si>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</si>
  <si>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</si>
  <si>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</si>
  <si>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</si>
  <si>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</si>
  <si>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</si>
  <si>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</si>
  <si>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</si>
  <si>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</si>
  <si>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</si>
  <si>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</si>
  <si>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</si>
  <si>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</si>
  <si>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</si>
  <si>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</si>
  <si>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</si>
  <si>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</si>
  <si>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</si>
  <si>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</si>
  <si>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</si>
  <si>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</si>
  <si>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</si>
  <si>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</si>
  <si>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</si>
  <si>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</si>
  <si>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</si>
  <si>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</si>
  <si>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</si>
  <si>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</si>
  <si>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 xml:space="preserve">Biofuel sales and sales through supermarkets, thousand tonnes, main table </t>
  </si>
  <si>
    <t>Biofuel sales and sales through supermarkets, thousand tonnes, annual data</t>
  </si>
  <si>
    <t>Biofuel sales and sales through supermarkets, thousand tonnes, quarterly data</t>
  </si>
  <si>
    <t>Cover sheet</t>
  </si>
  <si>
    <t xml:space="preserve">Notes </t>
  </si>
  <si>
    <t xml:space="preserve">This table contains supplementary information supporting demand for key petroleum products data which are referred to in the tables presented in this workbook </t>
  </si>
  <si>
    <t>Table 3.5 Biofuel sales and sales through supermarkets, main table (thousand tonnes)</t>
  </si>
  <si>
    <t>Freeze panes are active on this sheet, to turn off freeze panes select 'view' then 'freeze panes' then 'unfreeze panes' or use [Alt W, F] </t>
  </si>
  <si>
    <t>Table 3.5 Biofuel sales and sales through supermarkets, annual data (thousand tonnes)</t>
  </si>
  <si>
    <t>1999</t>
  </si>
  <si>
    <t>2000</t>
  </si>
  <si>
    <t>2001</t>
  </si>
  <si>
    <t>2002</t>
  </si>
  <si>
    <t>2003</t>
  </si>
  <si>
    <t>2004</t>
  </si>
  <si>
    <t>2005</t>
  </si>
  <si>
    <t>2006</t>
  </si>
  <si>
    <t>2007</t>
  </si>
  <si>
    <t>2008</t>
  </si>
  <si>
    <t>2009</t>
  </si>
  <si>
    <t>2010</t>
  </si>
  <si>
    <t>2011</t>
  </si>
  <si>
    <t>2012</t>
  </si>
  <si>
    <t>2013</t>
  </si>
  <si>
    <t>2014</t>
  </si>
  <si>
    <t>2015</t>
  </si>
  <si>
    <t>2016</t>
  </si>
  <si>
    <t>2017</t>
  </si>
  <si>
    <t>2018</t>
  </si>
  <si>
    <t>Table 3.5 Biofuel sales and sales through supermarkets, quarterly data (thousand tonnes)</t>
  </si>
  <si>
    <t>Year
Quarter</t>
  </si>
  <si>
    <t>b</t>
  </si>
  <si>
    <t>v</t>
  </si>
  <si>
    <t>a</t>
  </si>
  <si>
    <t>c</t>
  </si>
  <si>
    <t>d</t>
  </si>
  <si>
    <t>e</t>
  </si>
  <si>
    <t>f</t>
  </si>
  <si>
    <t>g</t>
  </si>
  <si>
    <t>h</t>
  </si>
  <si>
    <t>i</t>
  </si>
  <si>
    <t>j</t>
  </si>
  <si>
    <t>k</t>
  </si>
  <si>
    <t>l</t>
  </si>
  <si>
    <t>m</t>
  </si>
  <si>
    <t>n</t>
  </si>
  <si>
    <t>o</t>
  </si>
  <si>
    <t>p</t>
  </si>
  <si>
    <t>q</t>
  </si>
  <si>
    <t>r</t>
  </si>
  <si>
    <t>s</t>
  </si>
  <si>
    <t>t</t>
  </si>
  <si>
    <t>u</t>
  </si>
  <si>
    <t>w</t>
  </si>
  <si>
    <t>x</t>
  </si>
  <si>
    <t>y</t>
  </si>
  <si>
    <t>z</t>
  </si>
  <si>
    <t>2021 
3rd quarter</t>
  </si>
  <si>
    <t>2021 
4th quarter</t>
  </si>
  <si>
    <t>Glossary and acronyms, DUKES Annex B (opens in a new window)</t>
  </si>
  <si>
    <t>2022 
1st quarter</t>
  </si>
  <si>
    <t>2022
2nd quarter</t>
  </si>
  <si>
    <t xml:space="preserve">Data for sales by supermarkets includes Asda, Morrisons, Sainsburys and Tesco only. </t>
  </si>
  <si>
    <t>https://www.uktradeinfo.com/Statistics/Pages/TaxAndDutybulletins.aspx (opens in new window)</t>
  </si>
  <si>
    <t>Note 3</t>
  </si>
  <si>
    <t>of which, Bio-diesel [note 1][note 3]</t>
  </si>
  <si>
    <t>of which, Hydrocarbon [note 1][note 3]</t>
  </si>
  <si>
    <t>of which, Bio-ethanol [note 1][note 3]</t>
  </si>
  <si>
    <t>Quarterly per cent change</t>
  </si>
  <si>
    <t>of which, sold through Supermarkets [note 2]</t>
  </si>
  <si>
    <t>2022
3rd quarter</t>
  </si>
  <si>
    <t>2021</t>
  </si>
  <si>
    <t>2022
4th quarter</t>
  </si>
  <si>
    <t>newsdesk@energysecurity.gov.uk</t>
  </si>
  <si>
    <t>energy.stats@energysecurity.gov.uk</t>
  </si>
  <si>
    <t>2022</t>
  </si>
  <si>
    <t>2023
1st quarter</t>
  </si>
  <si>
    <t>2023
2nd quarter</t>
  </si>
  <si>
    <t>Alasdair Campbell</t>
  </si>
  <si>
    <t>07511 164 502</t>
  </si>
  <si>
    <t>2023
3rd quarter</t>
  </si>
  <si>
    <t>oil.statistics@energysecurity.gov.uk</t>
  </si>
  <si>
    <t>2023
4th quarter</t>
  </si>
  <si>
    <t>2023</t>
  </si>
  <si>
    <t>2024
1st quarter</t>
  </si>
  <si>
    <t xml:space="preserve">Bioethanol and biodiesel based on Road Transport Fuel Obligation data for the prior calendar year, and HMRC growth rates for quarters in the current year. Data for the current calendar year are subject to revision in June of the following year. HMRC data is from the hydrocarbon oils bulleting quarterly. </t>
  </si>
  <si>
    <t>2024
2nd quarter</t>
  </si>
  <si>
    <t>2024
3rd quarter</t>
  </si>
  <si>
    <t>Total Diesel Road Fuel including Bio-diesel [note 4]</t>
  </si>
  <si>
    <t>Biodiesel figures are currently under additional scrutiny to ascertain whether Hydrotreated vegetable Oil (a direct bio replacement for diesel) is currently being captured under white diesel or FAME (typical biodiesel). As such biodiesel figures are subject to revision.</t>
  </si>
  <si>
    <t>Note 4</t>
  </si>
  <si>
    <t>of which, Bio-diesel [note 1][note 3][note 4]</t>
  </si>
  <si>
    <t>2024
4th quarter</t>
  </si>
  <si>
    <t>2024</t>
  </si>
  <si>
    <t>2025 1st quarter</t>
  </si>
  <si>
    <t>This spreadsheet forms part of the Accredited Official Statistics publication Energy Trends produced by the Department for Energy Security &amp; Net Zero (DESNZ).
The data presented is on UK demand for key petroleum products; quarterly data are published in arrears in thousand tonnes.</t>
  </si>
  <si>
    <t>2025 2nd quarter</t>
  </si>
  <si>
    <t>2025 
1st quarter</t>
  </si>
  <si>
    <t>2025 
2nd quarter</t>
  </si>
  <si>
    <t>2025 3rd quarter</t>
  </si>
  <si>
    <t>2025
3rd quarter</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</si>
  <si>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Tuesday 29th September 2026</t>
    </r>
  </si>
  <si>
    <r>
      <t xml:space="preserve">This spreadsheet contains quarterly and annual data including </t>
    </r>
    <r>
      <rPr>
        <b/>
        <sz val="12"/>
        <color theme="1"/>
        <rFont val="Calibri"/>
        <family val="2"/>
        <scheme val="minor"/>
      </rPr>
      <t>provisional quarterly data for Q1 (January to March) 2026</t>
    </r>
  </si>
  <si>
    <t>The revision period is Q1 (January to March) 2025 to Q4 (October to December) 2025 
Revisions are due to updates from data suppliers or the receipt of data replacing estimates.</t>
  </si>
  <si>
    <t>2026 1st quarter
[provisional]</t>
  </si>
  <si>
    <t>2025 4th quarter</t>
  </si>
  <si>
    <t>In Quarter 1 2026, total sales of petrol increased by 2.2 per cent and diesel by 2.8 per cent compared to Quarter 1 2025. Biodiesel data since the start of 2024 is provisional and subject to revision.</t>
  </si>
  <si>
    <t>Diesel sold through supermarkets down</t>
  </si>
  <si>
    <t>Petrol sales through supermarkets increased by 3.5 per cent (with the share increasing by 0.5 percentage points to a 41.0 per cent share). Diesel decreased by 4.0 per cent (with the share falling by 1.5 percentage points to a 21.2 per cent share).</t>
  </si>
  <si>
    <t>Sales of both fuels up compared to Quarter 1 2025</t>
  </si>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</sst>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
    <numFmt numFmtId="165" formatCode="0.0%"/>
    <numFmt numFmtId="166" formatCode="0.000000"/>
    <numFmt numFmtId="167" formatCode="#,###&quot;-r&quot;\ ;\-#,###&quot;-r&quot;;&quot;-r &quot;"/>
    <numFmt numFmtId="168" formatCode="_-* #,##0_-;\-* #,##0_-;_-* &quot;-&quot;??_-;_-@_-"/>
    <numFmt numFmtId="169" formatCode="0.000%"/>
  </numFmts>
  <fonts count="3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Arial"/>
      <family val="2"/>
    </font>
    <font>
      <i/>
      <sz val="10"/>
      <name val="Arial"/>
      <family val="2"/>
    </font>
    <font>
      <b/>
      <sz val="10"/>
      <name val="Arial"/>
      <family val="2"/>
    </font>
    <font>
      <u/>
      <sz val="10"/>
      <color theme="10"/>
      <name val="Arial"/>
      <family val="2"/>
    </font>
    <font>
      <u/>
      <sz val="10"/>
      <color indexed="12"/>
      <name val="MS Sans Serif"/>
      <family val="2"/>
    </font>
    <font>
      <b/>
      <sz val="8"/>
      <name val="MS Sans Serif"/>
      <family val="2"/>
    </font>
    <font>
      <sz val="8"/>
      <name val="MS Sans Serif"/>
      <family val="2"/>
    </font>
    <font>
      <vertAlign val="superscript"/>
      <sz val="8"/>
      <name val="MS Sans Serif"/>
      <family val="2"/>
    </font>
    <font>
      <sz val="8"/>
      <name val="Calibri"/>
      <family val="2"/>
      <scheme val="minor"/>
    </font>
    <font>
      <sz val="12"/>
      <color theme="0"/>
      <name val="Calibri"/>
      <family val="2"/>
      <scheme val="minor"/>
    </font>
    <font>
      <sz val="12"/>
      <name val="Calibri"/>
      <family val="2"/>
      <scheme val="minor"/>
    </font>
    <font>
      <u/>
      <sz val="8.5"/>
      <color indexed="12"/>
      <name val="Arial"/>
      <family val="2"/>
    </font>
    <font>
      <u/>
      <sz val="12"/>
      <color rgb="FF0000FF"/>
      <name val="Calibri"/>
      <family val="2"/>
    </font>
    <font>
      <b/>
      <sz val="16"/>
      <name val="Calibri"/>
      <family val="2"/>
      <scheme val="minor"/>
    </font>
    <font>
      <b/>
      <sz val="12"/>
      <name val="Calibri"/>
      <family val="2"/>
      <scheme val="minor"/>
    </font>
    <font>
      <sz val="10"/>
      <color theme="0"/>
      <name val="Arial"/>
      <family val="2"/>
    </font>
    <font>
      <sz val="12"/>
      <color rgb="FFC00000"/>
      <name val="Calibri"/>
      <family val="2"/>
      <scheme val="minor"/>
    </font>
    <font>
      <b/>
      <sz val="14"/>
      <color rgb="FFC00000"/>
      <name val="Calibri"/>
      <family val="2"/>
      <scheme val="minor"/>
    </font>
    <font>
      <b/>
      <sz val="16"/>
      <color rgb="FFC00000"/>
      <name val="Calibri"/>
      <family val="2"/>
      <scheme val="minor"/>
    </font>
    <font>
      <u/>
      <sz val="12"/>
      <color rgb="FFC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
      <patternFill patternType="solid">
        <fgColor rgb="FFC00000"/>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0">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21"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43" fontId="9" fillId="0" borderId="0" applyFont="0" applyFill="0" applyBorder="0" applyAlignment="0" applyProtection="0"/>
    <xf numFmtId="0" fontId="2" fillId="0" borderId="0">
      <alignment vertical="center" wrapText="1"/>
    </xf>
  </cellStyleXfs>
  <cellXfs count="108">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8" fillId="0" borderId="0" xfId="12"/>
    <xf numFmtId="0" fontId="5" fillId="0" borderId="3" xfId="5" applyFont="1" applyBorder="1" applyAlignment="1">
      <alignment horizontal="center" vertical="center" wrapText="1"/>
    </xf>
    <xf numFmtId="0" fontId="5" fillId="0" borderId="0" xfId="5" applyFont="1">
      <alignment vertical="center" wrapText="1"/>
    </xf>
    <xf numFmtId="0" fontId="2" fillId="2" borderId="6" xfId="5" applyFill="1" applyBorder="1">
      <alignment vertical="center" wrapText="1"/>
    </xf>
    <xf numFmtId="0" fontId="2" fillId="0" borderId="7" xfId="5" applyBorder="1">
      <alignment vertical="center" wrapText="1"/>
    </xf>
    <xf numFmtId="0" fontId="2" fillId="0" borderId="8" xfId="5" applyBorder="1">
      <alignment vertical="center" wrapText="1"/>
    </xf>
    <xf numFmtId="0" fontId="2" fillId="0" borderId="5" xfId="5" applyBorder="1" applyAlignment="1">
      <alignment horizontal="left" vertical="center" wrapText="1" indent="1"/>
    </xf>
    <xf numFmtId="0" fontId="2" fillId="2" borderId="9" xfId="5" applyFill="1" applyBorder="1">
      <alignment vertical="center" wrapText="1"/>
    </xf>
    <xf numFmtId="0" fontId="19" fillId="0" borderId="0" xfId="5" applyFont="1">
      <alignment vertical="center" wrapText="1"/>
    </xf>
    <xf numFmtId="0" fontId="5" fillId="0" borderId="1" xfId="5" applyFont="1" applyBorder="1" applyAlignment="1">
      <alignment horizontal="center" vertical="center" wrapText="1"/>
    </xf>
    <xf numFmtId="37" fontId="2" fillId="0" borderId="0" xfId="7" applyNumberFormat="1" applyFont="1" applyBorder="1" applyAlignment="1">
      <alignment vertical="center" wrapText="1"/>
    </xf>
    <xf numFmtId="37" fontId="2" fillId="0" borderId="10" xfId="7" applyNumberFormat="1" applyFont="1" applyBorder="1" applyAlignment="1">
      <alignment vertical="center" wrapText="1"/>
    </xf>
    <xf numFmtId="37" fontId="5" fillId="0" borderId="0" xfId="7" applyNumberFormat="1" applyFont="1" applyBorder="1" applyAlignment="1">
      <alignment vertical="center" wrapText="1"/>
    </xf>
    <xf numFmtId="37" fontId="5" fillId="0" borderId="10" xfId="7" applyNumberFormat="1" applyFont="1" applyBorder="1" applyAlignment="1">
      <alignment vertical="center" wrapText="1"/>
    </xf>
    <xf numFmtId="37" fontId="2" fillId="0" borderId="0" xfId="5" applyNumberFormat="1">
      <alignment vertical="center" wrapText="1"/>
    </xf>
    <xf numFmtId="0" fontId="8" fillId="0" borderId="0" xfId="6"/>
    <xf numFmtId="3" fontId="15" fillId="0" borderId="0" xfId="6" applyNumberFormat="1" applyFont="1" applyAlignment="1">
      <alignment horizontal="left"/>
    </xf>
    <xf numFmtId="0" fontId="8" fillId="0" borderId="2" xfId="6" applyBorder="1"/>
    <xf numFmtId="3" fontId="16" fillId="0" borderId="0" xfId="6" applyNumberFormat="1" applyFont="1"/>
    <xf numFmtId="3" fontId="16" fillId="0" borderId="0" xfId="6" applyNumberFormat="1" applyFont="1" applyAlignment="1">
      <alignment horizontal="left"/>
    </xf>
    <xf numFmtId="0" fontId="11" fillId="0" borderId="0" xfId="6" applyFont="1"/>
    <xf numFmtId="0" fontId="11" fillId="0" borderId="0" xfId="6" applyFont="1" applyAlignment="1">
      <alignment wrapText="1"/>
    </xf>
    <xf numFmtId="0" fontId="12" fillId="3" borderId="11" xfId="6" applyFont="1" applyFill="1" applyBorder="1"/>
    <xf numFmtId="0" fontId="12" fillId="3" borderId="12" xfId="6" applyFont="1" applyFill="1" applyBorder="1"/>
    <xf numFmtId="0" fontId="8" fillId="3" borderId="13" xfId="6" applyFill="1" applyBorder="1"/>
    <xf numFmtId="0" fontId="8" fillId="3" borderId="14" xfId="6" applyFill="1" applyBorder="1"/>
    <xf numFmtId="0" fontId="8" fillId="3" borderId="0" xfId="6" applyFill="1"/>
    <xf numFmtId="0" fontId="20" fillId="0" borderId="0" xfId="5" applyFont="1">
      <alignment vertical="center" wrapText="1"/>
    </xf>
    <xf numFmtId="9" fontId="2" fillId="0" borderId="0" xfId="13" applyFont="1" applyAlignment="1">
      <alignment vertical="center" wrapText="1"/>
    </xf>
    <xf numFmtId="164" fontId="2" fillId="2" borderId="5" xfId="7" applyNumberFormat="1" applyFont="1" applyFill="1" applyBorder="1" applyAlignment="1">
      <alignment vertical="center" wrapText="1"/>
    </xf>
    <xf numFmtId="164" fontId="2" fillId="2" borderId="4" xfId="7" applyNumberFormat="1" applyFont="1" applyFill="1" applyBorder="1" applyAlignment="1">
      <alignment vertical="center" wrapText="1"/>
    </xf>
    <xf numFmtId="0" fontId="6" fillId="0" borderId="0" xfId="4" applyFill="1" applyAlignment="1" applyProtection="1">
      <alignment vertical="center" wrapText="1"/>
    </xf>
    <xf numFmtId="0" fontId="5" fillId="0" borderId="6" xfId="5" applyFont="1" applyBorder="1" applyAlignment="1">
      <alignment horizontal="left" vertical="center" wrapText="1"/>
    </xf>
    <xf numFmtId="0" fontId="5" fillId="0" borderId="5" xfId="5" applyFont="1" applyBorder="1" applyAlignment="1">
      <alignment horizontal="left" vertical="center" wrapText="1"/>
    </xf>
    <xf numFmtId="165" fontId="2" fillId="0" borderId="0" xfId="5" applyNumberFormat="1">
      <alignment vertical="center" wrapText="1"/>
    </xf>
    <xf numFmtId="166" fontId="2" fillId="0" borderId="0" xfId="13" applyNumberFormat="1" applyFont="1" applyAlignment="1">
      <alignment vertical="center" wrapText="1"/>
    </xf>
    <xf numFmtId="10" fontId="2" fillId="0" borderId="0" xfId="5" applyNumberFormat="1">
      <alignment vertical="center" wrapText="1"/>
    </xf>
    <xf numFmtId="0" fontId="5" fillId="2" borderId="2" xfId="5" applyFont="1" applyFill="1" applyBorder="1" applyAlignment="1">
      <alignment horizontal="center" vertical="center" wrapText="1"/>
    </xf>
    <xf numFmtId="37" fontId="2" fillId="0" borderId="4" xfId="5" applyNumberFormat="1" applyBorder="1">
      <alignment vertical="center" wrapText="1"/>
    </xf>
    <xf numFmtId="37" fontId="2" fillId="0" borderId="4" xfId="7" applyNumberFormat="1" applyFont="1" applyBorder="1" applyAlignment="1">
      <alignment vertical="center" wrapText="1"/>
    </xf>
    <xf numFmtId="37" fontId="5" fillId="0" borderId="4" xfId="7" applyNumberFormat="1" applyFont="1" applyBorder="1" applyAlignment="1">
      <alignment vertical="center" wrapText="1"/>
    </xf>
    <xf numFmtId="37" fontId="2" fillId="0" borderId="18" xfId="7" applyNumberFormat="1" applyFont="1" applyBorder="1" applyAlignment="1">
      <alignment vertical="center" wrapText="1"/>
    </xf>
    <xf numFmtId="37" fontId="2" fillId="0" borderId="15" xfId="7" applyNumberFormat="1" applyFont="1" applyBorder="1" applyAlignment="1">
      <alignment vertical="center" wrapText="1"/>
    </xf>
    <xf numFmtId="165" fontId="2" fillId="0" borderId="0" xfId="13" applyNumberFormat="1" applyFont="1" applyAlignment="1">
      <alignment vertical="center" wrapText="1"/>
    </xf>
    <xf numFmtId="0" fontId="22" fillId="4" borderId="0" xfId="4" applyFont="1" applyFill="1" applyAlignment="1" applyProtection="1">
      <alignment vertical="center" wrapText="1"/>
    </xf>
    <xf numFmtId="37" fontId="2" fillId="0" borderId="4" xfId="7" applyNumberFormat="1" applyFont="1" applyBorder="1" applyAlignment="1">
      <alignment vertical="top" wrapText="1"/>
    </xf>
    <xf numFmtId="37" fontId="2" fillId="0" borderId="0" xfId="7" applyNumberFormat="1" applyFont="1" applyBorder="1" applyAlignment="1">
      <alignment vertical="top" wrapText="1"/>
    </xf>
    <xf numFmtId="0" fontId="2" fillId="0" borderId="5" xfId="5" applyBorder="1" applyAlignment="1">
      <alignment horizontal="left" vertical="top" wrapText="1" indent="1"/>
    </xf>
    <xf numFmtId="0" fontId="3" fillId="0" borderId="0" xfId="1" applyFont="1">
      <alignment vertical="center"/>
    </xf>
    <xf numFmtId="0" fontId="3" fillId="0" borderId="0" xfId="1" applyFont="1" applyAlignment="1">
      <alignment vertical="center" wrapText="1"/>
    </xf>
    <xf numFmtId="0" fontId="23" fillId="0" borderId="0" xfId="2" applyFont="1"/>
    <xf numFmtId="0" fontId="7" fillId="0" borderId="0" xfId="2" applyFont="1"/>
    <xf numFmtId="0" fontId="5" fillId="0" borderId="7" xfId="5" applyFont="1" applyBorder="1" applyAlignment="1">
      <alignment horizontal="center" vertical="center" wrapText="1"/>
    </xf>
    <xf numFmtId="167" fontId="2" fillId="0" borderId="0" xfId="5" applyNumberFormat="1">
      <alignment vertical="center" wrapText="1"/>
    </xf>
    <xf numFmtId="39" fontId="2" fillId="0" borderId="4" xfId="7" applyNumberFormat="1" applyFont="1" applyBorder="1" applyAlignment="1">
      <alignment vertical="center" wrapText="1"/>
    </xf>
    <xf numFmtId="39" fontId="2" fillId="0" borderId="0" xfId="7" applyNumberFormat="1" applyFont="1" applyBorder="1" applyAlignment="1">
      <alignment vertical="center" wrapText="1"/>
    </xf>
    <xf numFmtId="0" fontId="2" fillId="0" borderId="15" xfId="5" applyBorder="1">
      <alignment vertical="center" wrapText="1"/>
    </xf>
    <xf numFmtId="37" fontId="20" fillId="0" borderId="0" xfId="7" applyNumberFormat="1" applyFont="1" applyBorder="1" applyAlignment="1">
      <alignment vertical="top" wrapText="1"/>
    </xf>
    <xf numFmtId="37" fontId="20" fillId="0" borderId="0" xfId="7" applyNumberFormat="1" applyFont="1" applyFill="1" applyBorder="1" applyAlignment="1">
      <alignment vertical="top" wrapText="1"/>
    </xf>
    <xf numFmtId="37" fontId="20" fillId="0" borderId="15" xfId="7" applyNumberFormat="1" applyFont="1" applyBorder="1" applyAlignment="1">
      <alignment vertical="center" wrapText="1"/>
    </xf>
    <xf numFmtId="37" fontId="20" fillId="0" borderId="15" xfId="7" applyNumberFormat="1" applyFont="1" applyFill="1" applyBorder="1" applyAlignment="1">
      <alignment vertical="center" wrapText="1"/>
    </xf>
    <xf numFmtId="164" fontId="5" fillId="2" borderId="5" xfId="7" applyNumberFormat="1" applyFont="1" applyFill="1" applyBorder="1" applyAlignment="1">
      <alignment vertical="center" wrapText="1"/>
    </xf>
    <xf numFmtId="164" fontId="2" fillId="2" borderId="5" xfId="7" applyNumberFormat="1" applyFont="1" applyFill="1" applyBorder="1" applyAlignment="1">
      <alignment vertical="top" wrapText="1"/>
    </xf>
    <xf numFmtId="37" fontId="20" fillId="0" borderId="10" xfId="7" applyNumberFormat="1" applyFont="1" applyBorder="1" applyAlignment="1">
      <alignment vertical="center" wrapText="1"/>
    </xf>
    <xf numFmtId="164" fontId="5" fillId="2" borderId="4" xfId="7" applyNumberFormat="1" applyFont="1" applyFill="1" applyBorder="1" applyAlignment="1">
      <alignment vertical="center" wrapText="1"/>
    </xf>
    <xf numFmtId="164" fontId="2" fillId="2" borderId="4" xfId="7" applyNumberFormat="1" applyFont="1" applyFill="1" applyBorder="1" applyAlignment="1">
      <alignment vertical="top" wrapText="1"/>
    </xf>
    <xf numFmtId="37" fontId="2" fillId="0" borderId="7" xfId="5" applyNumberFormat="1" applyBorder="1">
      <alignment vertical="center" wrapText="1"/>
    </xf>
    <xf numFmtId="167" fontId="2" fillId="0" borderId="7" xfId="5" applyNumberFormat="1" applyBorder="1">
      <alignment vertical="center" wrapText="1"/>
    </xf>
    <xf numFmtId="37" fontId="20" fillId="0" borderId="0" xfId="7" applyNumberFormat="1" applyFont="1" applyBorder="1" applyAlignment="1">
      <alignment vertical="center" wrapText="1"/>
    </xf>
    <xf numFmtId="37" fontId="20" fillId="0" borderId="0" xfId="7" applyNumberFormat="1" applyFont="1" applyFill="1" applyBorder="1" applyAlignment="1">
      <alignment vertical="center" wrapText="1"/>
    </xf>
    <xf numFmtId="37" fontId="20" fillId="0" borderId="10" xfId="7" applyNumberFormat="1" applyFont="1" applyFill="1" applyBorder="1" applyAlignment="1">
      <alignment vertical="center" wrapText="1"/>
    </xf>
    <xf numFmtId="37" fontId="24" fillId="0" borderId="0" xfId="7" applyNumberFormat="1" applyFont="1" applyBorder="1" applyAlignment="1">
      <alignment vertical="center" wrapText="1"/>
    </xf>
    <xf numFmtId="37" fontId="24" fillId="0" borderId="0" xfId="7" applyNumberFormat="1" applyFont="1" applyFill="1" applyBorder="1" applyAlignment="1">
      <alignment vertical="center" wrapText="1"/>
    </xf>
    <xf numFmtId="37" fontId="24" fillId="0" borderId="10" xfId="7" applyNumberFormat="1" applyFont="1" applyFill="1" applyBorder="1" applyAlignment="1">
      <alignment vertical="center" wrapText="1"/>
    </xf>
    <xf numFmtId="37" fontId="20" fillId="0" borderId="16" xfId="7" applyNumberFormat="1" applyFont="1" applyFill="1" applyBorder="1" applyAlignment="1">
      <alignment vertical="center" wrapText="1"/>
    </xf>
    <xf numFmtId="37" fontId="2" fillId="0" borderId="10" xfId="7" applyNumberFormat="1" applyFont="1" applyBorder="1" applyAlignment="1">
      <alignment vertical="top" wrapText="1"/>
    </xf>
    <xf numFmtId="37" fontId="2" fillId="0" borderId="16" xfId="7" applyNumberFormat="1" applyFont="1" applyBorder="1" applyAlignment="1">
      <alignment vertical="center" wrapText="1"/>
    </xf>
    <xf numFmtId="37" fontId="2" fillId="0" borderId="0" xfId="7" applyNumberFormat="1" applyFont="1" applyFill="1" applyBorder="1" applyAlignment="1">
      <alignment vertical="center" wrapText="1"/>
    </xf>
    <xf numFmtId="37" fontId="2" fillId="0" borderId="10" xfId="7" applyNumberFormat="1" applyFont="1" applyFill="1" applyBorder="1" applyAlignment="1">
      <alignment vertical="center" wrapText="1"/>
    </xf>
    <xf numFmtId="37" fontId="5" fillId="0" borderId="0" xfId="7" applyNumberFormat="1" applyFont="1" applyBorder="1" applyAlignment="1">
      <alignment vertical="top" wrapText="1"/>
    </xf>
    <xf numFmtId="0" fontId="20" fillId="0" borderId="0" xfId="19" applyFont="1" applyAlignment="1">
      <alignment vertical="top" wrapText="1"/>
    </xf>
    <xf numFmtId="0" fontId="3" fillId="0" borderId="0" xfId="2" applyAlignment="1">
      <alignment wrapText="1"/>
    </xf>
    <xf numFmtId="0" fontId="5" fillId="0" borderId="17" xfId="5" applyFont="1" applyBorder="1" applyAlignment="1">
      <alignment horizontal="center" vertical="center" wrapText="1"/>
    </xf>
    <xf numFmtId="39" fontId="2" fillId="0" borderId="7" xfId="7" applyNumberFormat="1" applyFont="1" applyBorder="1" applyAlignment="1">
      <alignment vertical="center" wrapText="1"/>
    </xf>
    <xf numFmtId="39" fontId="2" fillId="0" borderId="8" xfId="7" applyNumberFormat="1" applyFont="1" applyBorder="1" applyAlignment="1">
      <alignment vertical="center" wrapText="1"/>
    </xf>
    <xf numFmtId="0" fontId="25" fillId="5" borderId="0" xfId="6" applyFont="1" applyFill="1"/>
    <xf numFmtId="0" fontId="26" fillId="0" borderId="0" xfId="5" applyFont="1">
      <alignment vertical="center" wrapText="1"/>
    </xf>
    <xf numFmtId="0" fontId="28" fillId="0" borderId="0" xfId="2" applyFont="1"/>
    <xf numFmtId="0" fontId="27" fillId="0" borderId="0" xfId="3" applyFont="1" applyAlignment="1">
      <alignment wrapText="1"/>
    </xf>
    <xf numFmtId="167" fontId="26" fillId="0" borderId="0" xfId="5" applyNumberFormat="1" applyFont="1">
      <alignment vertical="center" wrapText="1"/>
    </xf>
    <xf numFmtId="0" fontId="29" fillId="0" borderId="0" xfId="4" applyFont="1" applyAlignment="1" applyProtection="1">
      <alignment vertical="center" wrapText="1"/>
    </xf>
    <xf numFmtId="0" fontId="7" fillId="0" borderId="0" xfId="3" applyAlignment="1">
      <alignment wrapText="1"/>
    </xf>
    <xf numFmtId="167" fontId="20" fillId="0" borderId="0" xfId="5" applyNumberFormat="1" applyFont="1">
      <alignment vertical="center" wrapText="1"/>
    </xf>
    <xf numFmtId="168" fontId="2" fillId="0" borderId="0" xfId="7" applyNumberFormat="1" applyFont="1" applyAlignment="1">
      <alignment vertical="center" wrapText="1"/>
    </xf>
    <xf numFmtId="169" fontId="2" fillId="0" borderId="0" xfId="13" applyNumberFormat="1" applyFont="1" applyAlignment="1">
      <alignment vertical="center" wrapText="1"/>
    </xf>
    <xf numFmtId="0" fontId="6" fillId="4" borderId="0" xfId="4" applyFill="1" applyAlignment="1" applyProtection="1">
      <alignment vertical="center" wrapText="1"/>
    </xf>
    <xf numFmtId="0" fontId="5" fillId="0" borderId="0" xfId="5" applyFont="1" applyAlignment="1">
      <alignment horizontal="center" vertical="center" wrapText="1"/>
    </xf>
    <xf numFmtId="167" fontId="2" fillId="0" borderId="8" xfId="7" applyNumberFormat="1" applyFont="1" applyBorder="1" applyAlignment="1">
      <alignment vertical="center" wrapText="1"/>
    </xf>
  </cellXfs>
  <cellStyles count="20">
    <cellStyle name="Comma" xfId="7" builtinId="3"/>
    <cellStyle name="Comma 2" xfId="9" xr:uid="{470E2345-97DF-4C6E-869C-2CB44E686488}"/>
    <cellStyle name="Comma 2 2" xfId="14" xr:uid="{0ACAAB9B-A114-4EAD-B188-9473699F7E19}"/>
    <cellStyle name="Comma 3" xfId="18" xr:uid="{4396AE3E-AD82-4509-91C8-74FE54874F36}"/>
    <cellStyle name="Heading 1" xfId="1" builtinId="16"/>
    <cellStyle name="Heading 2" xfId="2" builtinId="17"/>
    <cellStyle name="Heading 3" xfId="3" builtinId="18"/>
    <cellStyle name="Hyperlink" xfId="4" builtinId="8"/>
    <cellStyle name="Hyperlink 2" xfId="10" xr:uid="{6C054DFB-E8C0-49E0-A7EF-7867523FB43E}"/>
    <cellStyle name="Hyperlink 2 2" xfId="17" xr:uid="{90213DA7-46DD-486B-B57D-65AE1B47F75B}"/>
    <cellStyle name="Hyperlink 2 3" xfId="16" xr:uid="{8C7A2F5C-E1CF-4736-BE70-5796212A4A40}"/>
    <cellStyle name="Hyperlink 3" xfId="11" xr:uid="{8B8A9F07-FF39-4018-8A19-06E965413950}"/>
    <cellStyle name="Normal" xfId="0" builtinId="0"/>
    <cellStyle name="Normal 2" xfId="6" xr:uid="{F8856932-983C-45EF-B519-29ACEC184DDB}"/>
    <cellStyle name="Normal 2 2" xfId="12" xr:uid="{A15FE85D-BE37-43F7-9D3A-B2AA56C4FFD6}"/>
    <cellStyle name="Normal 4" xfId="5" xr:uid="{C0251386-D038-42BD-8AD3-469FC6459F02}"/>
    <cellStyle name="Normal 4 2" xfId="19" xr:uid="{C2D37C0C-F900-4779-A7CF-8C11FCD1267E}"/>
    <cellStyle name="Per cent" xfId="13" builtinId="5"/>
    <cellStyle name="Percent 2" xfId="8" xr:uid="{15309A4D-52A3-455C-AE8E-A23C9F823F6D}"/>
    <cellStyle name="Percent 2 2" xfId="15" xr:uid="{081AC08E-9346-4970-BCB1-DF12851DD073}"/>
  </cellStyles>
  <dxfs count="1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0"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170"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0"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170"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justifyLastLine="0" shrinkToFit="0" readingOrder="0"/>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EADC8D-31FB-4247-A03E-C0E7953B91E1}" name="Contents5" displayName="Contents5" ref="A4:B11" totalsRowShown="0" dataDxfId="188" headerRowCellStyle="Heading 2" dataCellStyle="Hyperlink">
  <tableColumns count="2">
    <tableColumn id="1" xr3:uid="{9A4FD9B3-B3E5-4AD4-A5D0-85BF4910A665}" name="Worksheet description" dataDxfId="187" dataCellStyle="Normal 4"/>
    <tableColumn id="2" xr3:uid="{BA9FC542-36B3-43F7-B5A4-63940462F609}" name="Link" dataDxfId="186"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9" totalsRowShown="0" headerRowDxfId="185" headerRowCellStyle="Heading 2">
  <tableColumns count="2">
    <tableColumn id="1" xr3:uid="{78CED3D1-3326-4B98-A7D9-0AD5792C445E}" name="Note " dataCellStyle="Normal 4"/>
    <tableColumn id="2" xr3:uid="{D7D741AD-FAD9-458E-AC6E-92046E3B30EB}" name="Description" dataDxfId="18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71F98A-30D8-4F46-B450-905E5CEB1316}" name="Table3.5_biofuel_sales_and_sales_through_supermarkets_main_table_thousand_tonnes" displayName="Table3.5_biofuel_sales_and_sales_through_supermarkets_main_table_thousand_tonnes" ref="A4:N14" totalsRowShown="0" headerRowDxfId="183" dataDxfId="182" tableBorderDxfId="181" headerRowCellStyle="Normal 4" dataCellStyle="Comma">
  <tableColumns count="14">
    <tableColumn id="1" xr3:uid="{8881D392-7725-4AE4-8054-4BD2BE162750}" name="Column1" dataDxfId="180" totalsRowDxfId="179"/>
    <tableColumn id="2" xr3:uid="{B1CEFBC7-B790-43E9-9C41-20659BB3CFDA}" name="2024" dataDxfId="178" totalsRowDxfId="177" dataCellStyle="Comma">
      <calculatedColumnFormula>+INDIRECT(Calculation_hide!F6,FALSE)</calculatedColumnFormula>
    </tableColumn>
    <tableColumn id="3" xr3:uid="{A45CABA1-5362-47D8-81EC-48EBC7588B42}" name="2025 [provisional]" dataDxfId="176" totalsRowDxfId="175" dataCellStyle="Comma">
      <calculatedColumnFormula>+INDIRECT(Calculation_hide!G6,FALSE)</calculatedColumnFormula>
    </tableColumn>
    <tableColumn id="4" xr3:uid="{733AEB7A-0FCA-4629-814A-4702C52A95DD}" name="Annual per cent change" dataDxfId="174" totalsRowDxfId="173" dataCellStyle="Comma">
      <calculatedColumnFormula>(C5-B5)/B5*100</calculatedColumnFormula>
    </tableColumn>
    <tableColumn id="5" xr3:uid="{B1D206C7-8FE1-4FDB-B2D0-108928B9B5DB}" name="2024_x000a_1st quarter" dataDxfId="172" totalsRowDxfId="171" dataCellStyle="Comma">
      <calculatedColumnFormula>+INDIRECT(Calculation_hide!F22,FALSE)</calculatedColumnFormula>
    </tableColumn>
    <tableColumn id="6" xr3:uid="{9F5368BC-1086-49F2-9B88-C4266C1AC35C}" name="2024_x000a_2nd quarter" dataDxfId="170" totalsRowDxfId="169" dataCellStyle="Comma">
      <calculatedColumnFormula>+INDIRECT(Calculation_hide!G22,FALSE)</calculatedColumnFormula>
    </tableColumn>
    <tableColumn id="7" xr3:uid="{E3303313-0B6C-4C3F-8947-71B39D894786}" name="2024_x000a_3rd quarter" dataDxfId="168" totalsRowDxfId="167" dataCellStyle="Comma">
      <calculatedColumnFormula>+INDIRECT(Calculation_hide!H22,FALSE)</calculatedColumnFormula>
    </tableColumn>
    <tableColumn id="8" xr3:uid="{CEA850FF-F821-4939-BE77-6DD49B83AF17}" name="2024_x000a_4th quarter" dataDxfId="166" totalsRowDxfId="165" dataCellStyle="Comma">
      <calculatedColumnFormula>+INDIRECT(Calculation_hide!I22,FALSE)</calculatedColumnFormula>
    </tableColumn>
    <tableColumn id="9" xr3:uid="{F3C6BABA-1B7E-42C5-B43D-CC5472751578}" name="2025 _x000a_1st quarter" dataDxfId="164" totalsRowDxfId="163" dataCellStyle="Comma">
      <calculatedColumnFormula>+INDIRECT(Calculation_hide!J22,FALSE)</calculatedColumnFormula>
    </tableColumn>
    <tableColumn id="10" xr3:uid="{FB5AE1B2-E0E1-4559-BE9A-A1F4BAA327E9}" name="2025 _x000a_2nd quarter" dataDxfId="162" totalsRowDxfId="161" dataCellStyle="Comma">
      <calculatedColumnFormula>+INDIRECT(Calculation_hide!K22,FALSE)</calculatedColumnFormula>
    </tableColumn>
    <tableColumn id="11" xr3:uid="{4423F919-50AB-4CD9-9BAA-ED1D9C896F43}" name="2025_x000a_3rd quarter" dataDxfId="160" totalsRowDxfId="159" dataCellStyle="Comma">
      <calculatedColumnFormula>+INDIRECT(Calculation_hide!L22,FALSE)</calculatedColumnFormula>
    </tableColumn>
    <tableColumn id="12" xr3:uid="{50F49A53-B7E6-4941-8CCB-72A616399240}" name="2025 4th quarter" dataDxfId="158" totalsRowDxfId="157" dataCellStyle="Comma">
      <calculatedColumnFormula>+INDIRECT(Calculation_hide!M22,FALSE)</calculatedColumnFormula>
    </tableColumn>
    <tableColumn id="13" xr3:uid="{98D38123-769D-4673-893D-FECD10DA2673}" name="2026 1st quarter_x000a_[provisional]" dataDxfId="156" totalsRowDxfId="155" dataCellStyle="Comma">
      <calculatedColumnFormula>+INDIRECT(Calculation_hide!N22,FALSE)</calculatedColumnFormula>
    </tableColumn>
    <tableColumn id="14" xr3:uid="{5D66A272-837C-46EC-8A93-DE52BF6B9B26}" name="Quarterly per cent change" dataDxfId="154" totalsRowDxfId="153" dataCellStyle="Comma">
      <calculatedColumnFormula>(M5-I5)/I5*100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50033C-217C-4928-BB3C-1CE6D0D0AC86}" name="Table3.5_biofuel_sales_and_sales_through_supermarkets_annual_data_thousand_tonnes" displayName="Table3.5_biofuel_sales_and_sales_through_supermarkets_annual_data_thousand_tonnes" ref="A5:AB15" totalsRowShown="0" headerRowDxfId="152" dataDxfId="151" tableBorderDxfId="150" headerRowCellStyle="Normal 4" dataCellStyle="Comma">
  <tableColumns count="28">
    <tableColumn id="1" xr3:uid="{30E7C273-E883-4637-BB1F-EA3FD926F78D}" name="Column1" dataDxfId="149" dataCellStyle="Normal 4"/>
    <tableColumn id="2" xr3:uid="{A8041775-2E7D-46BB-A020-2D056909A159}" name="1999" dataDxfId="148" dataCellStyle="Comma"/>
    <tableColumn id="3" xr3:uid="{71908380-3770-4FAC-8CEF-F00208B039A3}" name="2000" dataDxfId="147" dataCellStyle="Comma"/>
    <tableColumn id="4" xr3:uid="{F21E6B8F-E682-4ED3-9B0C-4C9CDAA1FDD5}" name="2001" dataDxfId="146" dataCellStyle="Comma"/>
    <tableColumn id="5" xr3:uid="{35D66869-08CC-4D3A-800E-67520421945B}" name="2002" dataDxfId="145" dataCellStyle="Comma"/>
    <tableColumn id="6" xr3:uid="{B2998D17-B49F-49AA-81E8-F1326BD0AE1A}" name="2003" dataDxfId="144" dataCellStyle="Comma"/>
    <tableColumn id="7" xr3:uid="{40B66E65-EF3E-408E-A9DE-683A7EF299C2}" name="2004" dataDxfId="143" dataCellStyle="Comma"/>
    <tableColumn id="8" xr3:uid="{034545AD-D77F-4839-A242-6070ACB1627D}" name="2005" dataDxfId="142" dataCellStyle="Comma"/>
    <tableColumn id="9" xr3:uid="{FDA53F26-B967-4F1B-8964-291D15737DB3}" name="2006" dataDxfId="141" dataCellStyle="Comma"/>
    <tableColumn id="10" xr3:uid="{4AAB78CD-BFC8-421D-BE12-96208F7E2BFF}" name="2007" dataDxfId="140" dataCellStyle="Comma"/>
    <tableColumn id="11" xr3:uid="{6DFDBB6E-02DC-4ACA-8E0D-6380EC4C729C}" name="2008" dataDxfId="139" dataCellStyle="Comma"/>
    <tableColumn id="12" xr3:uid="{D50DCF60-057B-4075-8E45-810B63745B19}" name="2009" dataDxfId="138" dataCellStyle="Comma"/>
    <tableColumn id="13" xr3:uid="{4F88823B-9884-4BB3-B5EE-6D988B20E740}" name="2010" dataDxfId="137" dataCellStyle="Comma"/>
    <tableColumn id="14" xr3:uid="{2E17DEAF-CBA4-42A8-837B-537CBD03FCC2}" name="2011" dataDxfId="136" dataCellStyle="Comma"/>
    <tableColumn id="15" xr3:uid="{0C7539B9-32CF-4F39-972D-AF6B56B572E6}" name="2012" dataDxfId="135" dataCellStyle="Comma"/>
    <tableColumn id="16" xr3:uid="{72C1DBB3-9D67-4DE0-ADFB-F274E9116F55}" name="2013" dataDxfId="134" dataCellStyle="Comma">
      <calculatedColumnFormula>SUM(Quarter!BF6:BI6)</calculatedColumnFormula>
    </tableColumn>
    <tableColumn id="17" xr3:uid="{438E066F-4D8A-4D25-8E7A-DB5B995E4031}" name="2014" dataDxfId="133" dataCellStyle="Comma">
      <calculatedColumnFormula>SUM(Quarter!BJ6:BM6)</calculatedColumnFormula>
    </tableColumn>
    <tableColumn id="18" xr3:uid="{92EF8320-963F-4FC9-95BB-8C7E6CED38BA}" name="2015" dataDxfId="132" dataCellStyle="Comma">
      <calculatedColumnFormula>SUM(Quarter!BN6:BQ6)</calculatedColumnFormula>
    </tableColumn>
    <tableColumn id="19" xr3:uid="{87E14310-7DEF-4844-A28B-6D454F20A0DC}" name="2016" dataDxfId="131" dataCellStyle="Comma">
      <calculatedColumnFormula>SUM(Quarter!BR6:BU6)</calculatedColumnFormula>
    </tableColumn>
    <tableColumn id="20" xr3:uid="{4062AB73-6C84-48AF-9952-F0E7F3B6B254}" name="2017" dataDxfId="130" dataCellStyle="Comma">
      <calculatedColumnFormula>SUM(Quarter!BV6:BY6)</calculatedColumnFormula>
    </tableColumn>
    <tableColumn id="21" xr3:uid="{8B0F6504-BE24-400F-98E1-0B42716A1966}" name="2018" dataDxfId="129" dataCellStyle="Comma">
      <calculatedColumnFormula>SUM(Quarter!BZ6:CC6)</calculatedColumnFormula>
    </tableColumn>
    <tableColumn id="22" xr3:uid="{7F38D42A-4887-4C35-8819-4FE1D883D868}" name="2019" dataDxfId="128" dataCellStyle="Comma">
      <calculatedColumnFormula>SUM(Quarter!CD6:CG6)</calculatedColumnFormula>
    </tableColumn>
    <tableColumn id="23" xr3:uid="{0A56EC97-FA80-409C-B45A-60C826B4608A}" name="2020" dataDxfId="127" dataCellStyle="Comma">
      <calculatedColumnFormula>SUM(Quarter!CH6:CK6)</calculatedColumnFormula>
    </tableColumn>
    <tableColumn id="24" xr3:uid="{3455513F-AF34-4059-8162-F82BBD1A858F}" name="2021" dataDxfId="126" dataCellStyle="Comma"/>
    <tableColumn id="25" xr3:uid="{A2341069-136D-40BE-9E5B-C83E793A539D}" name="2022" dataDxfId="125" dataCellStyle="Comma"/>
    <tableColumn id="26" xr3:uid="{00F556AD-F2B2-4AF7-91FF-902C900854CB}" name="2023" dataDxfId="124" dataCellStyle="Comma">
      <calculatedColumnFormula>SUM(Quarter!CQ6:CT6)</calculatedColumnFormula>
    </tableColumn>
    <tableColumn id="28" xr3:uid="{B5937E35-2DA6-41EE-8441-CE06842C161D}" name="2024" dataDxfId="123" dataCellStyle="Comma">
      <calculatedColumnFormula>SUM(Quarter!CU6:CX6)</calculatedColumnFormula>
    </tableColumn>
    <tableColumn id="27" xr3:uid="{F3FE01CD-3F6D-4575-9066-5CD58290E03F}" name="2025 [provisional]" dataDxfId="122" dataCellStyle="Comma">
      <calculatedColumnFormula>SUM(Quarter!CU6:CX6)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77599CD-B133-49CF-A5E9-90206768CA96}" name="Table3.5_biofuel_sales_and_sales_through_supermarkets_quarterly_data_thousand_tonnes" displayName="Table3.5_biofuel_sales_and_sales_through_supermarkets_quarterly_data_thousand_tonnes" ref="A5:DF15" totalsRowShown="0" headerRowDxfId="121" dataDxfId="120" tableBorderDxfId="119" headerRowCellStyle="Normal 4" dataCellStyle="Comma">
  <tableColumns count="110">
    <tableColumn id="1" xr3:uid="{E90C28CC-F10A-43F8-AF15-D56C8C6433D3}" name="Column1" dataDxfId="118" dataCellStyle="Normal 4"/>
    <tableColumn id="2" xr3:uid="{F291D115-3734-417C-82AC-3AAE9CEF24F8}" name="1999 _x000a_1st quarter" dataDxfId="117" dataCellStyle="Comma"/>
    <tableColumn id="3" xr3:uid="{213F5708-09B2-4E8F-81BE-4EC478983811}" name="1999 _x000a_2nd quarter" dataDxfId="116" dataCellStyle="Comma"/>
    <tableColumn id="4" xr3:uid="{34B14A2A-26BC-4447-A6EE-46A33B932FEB}" name="1999 _x000a_3rd quarter" dataDxfId="115" dataCellStyle="Comma"/>
    <tableColumn id="5" xr3:uid="{C1510DF6-9171-4E8A-968E-B7955D1005C1}" name="1999 _x000a_4th quarter" dataDxfId="114" dataCellStyle="Comma"/>
    <tableColumn id="6" xr3:uid="{61077E13-0206-471E-A578-54C8E10C0E16}" name="2000 _x000a_1st quarter" dataDxfId="113" dataCellStyle="Comma"/>
    <tableColumn id="7" xr3:uid="{89A6D07E-1A0B-4761-897F-12CC643220CF}" name="2000 _x000a_2nd quarter" dataDxfId="112" dataCellStyle="Comma"/>
    <tableColumn id="8" xr3:uid="{76EF3E6C-DAE0-4572-A51D-16FFB5A01DFD}" name="2000 _x000a_3rd quarter" dataDxfId="111" dataCellStyle="Comma"/>
    <tableColumn id="9" xr3:uid="{1C618FA4-3582-45D6-AFE5-FC21C411D285}" name="2000 _x000a_4th quarter" dataDxfId="110" dataCellStyle="Comma"/>
    <tableColumn id="10" xr3:uid="{846F1FDC-E5B0-4EC0-AFF0-59CDEE186B3B}" name="2001 _x000a_1st quarter" dataDxfId="109" dataCellStyle="Comma"/>
    <tableColumn id="11" xr3:uid="{5551C54E-0662-45BC-8C9C-3F0FA55F646B}" name="2001 _x000a_2nd quarter" dataDxfId="108" dataCellStyle="Comma"/>
    <tableColumn id="12" xr3:uid="{FD5D518B-097D-4169-87FB-E0B360CCE464}" name="2001 _x000a_3rd quarter" dataDxfId="107" dataCellStyle="Comma"/>
    <tableColumn id="13" xr3:uid="{6E40BE8E-10E2-483F-9948-0D5663420571}" name="2001 _x000a_4th quarter" dataDxfId="106" dataCellStyle="Comma"/>
    <tableColumn id="14" xr3:uid="{2A814C76-F042-4957-8455-82D2EBADD2B5}" name="2002 _x000a_1st quarter" dataDxfId="105" dataCellStyle="Comma"/>
    <tableColumn id="15" xr3:uid="{003A7C88-6643-49F1-B013-1F34A5F1AE86}" name="2002 _x000a_2nd quarter" dataDxfId="104" dataCellStyle="Comma"/>
    <tableColumn id="16" xr3:uid="{6E6A316A-6E1E-4C40-9F47-470E23229CBC}" name="2002 _x000a_3rd quarter" dataDxfId="103" dataCellStyle="Comma"/>
    <tableColumn id="17" xr3:uid="{1387537E-398E-4745-A8AA-F7078FC43E6A}" name="2002 _x000a_4th quarter" dataDxfId="102" dataCellStyle="Comma"/>
    <tableColumn id="18" xr3:uid="{7BED6CA8-B443-4188-8FF4-BA8DB402D84D}" name="2003 _x000a_1st quarter" dataDxfId="101" dataCellStyle="Comma"/>
    <tableColumn id="19" xr3:uid="{30E61186-1D79-4C1D-804C-2271CF225499}" name="2003 _x000a_2nd quarter" dataDxfId="100" dataCellStyle="Comma"/>
    <tableColumn id="20" xr3:uid="{EB0DF6B7-4396-45A0-92A4-1F4A12D800D8}" name="2003 _x000a_3rd quarter" dataDxfId="99" dataCellStyle="Comma"/>
    <tableColumn id="21" xr3:uid="{85AF94FB-4368-414C-AA14-7840FB267936}" name="2003 _x000a_4th quarter" dataDxfId="98" dataCellStyle="Comma"/>
    <tableColumn id="22" xr3:uid="{AD32740E-00BE-4679-B9F1-A7249458CE4D}" name="2004 _x000a_1st quarter" dataDxfId="97" dataCellStyle="Comma"/>
    <tableColumn id="23" xr3:uid="{733915B7-9479-47FF-B704-EC5CCB93E207}" name="2004 _x000a_2nd quarter" dataDxfId="96" dataCellStyle="Comma"/>
    <tableColumn id="24" xr3:uid="{0DCFD263-539A-4A25-98C8-BA3F9A9240B2}" name="2004 _x000a_3rd quarter" dataDxfId="95" dataCellStyle="Comma"/>
    <tableColumn id="25" xr3:uid="{DED16E54-C1A5-46F1-A1A2-063383B1E45F}" name="2004 _x000a_4th quarter" dataDxfId="94" dataCellStyle="Comma"/>
    <tableColumn id="26" xr3:uid="{2B25E187-2C10-4B5D-81B8-B2F951719D1E}" name="2005 _x000a_1st quarter" dataDxfId="93" dataCellStyle="Comma"/>
    <tableColumn id="27" xr3:uid="{36CA55FA-12A6-497A-9FF3-99AC04858FE7}" name="2005 _x000a_2nd quarter" dataDxfId="92" dataCellStyle="Comma"/>
    <tableColumn id="28" xr3:uid="{50F8074E-741A-40B2-806A-2A74B23E5C55}" name="2005 _x000a_3rd quarter" dataDxfId="91" dataCellStyle="Comma"/>
    <tableColumn id="29" xr3:uid="{A322D490-1EEF-444D-BB7C-30E89A12985B}" name="2005 _x000a_4th quarter" dataDxfId="90" dataCellStyle="Comma"/>
    <tableColumn id="30" xr3:uid="{C54BDA24-C9C8-4680-9E4A-064CCC8F5413}" name="2006 _x000a_1st quarter" dataDxfId="89" dataCellStyle="Comma"/>
    <tableColumn id="31" xr3:uid="{75F85A11-D223-477C-9424-CA0224ED4B86}" name="2006 _x000a_2nd quarter" dataDxfId="88" dataCellStyle="Comma"/>
    <tableColumn id="32" xr3:uid="{1C5EFA21-6E6B-4568-B1A5-2BCCF1C3AE24}" name="2006 _x000a_3rd quarter" dataDxfId="87" dataCellStyle="Comma"/>
    <tableColumn id="33" xr3:uid="{2351207F-0C05-4806-BF88-7C4F57D5C43E}" name="2006 _x000a_4th quarter" dataDxfId="86" dataCellStyle="Comma"/>
    <tableColumn id="34" xr3:uid="{C5AE69C6-C84B-4036-9D88-4897D568C560}" name="2007 _x000a_1st quarter" dataDxfId="85" dataCellStyle="Comma"/>
    <tableColumn id="35" xr3:uid="{E672D779-C397-4668-A34F-93F9BB720961}" name="2007 _x000a_2nd quarter" dataDxfId="84" dataCellStyle="Comma"/>
    <tableColumn id="36" xr3:uid="{8E2DBAE7-2F0D-45BF-A229-A3E3BCEAACD7}" name="2007 _x000a_3rd quarter" dataDxfId="83" dataCellStyle="Comma"/>
    <tableColumn id="37" xr3:uid="{D5594E0A-0EF9-4051-B7CA-DF6938DD3469}" name="2007 _x000a_4th quarter" dataDxfId="82" dataCellStyle="Comma"/>
    <tableColumn id="38" xr3:uid="{FAB407CF-BCD5-456D-A557-8B3EA22759BC}" name="2008 _x000a_1st quarter" dataDxfId="81" dataCellStyle="Comma"/>
    <tableColumn id="39" xr3:uid="{C50E7E96-ACDC-4729-8DAE-4C9E373B24F1}" name="2008 _x000a_2nd quarter" dataDxfId="80" dataCellStyle="Comma"/>
    <tableColumn id="40" xr3:uid="{54E42E57-7F57-4966-8260-78265D78281A}" name="2008 _x000a_3rd quarter" dataDxfId="79" dataCellStyle="Comma"/>
    <tableColumn id="41" xr3:uid="{59D48B1B-9CB3-4436-917A-1AFB9C92A75A}" name="2008 _x000a_4th quarter" dataDxfId="78" dataCellStyle="Comma"/>
    <tableColumn id="42" xr3:uid="{9259D9B4-0EE6-4404-BF79-0F61B380283E}" name="2009 _x000a_1st quarter" dataDxfId="77" dataCellStyle="Comma"/>
    <tableColumn id="43" xr3:uid="{FE476B23-384F-403D-ADC2-A5F6800E2B8C}" name="2009 _x000a_2nd quarter" dataDxfId="76" dataCellStyle="Comma"/>
    <tableColumn id="44" xr3:uid="{A9B1F9C5-D42D-41A5-9B3A-7E43F3C5D7A7}" name="2009 _x000a_3rd quarter" dataDxfId="75" dataCellStyle="Comma"/>
    <tableColumn id="45" xr3:uid="{05D67757-7CE0-4472-8DFD-4F5EAF7B16E9}" name="2009 _x000a_4th quarter" dataDxfId="74" dataCellStyle="Comma"/>
    <tableColumn id="46" xr3:uid="{A7035AC4-D056-42E4-9F4E-3AA721FB172A}" name="2010 _x000a_1st quarter" dataDxfId="73" dataCellStyle="Comma"/>
    <tableColumn id="47" xr3:uid="{676F5025-35E2-43EF-B10B-04D3427DDDAE}" name="2010 _x000a_2nd quarter" dataDxfId="72" dataCellStyle="Comma"/>
    <tableColumn id="48" xr3:uid="{7AD50122-317A-43A5-A311-2356390C94AD}" name="2010 _x000a_3rd quarter" dataDxfId="71" dataCellStyle="Comma"/>
    <tableColumn id="49" xr3:uid="{7AF25B92-E005-4364-B39A-D5CE5ACB3042}" name="2010 _x000a_4th quarter" dataDxfId="70" dataCellStyle="Comma"/>
    <tableColumn id="50" xr3:uid="{34C3DF37-8670-4742-8272-B21505C2B48A}" name="2011 _x000a_1st quarter" dataDxfId="69" dataCellStyle="Comma"/>
    <tableColumn id="51" xr3:uid="{84855F41-4E86-4BFD-8BD7-11B349BDCA8F}" name="2011 _x000a_2nd quarter" dataDxfId="68" dataCellStyle="Comma"/>
    <tableColumn id="52" xr3:uid="{A16D0B8C-0079-4E06-A471-C6DB1BD7ABCF}" name="2011 _x000a_3rd quarter" dataDxfId="67" dataCellStyle="Comma"/>
    <tableColumn id="53" xr3:uid="{5970EF92-0FE1-4FB1-B165-B496596F9DEE}" name="2011 _x000a_4th quarter" dataDxfId="66" dataCellStyle="Comma"/>
    <tableColumn id="54" xr3:uid="{BC76BC69-F98A-436A-B978-059421266698}" name="2012 _x000a_1st quarter" dataDxfId="65" dataCellStyle="Comma"/>
    <tableColumn id="55" xr3:uid="{F8538EAE-BA6D-4B57-9122-D5F9D77FE7F5}" name="2012 _x000a_2nd quarter" dataDxfId="64" dataCellStyle="Comma"/>
    <tableColumn id="56" xr3:uid="{746542BD-A4DE-4A72-B688-1C47D1CFD022}" name="2012 _x000a_3rd quarter" dataDxfId="63" dataCellStyle="Comma"/>
    <tableColumn id="57" xr3:uid="{F951E7A2-4677-4DDE-A208-8083F9797A7F}" name="2012 _x000a_4th quarter" dataDxfId="62" dataCellStyle="Comma"/>
    <tableColumn id="58" xr3:uid="{D69D31CC-CE2E-403F-872D-71CA2CACC93A}" name="2013 _x000a_1st quarter" dataDxfId="61" dataCellStyle="Comma"/>
    <tableColumn id="59" xr3:uid="{44A89250-5E90-4D0D-9ED3-3AB63AC1193C}" name="2013 _x000a_2nd quarter" dataDxfId="60" dataCellStyle="Comma"/>
    <tableColumn id="60" xr3:uid="{ACD034AF-0793-4E79-92F9-9CC6A77C84E6}" name="2013 _x000a_3rd quarter" dataDxfId="59" dataCellStyle="Comma"/>
    <tableColumn id="61" xr3:uid="{8EB3E811-FCA9-4F60-B77F-1740E85906B2}" name="2013 _x000a_4th quarter" dataDxfId="58" dataCellStyle="Comma"/>
    <tableColumn id="62" xr3:uid="{20C73249-AAC0-4323-A20C-2401D535D9FF}" name="2014 _x000a_1st quarter" dataDxfId="57" dataCellStyle="Comma"/>
    <tableColumn id="63" xr3:uid="{7539DAA5-A540-42AE-B7E2-B5FA861B60FF}" name="2014 _x000a_2nd quarter" dataDxfId="56" dataCellStyle="Comma"/>
    <tableColumn id="64" xr3:uid="{8B422722-23FD-4262-8670-B69D6C36EFEA}" name="2014 _x000a_3rd quarter" dataDxfId="55" dataCellStyle="Comma"/>
    <tableColumn id="65" xr3:uid="{9CDB66F3-8279-4E4C-A46E-394042BA498B}" name="2014 _x000a_4th quarter" dataDxfId="54" dataCellStyle="Comma"/>
    <tableColumn id="66" xr3:uid="{701BFB2D-3DBE-4677-8652-51B5F10D59B5}" name="2015 _x000a_1st quarter" dataDxfId="53" dataCellStyle="Comma"/>
    <tableColumn id="67" xr3:uid="{25B4C2B0-76FE-4BDB-A4D2-DB1CEE204823}" name="2015 _x000a_2nd quarter" dataDxfId="52" dataCellStyle="Comma"/>
    <tableColumn id="68" xr3:uid="{806360EE-D772-4093-95FF-CCA5F33BA44B}" name="2015 _x000a_3rd quarter" dataDxfId="51" dataCellStyle="Comma"/>
    <tableColumn id="69" xr3:uid="{F3407B66-23E7-4A3B-BBB9-603AAFE4B503}" name="2015 _x000a_4th quarter" dataDxfId="50" dataCellStyle="Comma"/>
    <tableColumn id="70" xr3:uid="{03EA3F83-A8FE-41FF-A8FF-FE0167FA5E7F}" name="2016 _x000a_1st quarter" dataDxfId="49" dataCellStyle="Comma"/>
    <tableColumn id="71" xr3:uid="{A61819A8-5121-4FC8-87E7-051652BEE21B}" name="2016 _x000a_2nd quarter" dataDxfId="48" dataCellStyle="Comma"/>
    <tableColumn id="72" xr3:uid="{F52A2D64-059B-4E06-BAC7-0964DBF23AE7}" name="2016 _x000a_3rd quarter" dataDxfId="47" dataCellStyle="Comma"/>
    <tableColumn id="73" xr3:uid="{70236A26-EF56-4FFC-B76E-1DAFFAB12842}" name="2016 _x000a_4th quarter" dataDxfId="46" dataCellStyle="Comma"/>
    <tableColumn id="74" xr3:uid="{D9D4A479-185E-49D2-9D16-21E5046C4360}" name="2017 _x000a_1st quarter" dataDxfId="45" dataCellStyle="Comma"/>
    <tableColumn id="75" xr3:uid="{0C70C6D7-F7A6-4F3D-A95A-CFB4A68E5E34}" name="2017 _x000a_2nd quarter" dataDxfId="44" dataCellStyle="Comma"/>
    <tableColumn id="76" xr3:uid="{6D9CB143-ACA6-4FA8-838B-5971744074B7}" name="2017 _x000a_3rd quarter" dataDxfId="43" dataCellStyle="Comma"/>
    <tableColumn id="77" xr3:uid="{00FC77A4-2804-4F51-8FD9-12BA67C1A0BA}" name="2017 _x000a_4th quarter" dataDxfId="42" dataCellStyle="Comma"/>
    <tableColumn id="78" xr3:uid="{182971C1-3E77-4014-9A97-17ADE6260549}" name="2018 _x000a_1st quarter" dataDxfId="41" dataCellStyle="Comma"/>
    <tableColumn id="79" xr3:uid="{B617F625-9711-4ED4-B71F-E9ED48AC9977}" name="2018 _x000a_2nd quarter" dataDxfId="40" dataCellStyle="Comma"/>
    <tableColumn id="80" xr3:uid="{12F4F337-49CD-4762-89BD-B07894624090}" name="2018 _x000a_3rd quarter" dataDxfId="39" dataCellStyle="Comma"/>
    <tableColumn id="81" xr3:uid="{3649EC76-7B17-43FC-8500-0D88BB6A9826}" name="2018 _x000a_4th quarter" dataDxfId="38" dataCellStyle="Comma"/>
    <tableColumn id="82" xr3:uid="{2DA66E66-4D6A-4A3B-8289-1F3FA6815206}" name="2019 _x000a_1st quarter" dataDxfId="37" dataCellStyle="Comma"/>
    <tableColumn id="83" xr3:uid="{F3F52A7E-95F2-48FA-8DFD-4BAA8D315A7F}" name="2019 _x000a_2nd quarter" dataDxfId="36" dataCellStyle="Comma"/>
    <tableColumn id="84" xr3:uid="{A67802A7-CA66-45F6-8C4E-EF556878F8BF}" name="2019 _x000a_3rd quarter" dataDxfId="35" dataCellStyle="Comma"/>
    <tableColumn id="85" xr3:uid="{75F9664D-94E0-41B4-9472-8F6EF44B8880}" name="2019 _x000a_4th quarter" dataDxfId="34" dataCellStyle="Comma"/>
    <tableColumn id="86" xr3:uid="{AAAFD621-FDDE-4AFB-B1BD-9DE67EF7CE26}" name="2020 _x000a_1st quarter" dataDxfId="33" dataCellStyle="Comma"/>
    <tableColumn id="87" xr3:uid="{52A7145F-05A4-494E-BEFF-E54FE75A7099}" name="2020 _x000a_2nd quarter" dataDxfId="32" dataCellStyle="Comma"/>
    <tableColumn id="88" xr3:uid="{B8A058D6-86E9-41B6-A35B-CD571AB999E8}" name="2020 _x000a_3rd quarter" dataDxfId="31" dataCellStyle="Comma"/>
    <tableColumn id="89" xr3:uid="{5B53C3AF-D4AA-4C7F-B7C6-88B7ACB88DF9}" name="2020 _x000a_4th quarter" dataDxfId="30" dataCellStyle="Comma"/>
    <tableColumn id="90" xr3:uid="{3303A18E-303D-479E-8414-921A88C2196C}" name="2021 _x000a_1st quarter" dataDxfId="29" dataCellStyle="Comma"/>
    <tableColumn id="91" xr3:uid="{299B235C-6930-4AB5-ACFD-4E3F1543D8E3}" name="2021 _x000a_2nd quarter" dataDxfId="28" dataCellStyle="Comma"/>
    <tableColumn id="92" xr3:uid="{AA217BE2-DB78-480C-8767-5DAD350A5BE2}" name="2021 _x000a_3rd quarter" dataDxfId="27" dataCellStyle="Comma"/>
    <tableColumn id="93" xr3:uid="{D339011A-EC4C-4C45-AE9C-82F3E753CD6D}" name="2021 _x000a_4th quarter" dataDxfId="26" dataCellStyle="Comma"/>
    <tableColumn id="94" xr3:uid="{6E354DD8-67A8-4068-8283-BF5954D9EB2E}" name="2022 _x000a_1st quarter" dataDxfId="25" dataCellStyle="Comma"/>
    <tableColumn id="190" xr3:uid="{63DB94A2-8931-4122-86DB-18F5E39BFFA4}" name="2022_x000a_2nd quarter" dataDxfId="24" dataCellStyle="Comma"/>
    <tableColumn id="95" xr3:uid="{01AEE005-739F-4A1B-8BD5-50E0FEB2D1EE}" name="2022_x000a_3rd quarter" dataDxfId="23" dataCellStyle="Comma"/>
    <tableColumn id="96" xr3:uid="{A500C758-E2BE-411C-937E-064115C23AD9}" name="2022_x000a_4th quarter" dataDxfId="22" dataCellStyle="Comma"/>
    <tableColumn id="97" xr3:uid="{15BCCB12-81BB-4403-929E-DBF7EB1B36AD}" name="2023_x000a_1st quarter" dataDxfId="21" dataCellStyle="Comma"/>
    <tableColumn id="98" xr3:uid="{B02F5793-41EE-41BB-9B02-D44A8AAE39B0}" name="2023_x000a_2nd quarter" dataDxfId="20" dataCellStyle="Comma"/>
    <tableColumn id="99" xr3:uid="{9172BE64-C260-4BAF-9A68-87D3233B03BD}" name="2023_x000a_3rd quarter" dataDxfId="19" dataCellStyle="Comma"/>
    <tableColumn id="100" xr3:uid="{664F8E75-3646-4355-B646-9345B822ACFC}" name="2023_x000a_4th quarter" dataDxfId="18" dataCellStyle="Comma"/>
    <tableColumn id="101" xr3:uid="{B7F5A96F-7DB6-4534-AA19-B9AA82179492}" name="2024_x000a_1st quarter" dataDxfId="17" dataCellStyle="Comma"/>
    <tableColumn id="102" xr3:uid="{2F1E08B9-CEC1-4B2D-9AC7-F48912E9FF59}" name="2024_x000a_2nd quarter" dataDxfId="16" dataCellStyle="Comma"/>
    <tableColumn id="103" xr3:uid="{1DE47DA3-51B3-42EA-8F1F-ED65E8D32673}" name="2024_x000a_3rd quarter" dataDxfId="15" dataCellStyle="Comma"/>
    <tableColumn id="104" xr3:uid="{567E8323-2BFB-4F57-9F62-00DC83B8FD5E}" name="2024_x000a_4th quarter" dataDxfId="14" dataCellStyle="Comma"/>
    <tableColumn id="105" xr3:uid="{3289A37A-8FD1-474D-B784-7ABFB1558204}" name="2025 1st quarter" dataDxfId="13" dataCellStyle="Comma"/>
    <tableColumn id="106" xr3:uid="{8CC70B6F-6292-4F4A-90E2-FE0B3C125A2D}" name="2025 2nd quarter" dataDxfId="12" dataCellStyle="Comma"/>
    <tableColumn id="108" xr3:uid="{152C9CB6-8974-4977-9AD0-FB848636EAAA}" name="2025 3rd quarter" dataDxfId="11" dataCellStyle="Comma"/>
    <tableColumn id="107" xr3:uid="{1F315D29-8C80-45D4-885F-2603DAE4265B}" name="2025 4th quarter" dataDxfId="10" dataCellStyle="Comma"/>
    <tableColumn id="109" xr3:uid="{181E6038-DDA3-45C2-923E-DE1279B5DAD3}" name="2026 1st quarter_x000a_[provisional]" dataDxfId="9"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uktradeinfo.com/Statistics/Pages/TaxAndDutybulletins.aspx%20(opens%20in%20new%20windo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x14ac:dyDescent="0.35"/>
  <cols>
    <col min="1" max="1" width="150.81640625" style="8" customWidth="1"/>
    <col min="2" max="256" width="9.1796875" style="1" customWidth="1"/>
    <col min="257" max="16384" width="8.81640625" style="1"/>
  </cols>
  <sheetData>
    <row r="1" spans="1:257" s="2" customFormat="1" ht="23.5" x14ac:dyDescent="0.35">
      <c r="A1" s="59" t="s">
        <v>42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239</v>
      </c>
    </row>
    <row r="3" spans="1:257" s="3" customFormat="1" ht="30" customHeight="1" x14ac:dyDescent="0.55000000000000004">
      <c r="A3" s="91"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245</v>
      </c>
    </row>
    <row r="5" spans="1:257" s="3" customFormat="1" ht="30" customHeight="1" x14ac:dyDescent="0.55000000000000004">
      <c r="A5" s="91" t="s">
        <v>1</v>
      </c>
      <c r="B5" s="1"/>
      <c r="C5" s="63"/>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 t="s">
        <v>246</v>
      </c>
    </row>
    <row r="7" spans="1:257" s="2" customFormat="1" ht="30" customHeight="1" x14ac:dyDescent="0.55000000000000004">
      <c r="A7" s="91"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90" t="s">
        <v>247</v>
      </c>
    </row>
    <row r="9" spans="1:257" s="2" customFormat="1" ht="30" customHeight="1" x14ac:dyDescent="0.5">
      <c r="A9" s="60" t="s">
        <v>3</v>
      </c>
      <c r="B9" s="1"/>
      <c r="C9" s="1"/>
      <c r="D9" s="1"/>
      <c r="E9" s="1"/>
      <c r="F9" s="1"/>
      <c r="G9" s="63"/>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54" t="s">
        <v>218</v>
      </c>
    </row>
    <row r="12" spans="1:257" s="2" customFormat="1" ht="45" customHeight="1" x14ac:dyDescent="0.35">
      <c r="A12" s="1" t="s">
        <v>5</v>
      </c>
    </row>
    <row r="13" spans="1:257" s="2" customFormat="1" ht="45" customHeight="1" x14ac:dyDescent="0.35">
      <c r="A13" s="1" t="s">
        <v>6</v>
      </c>
    </row>
    <row r="14" spans="1:257" s="2" customFormat="1" ht="20.25" customHeight="1" x14ac:dyDescent="0.35">
      <c r="A14" s="1" t="s">
        <v>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43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105"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203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60"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11</v>
      </c>
    </row>
    <row r="21" spans="1:257" s="2" customFormat="1" ht="20.25" customHeight="1" x14ac:dyDescent="0.35">
      <c r="A21" s="1" t="s">
        <v>222</v>
      </c>
    </row>
    <row r="22" spans="1:257" s="2" customFormat="1" ht="20.25" customHeight="1" x14ac:dyDescent="0.35">
      <c r="A22" s="54" t="s">
        <v>225</v>
      </c>
    </row>
    <row r="23" spans="1:257" s="2" customFormat="1" ht="20.25" customHeight="1" x14ac:dyDescent="0.35">
      <c r="A23" s="1" t="s">
        <v>223</v>
      </c>
    </row>
    <row r="24" spans="1:257" s="2" customFormat="1" ht="20.25" customHeight="1" x14ac:dyDescent="0.45">
      <c r="A24" s="6" t="s">
        <v>12</v>
      </c>
    </row>
    <row r="25" spans="1:257" s="2" customFormat="1" ht="20.25" customHeight="1" x14ac:dyDescent="0.35">
      <c r="A25" s="7" t="s">
        <v>217</v>
      </c>
    </row>
    <row r="26" spans="1:257" s="2" customFormat="1" ht="20.25" customHeight="1" x14ac:dyDescent="0.35">
      <c r="A26" s="2" t="s">
        <v>13</v>
      </c>
    </row>
  </sheetData>
  <hyperlinks>
    <hyperlink ref="A15" r:id="rId1" display="Energy trends publication (opens in a new window) " xr:uid="{8E1C658C-6850-42BE-B616-80E44B623F8E}"/>
    <hyperlink ref="A16" r:id="rId2" xr:uid="{D0A71494-A714-49F1-B972-6351C67E668C}"/>
    <hyperlink ref="A17" r:id="rId3" xr:uid="{8F977E1D-21B2-4789-902E-E809A13BC396}"/>
    <hyperlink ref="A25" r:id="rId4" xr:uid="{2D1E9803-AF75-4F57-B593-119B25504493}"/>
    <hyperlink ref="A11" r:id="rId5" xr:uid="{48139D7B-B2D9-40E5-9A68-FF3B74EF34A2}"/>
    <hyperlink ref="A18" r:id="rId6" xr:uid="{AD4D7E10-319E-4BDC-9BDB-85B574FC1107}"/>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26C2E-EED5-4107-9969-C5F48FD8D8B6}">
  <dimension ref="A1:B11"/>
  <sheetViews>
    <sheetView showGridLines="0" workbookViewId="0"/>
  </sheetViews>
  <sheetFormatPr defaultColWidth="9.1796875" defaultRowHeight="15" customHeight="1" x14ac:dyDescent="0.25"/>
  <cols>
    <col min="1" max="1" width="75.81640625" style="10" customWidth="1"/>
    <col min="2" max="2" width="12.453125" style="10" bestFit="1" customWidth="1"/>
    <col min="3" max="16384" width="9.1796875" style="10"/>
  </cols>
  <sheetData>
    <row r="1" spans="1:2" ht="23.5" x14ac:dyDescent="0.25">
      <c r="A1" s="58" t="s">
        <v>15</v>
      </c>
    </row>
    <row r="2" spans="1:2" ht="20.25" customHeight="1" x14ac:dyDescent="0.25">
      <c r="A2" s="1" t="s">
        <v>19</v>
      </c>
    </row>
    <row r="3" spans="1:2" ht="20.25" customHeight="1" x14ac:dyDescent="0.25">
      <c r="A3" s="2" t="s">
        <v>18</v>
      </c>
    </row>
    <row r="4" spans="1:2" ht="30" customHeight="1" x14ac:dyDescent="0.55000000000000004">
      <c r="A4" s="4" t="s">
        <v>44</v>
      </c>
      <c r="B4" s="9" t="s">
        <v>45</v>
      </c>
    </row>
    <row r="5" spans="1:2" ht="20.25" customHeight="1" x14ac:dyDescent="0.25">
      <c r="A5" s="2" t="s">
        <v>147</v>
      </c>
      <c r="B5" s="7" t="s">
        <v>16</v>
      </c>
    </row>
    <row r="6" spans="1:2" ht="20.25" customHeight="1" x14ac:dyDescent="0.25">
      <c r="A6" s="2" t="s">
        <v>15</v>
      </c>
      <c r="B6" s="7" t="s">
        <v>15</v>
      </c>
    </row>
    <row r="7" spans="1:2" ht="20.25" customHeight="1" x14ac:dyDescent="0.25">
      <c r="A7" s="2" t="s">
        <v>148</v>
      </c>
      <c r="B7" s="7" t="s">
        <v>24</v>
      </c>
    </row>
    <row r="8" spans="1:2" ht="20.25" customHeight="1" x14ac:dyDescent="0.25">
      <c r="A8" s="2" t="s">
        <v>14</v>
      </c>
      <c r="B8" s="7" t="s">
        <v>14</v>
      </c>
    </row>
    <row r="9" spans="1:2" ht="20.25" customHeight="1" x14ac:dyDescent="0.25">
      <c r="A9" s="2" t="s">
        <v>144</v>
      </c>
      <c r="B9" s="7" t="s">
        <v>46</v>
      </c>
    </row>
    <row r="10" spans="1:2" ht="20.25" customHeight="1" x14ac:dyDescent="0.25">
      <c r="A10" s="2" t="s">
        <v>145</v>
      </c>
      <c r="B10" s="7" t="s">
        <v>47</v>
      </c>
    </row>
    <row r="11" spans="1:2" ht="20.25" customHeight="1" x14ac:dyDescent="0.25">
      <c r="A11" s="2" t="s">
        <v>146</v>
      </c>
      <c r="B11" s="7" t="s">
        <v>32</v>
      </c>
    </row>
  </sheetData>
  <hyperlinks>
    <hyperlink ref="B5" location="'Cover Sheet'!A1" display="Cover Sheet" xr:uid="{7018A248-FDDA-407D-A124-159E744E5188}"/>
    <hyperlink ref="B6" location="Contents!A1" display="Contents" xr:uid="{A9E2AB47-3596-4278-A39C-80A7F2781D2D}"/>
    <hyperlink ref="B8" location="Commentary!A1" display="Commentary" xr:uid="{9CC15D79-6F6B-4CE0-BB6C-051BC5DB1BC5}"/>
    <hyperlink ref="B10" location="Annual!A1" display="Annual" xr:uid="{825CA4F0-F185-4A2C-A7C4-4EA63749B57E}"/>
    <hyperlink ref="B11" location="Quarter!A1" display="Quarter" xr:uid="{176B7441-58D6-4042-B834-5C0C35F93FB6}"/>
    <hyperlink ref="B9" location="'Main Table'!A1" display="Main table" xr:uid="{651F78C7-7616-43FF-A76C-F9901AB8A1B7}"/>
    <hyperlink ref="B7" location="Notes!A1" display="Notes" xr:uid="{8902D223-7479-489E-89AD-1A11E7FE1B7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9"/>
  <sheetViews>
    <sheetView showGridLines="0" workbookViewId="0"/>
  </sheetViews>
  <sheetFormatPr defaultColWidth="9.1796875" defaultRowHeight="15.5" x14ac:dyDescent="0.35"/>
  <cols>
    <col min="1" max="1" width="10" style="1" customWidth="1"/>
    <col min="2" max="2" width="150.81640625" style="1" customWidth="1"/>
    <col min="3" max="16384" width="9.1796875" style="1"/>
  </cols>
  <sheetData>
    <row r="1" spans="1:2" ht="23.5" x14ac:dyDescent="0.35">
      <c r="A1" s="58" t="s">
        <v>24</v>
      </c>
    </row>
    <row r="2" spans="1:2" s="2" customFormat="1" ht="20.25" customHeight="1" x14ac:dyDescent="0.35">
      <c r="A2" s="2" t="s">
        <v>23</v>
      </c>
    </row>
    <row r="3" spans="1:2" s="2" customFormat="1" ht="20.25" customHeight="1" x14ac:dyDescent="0.35">
      <c r="A3" s="2" t="s">
        <v>149</v>
      </c>
    </row>
    <row r="4" spans="1:2" s="2" customFormat="1" ht="30" customHeight="1" x14ac:dyDescent="0.45">
      <c r="A4" s="61" t="s">
        <v>22</v>
      </c>
      <c r="B4" s="61" t="s">
        <v>17</v>
      </c>
    </row>
    <row r="5" spans="1:2" ht="31" x14ac:dyDescent="0.35">
      <c r="A5" s="1" t="s">
        <v>21</v>
      </c>
      <c r="B5" s="1" t="s">
        <v>229</v>
      </c>
    </row>
    <row r="6" spans="1:2" x14ac:dyDescent="0.35">
      <c r="B6" s="41" t="s">
        <v>207</v>
      </c>
    </row>
    <row r="7" spans="1:2" ht="20.25" customHeight="1" x14ac:dyDescent="0.35">
      <c r="A7" s="1" t="s">
        <v>20</v>
      </c>
      <c r="B7" s="1" t="s">
        <v>206</v>
      </c>
    </row>
    <row r="8" spans="1:2" x14ac:dyDescent="0.35">
      <c r="A8" s="37" t="s">
        <v>208</v>
      </c>
      <c r="B8" s="37" t="s">
        <v>60</v>
      </c>
    </row>
    <row r="9" spans="1:2" ht="31" x14ac:dyDescent="0.35">
      <c r="A9" s="1" t="s">
        <v>234</v>
      </c>
      <c r="B9" s="1" t="s">
        <v>233</v>
      </c>
    </row>
  </sheetData>
  <phoneticPr fontId="18" type="noConversion"/>
  <hyperlinks>
    <hyperlink ref="B6" r:id="rId1" xr:uid="{1C6D1476-EA80-423C-8340-8C1F705CF593}"/>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9"/>
  <sheetViews>
    <sheetView showGridLines="0" workbookViewId="0"/>
  </sheetViews>
  <sheetFormatPr defaultColWidth="9.1796875" defaultRowHeight="15.5" x14ac:dyDescent="0.35"/>
  <cols>
    <col min="1" max="1" width="150.81640625" style="96" customWidth="1"/>
    <col min="2" max="2" width="70.1796875" style="96" customWidth="1"/>
    <col min="3" max="3" width="9.1796875" style="96" customWidth="1"/>
    <col min="4" max="16384" width="9.1796875" style="96"/>
  </cols>
  <sheetData>
    <row r="1" spans="1:2" ht="23.5" x14ac:dyDescent="0.35">
      <c r="A1" s="59" t="s">
        <v>14</v>
      </c>
    </row>
    <row r="2" spans="1:2" ht="39" customHeight="1" x14ac:dyDescent="0.5">
      <c r="A2" s="60" t="s">
        <v>25</v>
      </c>
      <c r="B2" s="97"/>
    </row>
    <row r="3" spans="1:2" ht="18.5" x14ac:dyDescent="0.45">
      <c r="A3" s="101" t="s">
        <v>253</v>
      </c>
      <c r="B3" s="98"/>
    </row>
    <row r="4" spans="1:2" ht="31" x14ac:dyDescent="0.35">
      <c r="A4" s="102" t="s">
        <v>250</v>
      </c>
    </row>
    <row r="5" spans="1:2" ht="30" customHeight="1" x14ac:dyDescent="0.45">
      <c r="A5" s="101" t="s">
        <v>251</v>
      </c>
      <c r="B5" s="98"/>
    </row>
    <row r="6" spans="1:2" ht="31" x14ac:dyDescent="0.35">
      <c r="A6" s="37" t="s">
        <v>252</v>
      </c>
    </row>
    <row r="7" spans="1:2" x14ac:dyDescent="0.35">
      <c r="A7" s="99"/>
    </row>
    <row r="8" spans="1:2" x14ac:dyDescent="0.35">
      <c r="A8" s="99"/>
    </row>
    <row r="9" spans="1:2" x14ac:dyDescent="0.35">
      <c r="A9" s="100"/>
      <c r="B9" s="100"/>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0A29-B276-4A3B-BB89-D41CF4DB4AB3}">
  <sheetPr codeName="Sheet2">
    <pageSetUpPr fitToPage="1"/>
  </sheetPr>
  <dimension ref="A1:Q23"/>
  <sheetViews>
    <sheetView showGridLines="0" workbookViewId="0"/>
  </sheetViews>
  <sheetFormatPr defaultColWidth="9" defaultRowHeight="15.5" x14ac:dyDescent="0.35"/>
  <cols>
    <col min="1" max="1" width="46.7265625" style="1" customWidth="1"/>
    <col min="2" max="2" width="9.08984375" style="1" customWidth="1"/>
    <col min="3" max="3" width="13" style="1" customWidth="1"/>
    <col min="4" max="4" width="12.6328125" style="1" customWidth="1"/>
    <col min="5" max="11" width="10.54296875" style="1" customWidth="1"/>
    <col min="12" max="12" width="8.08984375" style="1" customWidth="1"/>
    <col min="13" max="13" width="12.453125" style="1" bestFit="1" customWidth="1"/>
    <col min="14" max="14" width="10.6328125" style="1" customWidth="1"/>
    <col min="15" max="15" width="9" style="1"/>
    <col min="16" max="17" width="12.54296875" style="1" bestFit="1" customWidth="1"/>
    <col min="18" max="231" width="9" style="1"/>
    <col min="232" max="232" width="9" style="1" customWidth="1"/>
    <col min="233" max="233" width="45.453125" style="1" customWidth="1"/>
    <col min="234" max="234" width="9" style="1" bestFit="1"/>
    <col min="235" max="235" width="8.1796875" style="1" bestFit="1" customWidth="1"/>
    <col min="236" max="236" width="9.54296875" style="1" customWidth="1"/>
    <col min="237" max="237" width="8.1796875" style="1" bestFit="1" customWidth="1"/>
    <col min="238" max="244" width="8.1796875" style="1" customWidth="1"/>
    <col min="245" max="245" width="8.453125" style="1" customWidth="1"/>
    <col min="246" max="246" width="10.81640625" style="1" customWidth="1"/>
    <col min="247" max="247" width="9.453125" style="1" customWidth="1"/>
    <col min="248" max="248" width="10.1796875" style="1" bestFit="1" customWidth="1"/>
    <col min="249" max="249" width="11.1796875" style="1" bestFit="1" customWidth="1"/>
    <col min="250" max="487" width="9" style="1"/>
    <col min="488" max="488" width="9" style="1" customWidth="1"/>
    <col min="489" max="489" width="45.453125" style="1" customWidth="1"/>
    <col min="490" max="490" width="9" style="1" bestFit="1"/>
    <col min="491" max="491" width="8.1796875" style="1" bestFit="1" customWidth="1"/>
    <col min="492" max="492" width="9.54296875" style="1" customWidth="1"/>
    <col min="493" max="493" width="8.1796875" style="1" bestFit="1" customWidth="1"/>
    <col min="494" max="500" width="8.1796875" style="1" customWidth="1"/>
    <col min="501" max="501" width="8.453125" style="1" customWidth="1"/>
    <col min="502" max="502" width="10.81640625" style="1" customWidth="1"/>
    <col min="503" max="503" width="9.453125" style="1" customWidth="1"/>
    <col min="504" max="504" width="10.1796875" style="1" bestFit="1" customWidth="1"/>
    <col min="505" max="505" width="11.1796875" style="1" bestFit="1" customWidth="1"/>
    <col min="506" max="743" width="9" style="1"/>
    <col min="744" max="744" width="9" style="1" customWidth="1"/>
    <col min="745" max="745" width="45.453125" style="1" customWidth="1"/>
    <col min="746" max="746" width="9" style="1" bestFit="1"/>
    <col min="747" max="747" width="8.1796875" style="1" bestFit="1" customWidth="1"/>
    <col min="748" max="748" width="9.54296875" style="1" customWidth="1"/>
    <col min="749" max="749" width="8.1796875" style="1" bestFit="1" customWidth="1"/>
    <col min="750" max="756" width="8.1796875" style="1" customWidth="1"/>
    <col min="757" max="757" width="8.453125" style="1" customWidth="1"/>
    <col min="758" max="758" width="10.81640625" style="1" customWidth="1"/>
    <col min="759" max="759" width="9.453125" style="1" customWidth="1"/>
    <col min="760" max="760" width="10.1796875" style="1" bestFit="1" customWidth="1"/>
    <col min="761" max="761" width="11.1796875" style="1" bestFit="1" customWidth="1"/>
    <col min="762" max="999" width="9" style="1"/>
    <col min="1000" max="1000" width="9" style="1" customWidth="1"/>
    <col min="1001" max="1001" width="45.453125" style="1" customWidth="1"/>
    <col min="1002" max="1002" width="9" style="1" bestFit="1"/>
    <col min="1003" max="1003" width="8.1796875" style="1" bestFit="1" customWidth="1"/>
    <col min="1004" max="1004" width="9.54296875" style="1" customWidth="1"/>
    <col min="1005" max="1005" width="8.1796875" style="1" bestFit="1" customWidth="1"/>
    <col min="1006" max="1012" width="8.1796875" style="1" customWidth="1"/>
    <col min="1013" max="1013" width="8.453125" style="1" customWidth="1"/>
    <col min="1014" max="1014" width="10.81640625" style="1" customWidth="1"/>
    <col min="1015" max="1015" width="9.453125" style="1" customWidth="1"/>
    <col min="1016" max="1016" width="10.1796875" style="1" bestFit="1" customWidth="1"/>
    <col min="1017" max="1017" width="11.1796875" style="1" bestFit="1" customWidth="1"/>
    <col min="1018" max="1255" width="9" style="1"/>
    <col min="1256" max="1256" width="9" style="1" customWidth="1"/>
    <col min="1257" max="1257" width="45.453125" style="1" customWidth="1"/>
    <col min="1258" max="1258" width="9" style="1" bestFit="1"/>
    <col min="1259" max="1259" width="8.1796875" style="1" bestFit="1" customWidth="1"/>
    <col min="1260" max="1260" width="9.54296875" style="1" customWidth="1"/>
    <col min="1261" max="1261" width="8.1796875" style="1" bestFit="1" customWidth="1"/>
    <col min="1262" max="1268" width="8.1796875" style="1" customWidth="1"/>
    <col min="1269" max="1269" width="8.453125" style="1" customWidth="1"/>
    <col min="1270" max="1270" width="10.81640625" style="1" customWidth="1"/>
    <col min="1271" max="1271" width="9.453125" style="1" customWidth="1"/>
    <col min="1272" max="1272" width="10.1796875" style="1" bestFit="1" customWidth="1"/>
    <col min="1273" max="1273" width="11.1796875" style="1" bestFit="1" customWidth="1"/>
    <col min="1274" max="1511" width="9" style="1"/>
    <col min="1512" max="1512" width="9" style="1" customWidth="1"/>
    <col min="1513" max="1513" width="45.453125" style="1" customWidth="1"/>
    <col min="1514" max="1514" width="9" style="1" bestFit="1"/>
    <col min="1515" max="1515" width="8.1796875" style="1" bestFit="1" customWidth="1"/>
    <col min="1516" max="1516" width="9.54296875" style="1" customWidth="1"/>
    <col min="1517" max="1517" width="8.1796875" style="1" bestFit="1" customWidth="1"/>
    <col min="1518" max="1524" width="8.1796875" style="1" customWidth="1"/>
    <col min="1525" max="1525" width="8.453125" style="1" customWidth="1"/>
    <col min="1526" max="1526" width="10.81640625" style="1" customWidth="1"/>
    <col min="1527" max="1527" width="9.453125" style="1" customWidth="1"/>
    <col min="1528" max="1528" width="10.1796875" style="1" bestFit="1" customWidth="1"/>
    <col min="1529" max="1529" width="11.1796875" style="1" bestFit="1" customWidth="1"/>
    <col min="1530" max="1767" width="9" style="1"/>
    <col min="1768" max="1768" width="9" style="1" customWidth="1"/>
    <col min="1769" max="1769" width="45.453125" style="1" customWidth="1"/>
    <col min="1770" max="1770" width="9" style="1" bestFit="1"/>
    <col min="1771" max="1771" width="8.1796875" style="1" bestFit="1" customWidth="1"/>
    <col min="1772" max="1772" width="9.54296875" style="1" customWidth="1"/>
    <col min="1773" max="1773" width="8.1796875" style="1" bestFit="1" customWidth="1"/>
    <col min="1774" max="1780" width="8.1796875" style="1" customWidth="1"/>
    <col min="1781" max="1781" width="8.453125" style="1" customWidth="1"/>
    <col min="1782" max="1782" width="10.81640625" style="1" customWidth="1"/>
    <col min="1783" max="1783" width="9.453125" style="1" customWidth="1"/>
    <col min="1784" max="1784" width="10.1796875" style="1" bestFit="1" customWidth="1"/>
    <col min="1785" max="1785" width="11.1796875" style="1" bestFit="1" customWidth="1"/>
    <col min="1786" max="2023" width="9" style="1"/>
    <col min="2024" max="2024" width="9" style="1" customWidth="1"/>
    <col min="2025" max="2025" width="45.453125" style="1" customWidth="1"/>
    <col min="2026" max="2026" width="9" style="1" bestFit="1"/>
    <col min="2027" max="2027" width="8.1796875" style="1" bestFit="1" customWidth="1"/>
    <col min="2028" max="2028" width="9.54296875" style="1" customWidth="1"/>
    <col min="2029" max="2029" width="8.1796875" style="1" bestFit="1" customWidth="1"/>
    <col min="2030" max="2036" width="8.1796875" style="1" customWidth="1"/>
    <col min="2037" max="2037" width="8.453125" style="1" customWidth="1"/>
    <col min="2038" max="2038" width="10.81640625" style="1" customWidth="1"/>
    <col min="2039" max="2039" width="9.453125" style="1" customWidth="1"/>
    <col min="2040" max="2040" width="10.1796875" style="1" bestFit="1" customWidth="1"/>
    <col min="2041" max="2041" width="11.1796875" style="1" bestFit="1" customWidth="1"/>
    <col min="2042" max="2279" width="9" style="1"/>
    <col min="2280" max="2280" width="9" style="1" customWidth="1"/>
    <col min="2281" max="2281" width="45.453125" style="1" customWidth="1"/>
    <col min="2282" max="2282" width="9" style="1" bestFit="1"/>
    <col min="2283" max="2283" width="8.1796875" style="1" bestFit="1" customWidth="1"/>
    <col min="2284" max="2284" width="9.54296875" style="1" customWidth="1"/>
    <col min="2285" max="2285" width="8.1796875" style="1" bestFit="1" customWidth="1"/>
    <col min="2286" max="2292" width="8.1796875" style="1" customWidth="1"/>
    <col min="2293" max="2293" width="8.453125" style="1" customWidth="1"/>
    <col min="2294" max="2294" width="10.81640625" style="1" customWidth="1"/>
    <col min="2295" max="2295" width="9.453125" style="1" customWidth="1"/>
    <col min="2296" max="2296" width="10.1796875" style="1" bestFit="1" customWidth="1"/>
    <col min="2297" max="2297" width="11.1796875" style="1" bestFit="1" customWidth="1"/>
    <col min="2298" max="2535" width="9" style="1"/>
    <col min="2536" max="2536" width="9" style="1" customWidth="1"/>
    <col min="2537" max="2537" width="45.453125" style="1" customWidth="1"/>
    <col min="2538" max="2538" width="9" style="1" bestFit="1"/>
    <col min="2539" max="2539" width="8.1796875" style="1" bestFit="1" customWidth="1"/>
    <col min="2540" max="2540" width="9.54296875" style="1" customWidth="1"/>
    <col min="2541" max="2541" width="8.1796875" style="1" bestFit="1" customWidth="1"/>
    <col min="2542" max="2548" width="8.1796875" style="1" customWidth="1"/>
    <col min="2549" max="2549" width="8.453125" style="1" customWidth="1"/>
    <col min="2550" max="2550" width="10.81640625" style="1" customWidth="1"/>
    <col min="2551" max="2551" width="9.453125" style="1" customWidth="1"/>
    <col min="2552" max="2552" width="10.1796875" style="1" bestFit="1" customWidth="1"/>
    <col min="2553" max="2553" width="11.1796875" style="1" bestFit="1" customWidth="1"/>
    <col min="2554" max="2791" width="9" style="1"/>
    <col min="2792" max="2792" width="9" style="1" customWidth="1"/>
    <col min="2793" max="2793" width="45.453125" style="1" customWidth="1"/>
    <col min="2794" max="2794" width="9" style="1" bestFit="1"/>
    <col min="2795" max="2795" width="8.1796875" style="1" bestFit="1" customWidth="1"/>
    <col min="2796" max="2796" width="9.54296875" style="1" customWidth="1"/>
    <col min="2797" max="2797" width="8.1796875" style="1" bestFit="1" customWidth="1"/>
    <col min="2798" max="2804" width="8.1796875" style="1" customWidth="1"/>
    <col min="2805" max="2805" width="8.453125" style="1" customWidth="1"/>
    <col min="2806" max="2806" width="10.81640625" style="1" customWidth="1"/>
    <col min="2807" max="2807" width="9.453125" style="1" customWidth="1"/>
    <col min="2808" max="2808" width="10.1796875" style="1" bestFit="1" customWidth="1"/>
    <col min="2809" max="2809" width="11.1796875" style="1" bestFit="1" customWidth="1"/>
    <col min="2810" max="3047" width="9" style="1"/>
    <col min="3048" max="3048" width="9" style="1" customWidth="1"/>
    <col min="3049" max="3049" width="45.453125" style="1" customWidth="1"/>
    <col min="3050" max="3050" width="9" style="1" bestFit="1"/>
    <col min="3051" max="3051" width="8.1796875" style="1" bestFit="1" customWidth="1"/>
    <col min="3052" max="3052" width="9.54296875" style="1" customWidth="1"/>
    <col min="3053" max="3053" width="8.1796875" style="1" bestFit="1" customWidth="1"/>
    <col min="3054" max="3060" width="8.1796875" style="1" customWidth="1"/>
    <col min="3061" max="3061" width="8.453125" style="1" customWidth="1"/>
    <col min="3062" max="3062" width="10.81640625" style="1" customWidth="1"/>
    <col min="3063" max="3063" width="9.453125" style="1" customWidth="1"/>
    <col min="3064" max="3064" width="10.1796875" style="1" bestFit="1" customWidth="1"/>
    <col min="3065" max="3065" width="11.1796875" style="1" bestFit="1" customWidth="1"/>
    <col min="3066" max="3303" width="9" style="1"/>
    <col min="3304" max="3304" width="9" style="1" customWidth="1"/>
    <col min="3305" max="3305" width="45.453125" style="1" customWidth="1"/>
    <col min="3306" max="3306" width="9" style="1" bestFit="1"/>
    <col min="3307" max="3307" width="8.1796875" style="1" bestFit="1" customWidth="1"/>
    <col min="3308" max="3308" width="9.54296875" style="1" customWidth="1"/>
    <col min="3309" max="3309" width="8.1796875" style="1" bestFit="1" customWidth="1"/>
    <col min="3310" max="3316" width="8.1796875" style="1" customWidth="1"/>
    <col min="3317" max="3317" width="8.453125" style="1" customWidth="1"/>
    <col min="3318" max="3318" width="10.81640625" style="1" customWidth="1"/>
    <col min="3319" max="3319" width="9.453125" style="1" customWidth="1"/>
    <col min="3320" max="3320" width="10.1796875" style="1" bestFit="1" customWidth="1"/>
    <col min="3321" max="3321" width="11.1796875" style="1" bestFit="1" customWidth="1"/>
    <col min="3322" max="3559" width="9" style="1"/>
    <col min="3560" max="3560" width="9" style="1" customWidth="1"/>
    <col min="3561" max="3561" width="45.453125" style="1" customWidth="1"/>
    <col min="3562" max="3562" width="9" style="1" bestFit="1"/>
    <col min="3563" max="3563" width="8.1796875" style="1" bestFit="1" customWidth="1"/>
    <col min="3564" max="3564" width="9.54296875" style="1" customWidth="1"/>
    <col min="3565" max="3565" width="8.1796875" style="1" bestFit="1" customWidth="1"/>
    <col min="3566" max="3572" width="8.1796875" style="1" customWidth="1"/>
    <col min="3573" max="3573" width="8.453125" style="1" customWidth="1"/>
    <col min="3574" max="3574" width="10.81640625" style="1" customWidth="1"/>
    <col min="3575" max="3575" width="9.453125" style="1" customWidth="1"/>
    <col min="3576" max="3576" width="10.1796875" style="1" bestFit="1" customWidth="1"/>
    <col min="3577" max="3577" width="11.1796875" style="1" bestFit="1" customWidth="1"/>
    <col min="3578" max="3815" width="9" style="1"/>
    <col min="3816" max="3816" width="9" style="1" customWidth="1"/>
    <col min="3817" max="3817" width="45.453125" style="1" customWidth="1"/>
    <col min="3818" max="3818" width="9" style="1" bestFit="1"/>
    <col min="3819" max="3819" width="8.1796875" style="1" bestFit="1" customWidth="1"/>
    <col min="3820" max="3820" width="9.54296875" style="1" customWidth="1"/>
    <col min="3821" max="3821" width="8.1796875" style="1" bestFit="1" customWidth="1"/>
    <col min="3822" max="3828" width="8.1796875" style="1" customWidth="1"/>
    <col min="3829" max="3829" width="8.453125" style="1" customWidth="1"/>
    <col min="3830" max="3830" width="10.81640625" style="1" customWidth="1"/>
    <col min="3831" max="3831" width="9.453125" style="1" customWidth="1"/>
    <col min="3832" max="3832" width="10.1796875" style="1" bestFit="1" customWidth="1"/>
    <col min="3833" max="3833" width="11.1796875" style="1" bestFit="1" customWidth="1"/>
    <col min="3834" max="4071" width="9" style="1"/>
    <col min="4072" max="4072" width="9" style="1" customWidth="1"/>
    <col min="4073" max="4073" width="45.453125" style="1" customWidth="1"/>
    <col min="4074" max="4074" width="9" style="1" bestFit="1"/>
    <col min="4075" max="4075" width="8.1796875" style="1" bestFit="1" customWidth="1"/>
    <col min="4076" max="4076" width="9.54296875" style="1" customWidth="1"/>
    <col min="4077" max="4077" width="8.1796875" style="1" bestFit="1" customWidth="1"/>
    <col min="4078" max="4084" width="8.1796875" style="1" customWidth="1"/>
    <col min="4085" max="4085" width="8.453125" style="1" customWidth="1"/>
    <col min="4086" max="4086" width="10.81640625" style="1" customWidth="1"/>
    <col min="4087" max="4087" width="9.453125" style="1" customWidth="1"/>
    <col min="4088" max="4088" width="10.1796875" style="1" bestFit="1" customWidth="1"/>
    <col min="4089" max="4089" width="11.1796875" style="1" bestFit="1" customWidth="1"/>
    <col min="4090" max="4327" width="9" style="1"/>
    <col min="4328" max="4328" width="9" style="1" customWidth="1"/>
    <col min="4329" max="4329" width="45.453125" style="1" customWidth="1"/>
    <col min="4330" max="4330" width="9" style="1" bestFit="1"/>
    <col min="4331" max="4331" width="8.1796875" style="1" bestFit="1" customWidth="1"/>
    <col min="4332" max="4332" width="9.54296875" style="1" customWidth="1"/>
    <col min="4333" max="4333" width="8.1796875" style="1" bestFit="1" customWidth="1"/>
    <col min="4334" max="4340" width="8.1796875" style="1" customWidth="1"/>
    <col min="4341" max="4341" width="8.453125" style="1" customWidth="1"/>
    <col min="4342" max="4342" width="10.81640625" style="1" customWidth="1"/>
    <col min="4343" max="4343" width="9.453125" style="1" customWidth="1"/>
    <col min="4344" max="4344" width="10.1796875" style="1" bestFit="1" customWidth="1"/>
    <col min="4345" max="4345" width="11.1796875" style="1" bestFit="1" customWidth="1"/>
    <col min="4346" max="4583" width="9" style="1"/>
    <col min="4584" max="4584" width="9" style="1" customWidth="1"/>
    <col min="4585" max="4585" width="45.453125" style="1" customWidth="1"/>
    <col min="4586" max="4586" width="9" style="1" bestFit="1"/>
    <col min="4587" max="4587" width="8.1796875" style="1" bestFit="1" customWidth="1"/>
    <col min="4588" max="4588" width="9.54296875" style="1" customWidth="1"/>
    <col min="4589" max="4589" width="8.1796875" style="1" bestFit="1" customWidth="1"/>
    <col min="4590" max="4596" width="8.1796875" style="1" customWidth="1"/>
    <col min="4597" max="4597" width="8.453125" style="1" customWidth="1"/>
    <col min="4598" max="4598" width="10.81640625" style="1" customWidth="1"/>
    <col min="4599" max="4599" width="9.453125" style="1" customWidth="1"/>
    <col min="4600" max="4600" width="10.1796875" style="1" bestFit="1" customWidth="1"/>
    <col min="4601" max="4601" width="11.1796875" style="1" bestFit="1" customWidth="1"/>
    <col min="4602" max="4839" width="9" style="1"/>
    <col min="4840" max="4840" width="9" style="1" customWidth="1"/>
    <col min="4841" max="4841" width="45.453125" style="1" customWidth="1"/>
    <col min="4842" max="4842" width="9" style="1" bestFit="1"/>
    <col min="4843" max="4843" width="8.1796875" style="1" bestFit="1" customWidth="1"/>
    <col min="4844" max="4844" width="9.54296875" style="1" customWidth="1"/>
    <col min="4845" max="4845" width="8.1796875" style="1" bestFit="1" customWidth="1"/>
    <col min="4846" max="4852" width="8.1796875" style="1" customWidth="1"/>
    <col min="4853" max="4853" width="8.453125" style="1" customWidth="1"/>
    <col min="4854" max="4854" width="10.81640625" style="1" customWidth="1"/>
    <col min="4855" max="4855" width="9.453125" style="1" customWidth="1"/>
    <col min="4856" max="4856" width="10.1796875" style="1" bestFit="1" customWidth="1"/>
    <col min="4857" max="4857" width="11.1796875" style="1" bestFit="1" customWidth="1"/>
    <col min="4858" max="5095" width="9" style="1"/>
    <col min="5096" max="5096" width="9" style="1" customWidth="1"/>
    <col min="5097" max="5097" width="45.453125" style="1" customWidth="1"/>
    <col min="5098" max="5098" width="9" style="1" bestFit="1"/>
    <col min="5099" max="5099" width="8.1796875" style="1" bestFit="1" customWidth="1"/>
    <col min="5100" max="5100" width="9.54296875" style="1" customWidth="1"/>
    <col min="5101" max="5101" width="8.1796875" style="1" bestFit="1" customWidth="1"/>
    <col min="5102" max="5108" width="8.1796875" style="1" customWidth="1"/>
    <col min="5109" max="5109" width="8.453125" style="1" customWidth="1"/>
    <col min="5110" max="5110" width="10.81640625" style="1" customWidth="1"/>
    <col min="5111" max="5111" width="9.453125" style="1" customWidth="1"/>
    <col min="5112" max="5112" width="10.1796875" style="1" bestFit="1" customWidth="1"/>
    <col min="5113" max="5113" width="11.1796875" style="1" bestFit="1" customWidth="1"/>
    <col min="5114" max="5351" width="9" style="1"/>
    <col min="5352" max="5352" width="9" style="1" customWidth="1"/>
    <col min="5353" max="5353" width="45.453125" style="1" customWidth="1"/>
    <col min="5354" max="5354" width="9" style="1" bestFit="1"/>
    <col min="5355" max="5355" width="8.1796875" style="1" bestFit="1" customWidth="1"/>
    <col min="5356" max="5356" width="9.54296875" style="1" customWidth="1"/>
    <col min="5357" max="5357" width="8.1796875" style="1" bestFit="1" customWidth="1"/>
    <col min="5358" max="5364" width="8.1796875" style="1" customWidth="1"/>
    <col min="5365" max="5365" width="8.453125" style="1" customWidth="1"/>
    <col min="5366" max="5366" width="10.81640625" style="1" customWidth="1"/>
    <col min="5367" max="5367" width="9.453125" style="1" customWidth="1"/>
    <col min="5368" max="5368" width="10.1796875" style="1" bestFit="1" customWidth="1"/>
    <col min="5369" max="5369" width="11.1796875" style="1" bestFit="1" customWidth="1"/>
    <col min="5370" max="5607" width="9" style="1"/>
    <col min="5608" max="5608" width="9" style="1" customWidth="1"/>
    <col min="5609" max="5609" width="45.453125" style="1" customWidth="1"/>
    <col min="5610" max="5610" width="9" style="1" bestFit="1"/>
    <col min="5611" max="5611" width="8.1796875" style="1" bestFit="1" customWidth="1"/>
    <col min="5612" max="5612" width="9.54296875" style="1" customWidth="1"/>
    <col min="5613" max="5613" width="8.1796875" style="1" bestFit="1" customWidth="1"/>
    <col min="5614" max="5620" width="8.1796875" style="1" customWidth="1"/>
    <col min="5621" max="5621" width="8.453125" style="1" customWidth="1"/>
    <col min="5622" max="5622" width="10.81640625" style="1" customWidth="1"/>
    <col min="5623" max="5623" width="9.453125" style="1" customWidth="1"/>
    <col min="5624" max="5624" width="10.1796875" style="1" bestFit="1" customWidth="1"/>
    <col min="5625" max="5625" width="11.1796875" style="1" bestFit="1" customWidth="1"/>
    <col min="5626" max="5863" width="9" style="1"/>
    <col min="5864" max="5864" width="9" style="1" customWidth="1"/>
    <col min="5865" max="5865" width="45.453125" style="1" customWidth="1"/>
    <col min="5866" max="5866" width="9" style="1" bestFit="1"/>
    <col min="5867" max="5867" width="8.1796875" style="1" bestFit="1" customWidth="1"/>
    <col min="5868" max="5868" width="9.54296875" style="1" customWidth="1"/>
    <col min="5869" max="5869" width="8.1796875" style="1" bestFit="1" customWidth="1"/>
    <col min="5870" max="5876" width="8.1796875" style="1" customWidth="1"/>
    <col min="5877" max="5877" width="8.453125" style="1" customWidth="1"/>
    <col min="5878" max="5878" width="10.81640625" style="1" customWidth="1"/>
    <col min="5879" max="5879" width="9.453125" style="1" customWidth="1"/>
    <col min="5880" max="5880" width="10.1796875" style="1" bestFit="1" customWidth="1"/>
    <col min="5881" max="5881" width="11.1796875" style="1" bestFit="1" customWidth="1"/>
    <col min="5882" max="6119" width="9" style="1"/>
    <col min="6120" max="6120" width="9" style="1" customWidth="1"/>
    <col min="6121" max="6121" width="45.453125" style="1" customWidth="1"/>
    <col min="6122" max="6122" width="9" style="1" bestFit="1"/>
    <col min="6123" max="6123" width="8.1796875" style="1" bestFit="1" customWidth="1"/>
    <col min="6124" max="6124" width="9.54296875" style="1" customWidth="1"/>
    <col min="6125" max="6125" width="8.1796875" style="1" bestFit="1" customWidth="1"/>
    <col min="6126" max="6132" width="8.1796875" style="1" customWidth="1"/>
    <col min="6133" max="6133" width="8.453125" style="1" customWidth="1"/>
    <col min="6134" max="6134" width="10.81640625" style="1" customWidth="1"/>
    <col min="6135" max="6135" width="9.453125" style="1" customWidth="1"/>
    <col min="6136" max="6136" width="10.1796875" style="1" bestFit="1" customWidth="1"/>
    <col min="6137" max="6137" width="11.1796875" style="1" bestFit="1" customWidth="1"/>
    <col min="6138" max="6375" width="9" style="1"/>
    <col min="6376" max="6376" width="9" style="1" customWidth="1"/>
    <col min="6377" max="6377" width="45.453125" style="1" customWidth="1"/>
    <col min="6378" max="6378" width="9" style="1" bestFit="1"/>
    <col min="6379" max="6379" width="8.1796875" style="1" bestFit="1" customWidth="1"/>
    <col min="6380" max="6380" width="9.54296875" style="1" customWidth="1"/>
    <col min="6381" max="6381" width="8.1796875" style="1" bestFit="1" customWidth="1"/>
    <col min="6382" max="6388" width="8.1796875" style="1" customWidth="1"/>
    <col min="6389" max="6389" width="8.453125" style="1" customWidth="1"/>
    <col min="6390" max="6390" width="10.81640625" style="1" customWidth="1"/>
    <col min="6391" max="6391" width="9.453125" style="1" customWidth="1"/>
    <col min="6392" max="6392" width="10.1796875" style="1" bestFit="1" customWidth="1"/>
    <col min="6393" max="6393" width="11.1796875" style="1" bestFit="1" customWidth="1"/>
    <col min="6394" max="6631" width="9" style="1"/>
    <col min="6632" max="6632" width="9" style="1" customWidth="1"/>
    <col min="6633" max="6633" width="45.453125" style="1" customWidth="1"/>
    <col min="6634" max="6634" width="9" style="1" bestFit="1"/>
    <col min="6635" max="6635" width="8.1796875" style="1" bestFit="1" customWidth="1"/>
    <col min="6636" max="6636" width="9.54296875" style="1" customWidth="1"/>
    <col min="6637" max="6637" width="8.1796875" style="1" bestFit="1" customWidth="1"/>
    <col min="6638" max="6644" width="8.1796875" style="1" customWidth="1"/>
    <col min="6645" max="6645" width="8.453125" style="1" customWidth="1"/>
    <col min="6646" max="6646" width="10.81640625" style="1" customWidth="1"/>
    <col min="6647" max="6647" width="9.453125" style="1" customWidth="1"/>
    <col min="6648" max="6648" width="10.1796875" style="1" bestFit="1" customWidth="1"/>
    <col min="6649" max="6649" width="11.1796875" style="1" bestFit="1" customWidth="1"/>
    <col min="6650" max="6887" width="9" style="1"/>
    <col min="6888" max="6888" width="9" style="1" customWidth="1"/>
    <col min="6889" max="6889" width="45.453125" style="1" customWidth="1"/>
    <col min="6890" max="6890" width="9" style="1" bestFit="1"/>
    <col min="6891" max="6891" width="8.1796875" style="1" bestFit="1" customWidth="1"/>
    <col min="6892" max="6892" width="9.54296875" style="1" customWidth="1"/>
    <col min="6893" max="6893" width="8.1796875" style="1" bestFit="1" customWidth="1"/>
    <col min="6894" max="6900" width="8.1796875" style="1" customWidth="1"/>
    <col min="6901" max="6901" width="8.453125" style="1" customWidth="1"/>
    <col min="6902" max="6902" width="10.81640625" style="1" customWidth="1"/>
    <col min="6903" max="6903" width="9.453125" style="1" customWidth="1"/>
    <col min="6904" max="6904" width="10.1796875" style="1" bestFit="1" customWidth="1"/>
    <col min="6905" max="6905" width="11.1796875" style="1" bestFit="1" customWidth="1"/>
    <col min="6906" max="7143" width="9" style="1"/>
    <col min="7144" max="7144" width="9" style="1" customWidth="1"/>
    <col min="7145" max="7145" width="45.453125" style="1" customWidth="1"/>
    <col min="7146" max="7146" width="9" style="1" bestFit="1"/>
    <col min="7147" max="7147" width="8.1796875" style="1" bestFit="1" customWidth="1"/>
    <col min="7148" max="7148" width="9.54296875" style="1" customWidth="1"/>
    <col min="7149" max="7149" width="8.1796875" style="1" bestFit="1" customWidth="1"/>
    <col min="7150" max="7156" width="8.1796875" style="1" customWidth="1"/>
    <col min="7157" max="7157" width="8.453125" style="1" customWidth="1"/>
    <col min="7158" max="7158" width="10.81640625" style="1" customWidth="1"/>
    <col min="7159" max="7159" width="9.453125" style="1" customWidth="1"/>
    <col min="7160" max="7160" width="10.1796875" style="1" bestFit="1" customWidth="1"/>
    <col min="7161" max="7161" width="11.1796875" style="1" bestFit="1" customWidth="1"/>
    <col min="7162" max="7399" width="9" style="1"/>
    <col min="7400" max="7400" width="9" style="1" customWidth="1"/>
    <col min="7401" max="7401" width="45.453125" style="1" customWidth="1"/>
    <col min="7402" max="7402" width="9" style="1" bestFit="1"/>
    <col min="7403" max="7403" width="8.1796875" style="1" bestFit="1" customWidth="1"/>
    <col min="7404" max="7404" width="9.54296875" style="1" customWidth="1"/>
    <col min="7405" max="7405" width="8.1796875" style="1" bestFit="1" customWidth="1"/>
    <col min="7406" max="7412" width="8.1796875" style="1" customWidth="1"/>
    <col min="7413" max="7413" width="8.453125" style="1" customWidth="1"/>
    <col min="7414" max="7414" width="10.81640625" style="1" customWidth="1"/>
    <col min="7415" max="7415" width="9.453125" style="1" customWidth="1"/>
    <col min="7416" max="7416" width="10.1796875" style="1" bestFit="1" customWidth="1"/>
    <col min="7417" max="7417" width="11.1796875" style="1" bestFit="1" customWidth="1"/>
    <col min="7418" max="7655" width="9" style="1"/>
    <col min="7656" max="7656" width="9" style="1" customWidth="1"/>
    <col min="7657" max="7657" width="45.453125" style="1" customWidth="1"/>
    <col min="7658" max="7658" width="9" style="1" bestFit="1"/>
    <col min="7659" max="7659" width="8.1796875" style="1" bestFit="1" customWidth="1"/>
    <col min="7660" max="7660" width="9.54296875" style="1" customWidth="1"/>
    <col min="7661" max="7661" width="8.1796875" style="1" bestFit="1" customWidth="1"/>
    <col min="7662" max="7668" width="8.1796875" style="1" customWidth="1"/>
    <col min="7669" max="7669" width="8.453125" style="1" customWidth="1"/>
    <col min="7670" max="7670" width="10.81640625" style="1" customWidth="1"/>
    <col min="7671" max="7671" width="9.453125" style="1" customWidth="1"/>
    <col min="7672" max="7672" width="10.1796875" style="1" bestFit="1" customWidth="1"/>
    <col min="7673" max="7673" width="11.1796875" style="1" bestFit="1" customWidth="1"/>
    <col min="7674" max="7911" width="9" style="1"/>
    <col min="7912" max="7912" width="9" style="1" customWidth="1"/>
    <col min="7913" max="7913" width="45.453125" style="1" customWidth="1"/>
    <col min="7914" max="7914" width="9" style="1" bestFit="1"/>
    <col min="7915" max="7915" width="8.1796875" style="1" bestFit="1" customWidth="1"/>
    <col min="7916" max="7916" width="9.54296875" style="1" customWidth="1"/>
    <col min="7917" max="7917" width="8.1796875" style="1" bestFit="1" customWidth="1"/>
    <col min="7918" max="7924" width="8.1796875" style="1" customWidth="1"/>
    <col min="7925" max="7925" width="8.453125" style="1" customWidth="1"/>
    <col min="7926" max="7926" width="10.81640625" style="1" customWidth="1"/>
    <col min="7927" max="7927" width="9.453125" style="1" customWidth="1"/>
    <col min="7928" max="7928" width="10.1796875" style="1" bestFit="1" customWidth="1"/>
    <col min="7929" max="7929" width="11.1796875" style="1" bestFit="1" customWidth="1"/>
    <col min="7930" max="8167" width="9" style="1"/>
    <col min="8168" max="8168" width="9" style="1" customWidth="1"/>
    <col min="8169" max="8169" width="45.453125" style="1" customWidth="1"/>
    <col min="8170" max="8170" width="9" style="1" bestFit="1"/>
    <col min="8171" max="8171" width="8.1796875" style="1" bestFit="1" customWidth="1"/>
    <col min="8172" max="8172" width="9.54296875" style="1" customWidth="1"/>
    <col min="8173" max="8173" width="8.1796875" style="1" bestFit="1" customWidth="1"/>
    <col min="8174" max="8180" width="8.1796875" style="1" customWidth="1"/>
    <col min="8181" max="8181" width="8.453125" style="1" customWidth="1"/>
    <col min="8182" max="8182" width="10.81640625" style="1" customWidth="1"/>
    <col min="8183" max="8183" width="9.453125" style="1" customWidth="1"/>
    <col min="8184" max="8184" width="10.1796875" style="1" bestFit="1" customWidth="1"/>
    <col min="8185" max="8185" width="11.1796875" style="1" bestFit="1" customWidth="1"/>
    <col min="8186" max="8423" width="9" style="1"/>
    <col min="8424" max="8424" width="9" style="1" customWidth="1"/>
    <col min="8425" max="8425" width="45.453125" style="1" customWidth="1"/>
    <col min="8426" max="8426" width="9" style="1" bestFit="1"/>
    <col min="8427" max="8427" width="8.1796875" style="1" bestFit="1" customWidth="1"/>
    <col min="8428" max="8428" width="9.54296875" style="1" customWidth="1"/>
    <col min="8429" max="8429" width="8.1796875" style="1" bestFit="1" customWidth="1"/>
    <col min="8430" max="8436" width="8.1796875" style="1" customWidth="1"/>
    <col min="8437" max="8437" width="8.453125" style="1" customWidth="1"/>
    <col min="8438" max="8438" width="10.81640625" style="1" customWidth="1"/>
    <col min="8439" max="8439" width="9.453125" style="1" customWidth="1"/>
    <col min="8440" max="8440" width="10.1796875" style="1" bestFit="1" customWidth="1"/>
    <col min="8441" max="8441" width="11.1796875" style="1" bestFit="1" customWidth="1"/>
    <col min="8442" max="8679" width="9" style="1"/>
    <col min="8680" max="8680" width="9" style="1" customWidth="1"/>
    <col min="8681" max="8681" width="45.453125" style="1" customWidth="1"/>
    <col min="8682" max="8682" width="9" style="1" bestFit="1"/>
    <col min="8683" max="8683" width="8.1796875" style="1" bestFit="1" customWidth="1"/>
    <col min="8684" max="8684" width="9.54296875" style="1" customWidth="1"/>
    <col min="8685" max="8685" width="8.1796875" style="1" bestFit="1" customWidth="1"/>
    <col min="8686" max="8692" width="8.1796875" style="1" customWidth="1"/>
    <col min="8693" max="8693" width="8.453125" style="1" customWidth="1"/>
    <col min="8694" max="8694" width="10.81640625" style="1" customWidth="1"/>
    <col min="8695" max="8695" width="9.453125" style="1" customWidth="1"/>
    <col min="8696" max="8696" width="10.1796875" style="1" bestFit="1" customWidth="1"/>
    <col min="8697" max="8697" width="11.1796875" style="1" bestFit="1" customWidth="1"/>
    <col min="8698" max="8935" width="9" style="1"/>
    <col min="8936" max="8936" width="9" style="1" customWidth="1"/>
    <col min="8937" max="8937" width="45.453125" style="1" customWidth="1"/>
    <col min="8938" max="8938" width="9" style="1" bestFit="1"/>
    <col min="8939" max="8939" width="8.1796875" style="1" bestFit="1" customWidth="1"/>
    <col min="8940" max="8940" width="9.54296875" style="1" customWidth="1"/>
    <col min="8941" max="8941" width="8.1796875" style="1" bestFit="1" customWidth="1"/>
    <col min="8942" max="8948" width="8.1796875" style="1" customWidth="1"/>
    <col min="8949" max="8949" width="8.453125" style="1" customWidth="1"/>
    <col min="8950" max="8950" width="10.81640625" style="1" customWidth="1"/>
    <col min="8951" max="8951" width="9.453125" style="1" customWidth="1"/>
    <col min="8952" max="8952" width="10.1796875" style="1" bestFit="1" customWidth="1"/>
    <col min="8953" max="8953" width="11.1796875" style="1" bestFit="1" customWidth="1"/>
    <col min="8954" max="9191" width="9" style="1"/>
    <col min="9192" max="9192" width="9" style="1" customWidth="1"/>
    <col min="9193" max="9193" width="45.453125" style="1" customWidth="1"/>
    <col min="9194" max="9194" width="9" style="1" bestFit="1"/>
    <col min="9195" max="9195" width="8.1796875" style="1" bestFit="1" customWidth="1"/>
    <col min="9196" max="9196" width="9.54296875" style="1" customWidth="1"/>
    <col min="9197" max="9197" width="8.1796875" style="1" bestFit="1" customWidth="1"/>
    <col min="9198" max="9204" width="8.1796875" style="1" customWidth="1"/>
    <col min="9205" max="9205" width="8.453125" style="1" customWidth="1"/>
    <col min="9206" max="9206" width="10.81640625" style="1" customWidth="1"/>
    <col min="9207" max="9207" width="9.453125" style="1" customWidth="1"/>
    <col min="9208" max="9208" width="10.1796875" style="1" bestFit="1" customWidth="1"/>
    <col min="9209" max="9209" width="11.1796875" style="1" bestFit="1" customWidth="1"/>
    <col min="9210" max="9447" width="9" style="1"/>
    <col min="9448" max="9448" width="9" style="1" customWidth="1"/>
    <col min="9449" max="9449" width="45.453125" style="1" customWidth="1"/>
    <col min="9450" max="9450" width="9" style="1" bestFit="1"/>
    <col min="9451" max="9451" width="8.1796875" style="1" bestFit="1" customWidth="1"/>
    <col min="9452" max="9452" width="9.54296875" style="1" customWidth="1"/>
    <col min="9453" max="9453" width="8.1796875" style="1" bestFit="1" customWidth="1"/>
    <col min="9454" max="9460" width="8.1796875" style="1" customWidth="1"/>
    <col min="9461" max="9461" width="8.453125" style="1" customWidth="1"/>
    <col min="9462" max="9462" width="10.81640625" style="1" customWidth="1"/>
    <col min="9463" max="9463" width="9.453125" style="1" customWidth="1"/>
    <col min="9464" max="9464" width="10.1796875" style="1" bestFit="1" customWidth="1"/>
    <col min="9465" max="9465" width="11.1796875" style="1" bestFit="1" customWidth="1"/>
    <col min="9466" max="9703" width="9" style="1"/>
    <col min="9704" max="9704" width="9" style="1" customWidth="1"/>
    <col min="9705" max="9705" width="45.453125" style="1" customWidth="1"/>
    <col min="9706" max="9706" width="9" style="1" bestFit="1"/>
    <col min="9707" max="9707" width="8.1796875" style="1" bestFit="1" customWidth="1"/>
    <col min="9708" max="9708" width="9.54296875" style="1" customWidth="1"/>
    <col min="9709" max="9709" width="8.1796875" style="1" bestFit="1" customWidth="1"/>
    <col min="9710" max="9716" width="8.1796875" style="1" customWidth="1"/>
    <col min="9717" max="9717" width="8.453125" style="1" customWidth="1"/>
    <col min="9718" max="9718" width="10.81640625" style="1" customWidth="1"/>
    <col min="9719" max="9719" width="9.453125" style="1" customWidth="1"/>
    <col min="9720" max="9720" width="10.1796875" style="1" bestFit="1" customWidth="1"/>
    <col min="9721" max="9721" width="11.1796875" style="1" bestFit="1" customWidth="1"/>
    <col min="9722" max="9959" width="9" style="1"/>
    <col min="9960" max="9960" width="9" style="1" customWidth="1"/>
    <col min="9961" max="9961" width="45.453125" style="1" customWidth="1"/>
    <col min="9962" max="9962" width="9" style="1" bestFit="1"/>
    <col min="9963" max="9963" width="8.1796875" style="1" bestFit="1" customWidth="1"/>
    <col min="9964" max="9964" width="9.54296875" style="1" customWidth="1"/>
    <col min="9965" max="9965" width="8.1796875" style="1" bestFit="1" customWidth="1"/>
    <col min="9966" max="9972" width="8.1796875" style="1" customWidth="1"/>
    <col min="9973" max="9973" width="8.453125" style="1" customWidth="1"/>
    <col min="9974" max="9974" width="10.81640625" style="1" customWidth="1"/>
    <col min="9975" max="9975" width="9.453125" style="1" customWidth="1"/>
    <col min="9976" max="9976" width="10.1796875" style="1" bestFit="1" customWidth="1"/>
    <col min="9977" max="9977" width="11.1796875" style="1" bestFit="1" customWidth="1"/>
    <col min="9978" max="10215" width="9" style="1"/>
    <col min="10216" max="10216" width="9" style="1" customWidth="1"/>
    <col min="10217" max="10217" width="45.453125" style="1" customWidth="1"/>
    <col min="10218" max="10218" width="9" style="1" bestFit="1"/>
    <col min="10219" max="10219" width="8.1796875" style="1" bestFit="1" customWidth="1"/>
    <col min="10220" max="10220" width="9.54296875" style="1" customWidth="1"/>
    <col min="10221" max="10221" width="8.1796875" style="1" bestFit="1" customWidth="1"/>
    <col min="10222" max="10228" width="8.1796875" style="1" customWidth="1"/>
    <col min="10229" max="10229" width="8.453125" style="1" customWidth="1"/>
    <col min="10230" max="10230" width="10.81640625" style="1" customWidth="1"/>
    <col min="10231" max="10231" width="9.453125" style="1" customWidth="1"/>
    <col min="10232" max="10232" width="10.1796875" style="1" bestFit="1" customWidth="1"/>
    <col min="10233" max="10233" width="11.1796875" style="1" bestFit="1" customWidth="1"/>
    <col min="10234" max="10471" width="9" style="1"/>
    <col min="10472" max="10472" width="9" style="1" customWidth="1"/>
    <col min="10473" max="10473" width="45.453125" style="1" customWidth="1"/>
    <col min="10474" max="10474" width="9" style="1" bestFit="1"/>
    <col min="10475" max="10475" width="8.1796875" style="1" bestFit="1" customWidth="1"/>
    <col min="10476" max="10476" width="9.54296875" style="1" customWidth="1"/>
    <col min="10477" max="10477" width="8.1796875" style="1" bestFit="1" customWidth="1"/>
    <col min="10478" max="10484" width="8.1796875" style="1" customWidth="1"/>
    <col min="10485" max="10485" width="8.453125" style="1" customWidth="1"/>
    <col min="10486" max="10486" width="10.81640625" style="1" customWidth="1"/>
    <col min="10487" max="10487" width="9.453125" style="1" customWidth="1"/>
    <col min="10488" max="10488" width="10.1796875" style="1" bestFit="1" customWidth="1"/>
    <col min="10489" max="10489" width="11.1796875" style="1" bestFit="1" customWidth="1"/>
    <col min="10490" max="10727" width="9" style="1"/>
    <col min="10728" max="10728" width="9" style="1" customWidth="1"/>
    <col min="10729" max="10729" width="45.453125" style="1" customWidth="1"/>
    <col min="10730" max="10730" width="9" style="1" bestFit="1"/>
    <col min="10731" max="10731" width="8.1796875" style="1" bestFit="1" customWidth="1"/>
    <col min="10732" max="10732" width="9.54296875" style="1" customWidth="1"/>
    <col min="10733" max="10733" width="8.1796875" style="1" bestFit="1" customWidth="1"/>
    <col min="10734" max="10740" width="8.1796875" style="1" customWidth="1"/>
    <col min="10741" max="10741" width="8.453125" style="1" customWidth="1"/>
    <col min="10742" max="10742" width="10.81640625" style="1" customWidth="1"/>
    <col min="10743" max="10743" width="9.453125" style="1" customWidth="1"/>
    <col min="10744" max="10744" width="10.1796875" style="1" bestFit="1" customWidth="1"/>
    <col min="10745" max="10745" width="11.1796875" style="1" bestFit="1" customWidth="1"/>
    <col min="10746" max="10983" width="9" style="1"/>
    <col min="10984" max="10984" width="9" style="1" customWidth="1"/>
    <col min="10985" max="10985" width="45.453125" style="1" customWidth="1"/>
    <col min="10986" max="10986" width="9" style="1" bestFit="1"/>
    <col min="10987" max="10987" width="8.1796875" style="1" bestFit="1" customWidth="1"/>
    <col min="10988" max="10988" width="9.54296875" style="1" customWidth="1"/>
    <col min="10989" max="10989" width="8.1796875" style="1" bestFit="1" customWidth="1"/>
    <col min="10990" max="10996" width="8.1796875" style="1" customWidth="1"/>
    <col min="10997" max="10997" width="8.453125" style="1" customWidth="1"/>
    <col min="10998" max="10998" width="10.81640625" style="1" customWidth="1"/>
    <col min="10999" max="10999" width="9.453125" style="1" customWidth="1"/>
    <col min="11000" max="11000" width="10.1796875" style="1" bestFit="1" customWidth="1"/>
    <col min="11001" max="11001" width="11.1796875" style="1" bestFit="1" customWidth="1"/>
    <col min="11002" max="11239" width="9" style="1"/>
    <col min="11240" max="11240" width="9" style="1" customWidth="1"/>
    <col min="11241" max="11241" width="45.453125" style="1" customWidth="1"/>
    <col min="11242" max="11242" width="9" style="1" bestFit="1"/>
    <col min="11243" max="11243" width="8.1796875" style="1" bestFit="1" customWidth="1"/>
    <col min="11244" max="11244" width="9.54296875" style="1" customWidth="1"/>
    <col min="11245" max="11245" width="8.1796875" style="1" bestFit="1" customWidth="1"/>
    <col min="11246" max="11252" width="8.1796875" style="1" customWidth="1"/>
    <col min="11253" max="11253" width="8.453125" style="1" customWidth="1"/>
    <col min="11254" max="11254" width="10.81640625" style="1" customWidth="1"/>
    <col min="11255" max="11255" width="9.453125" style="1" customWidth="1"/>
    <col min="11256" max="11256" width="10.1796875" style="1" bestFit="1" customWidth="1"/>
    <col min="11257" max="11257" width="11.1796875" style="1" bestFit="1" customWidth="1"/>
    <col min="11258" max="11495" width="9" style="1"/>
    <col min="11496" max="11496" width="9" style="1" customWidth="1"/>
    <col min="11497" max="11497" width="45.453125" style="1" customWidth="1"/>
    <col min="11498" max="11498" width="9" style="1" bestFit="1"/>
    <col min="11499" max="11499" width="8.1796875" style="1" bestFit="1" customWidth="1"/>
    <col min="11500" max="11500" width="9.54296875" style="1" customWidth="1"/>
    <col min="11501" max="11501" width="8.1796875" style="1" bestFit="1" customWidth="1"/>
    <col min="11502" max="11508" width="8.1796875" style="1" customWidth="1"/>
    <col min="11509" max="11509" width="8.453125" style="1" customWidth="1"/>
    <col min="11510" max="11510" width="10.81640625" style="1" customWidth="1"/>
    <col min="11511" max="11511" width="9.453125" style="1" customWidth="1"/>
    <col min="11512" max="11512" width="10.1796875" style="1" bestFit="1" customWidth="1"/>
    <col min="11513" max="11513" width="11.1796875" style="1" bestFit="1" customWidth="1"/>
    <col min="11514" max="11751" width="9" style="1"/>
    <col min="11752" max="11752" width="9" style="1" customWidth="1"/>
    <col min="11753" max="11753" width="45.453125" style="1" customWidth="1"/>
    <col min="11754" max="11754" width="9" style="1" bestFit="1"/>
    <col min="11755" max="11755" width="8.1796875" style="1" bestFit="1" customWidth="1"/>
    <col min="11756" max="11756" width="9.54296875" style="1" customWidth="1"/>
    <col min="11757" max="11757" width="8.1796875" style="1" bestFit="1" customWidth="1"/>
    <col min="11758" max="11764" width="8.1796875" style="1" customWidth="1"/>
    <col min="11765" max="11765" width="8.453125" style="1" customWidth="1"/>
    <col min="11766" max="11766" width="10.81640625" style="1" customWidth="1"/>
    <col min="11767" max="11767" width="9.453125" style="1" customWidth="1"/>
    <col min="11768" max="11768" width="10.1796875" style="1" bestFit="1" customWidth="1"/>
    <col min="11769" max="11769" width="11.1796875" style="1" bestFit="1" customWidth="1"/>
    <col min="11770" max="12007" width="9" style="1"/>
    <col min="12008" max="12008" width="9" style="1" customWidth="1"/>
    <col min="12009" max="12009" width="45.453125" style="1" customWidth="1"/>
    <col min="12010" max="12010" width="9" style="1" bestFit="1"/>
    <col min="12011" max="12011" width="8.1796875" style="1" bestFit="1" customWidth="1"/>
    <col min="12012" max="12012" width="9.54296875" style="1" customWidth="1"/>
    <col min="12013" max="12013" width="8.1796875" style="1" bestFit="1" customWidth="1"/>
    <col min="12014" max="12020" width="8.1796875" style="1" customWidth="1"/>
    <col min="12021" max="12021" width="8.453125" style="1" customWidth="1"/>
    <col min="12022" max="12022" width="10.81640625" style="1" customWidth="1"/>
    <col min="12023" max="12023" width="9.453125" style="1" customWidth="1"/>
    <col min="12024" max="12024" width="10.1796875" style="1" bestFit="1" customWidth="1"/>
    <col min="12025" max="12025" width="11.1796875" style="1" bestFit="1" customWidth="1"/>
    <col min="12026" max="12263" width="9" style="1"/>
    <col min="12264" max="12264" width="9" style="1" customWidth="1"/>
    <col min="12265" max="12265" width="45.453125" style="1" customWidth="1"/>
    <col min="12266" max="12266" width="9" style="1" bestFit="1"/>
    <col min="12267" max="12267" width="8.1796875" style="1" bestFit="1" customWidth="1"/>
    <col min="12268" max="12268" width="9.54296875" style="1" customWidth="1"/>
    <col min="12269" max="12269" width="8.1796875" style="1" bestFit="1" customWidth="1"/>
    <col min="12270" max="12276" width="8.1796875" style="1" customWidth="1"/>
    <col min="12277" max="12277" width="8.453125" style="1" customWidth="1"/>
    <col min="12278" max="12278" width="10.81640625" style="1" customWidth="1"/>
    <col min="12279" max="12279" width="9.453125" style="1" customWidth="1"/>
    <col min="12280" max="12280" width="10.1796875" style="1" bestFit="1" customWidth="1"/>
    <col min="12281" max="12281" width="11.1796875" style="1" bestFit="1" customWidth="1"/>
    <col min="12282" max="12519" width="9" style="1"/>
    <col min="12520" max="12520" width="9" style="1" customWidth="1"/>
    <col min="12521" max="12521" width="45.453125" style="1" customWidth="1"/>
    <col min="12522" max="12522" width="9" style="1" bestFit="1"/>
    <col min="12523" max="12523" width="8.1796875" style="1" bestFit="1" customWidth="1"/>
    <col min="12524" max="12524" width="9.54296875" style="1" customWidth="1"/>
    <col min="12525" max="12525" width="8.1796875" style="1" bestFit="1" customWidth="1"/>
    <col min="12526" max="12532" width="8.1796875" style="1" customWidth="1"/>
    <col min="12533" max="12533" width="8.453125" style="1" customWidth="1"/>
    <col min="12534" max="12534" width="10.81640625" style="1" customWidth="1"/>
    <col min="12535" max="12535" width="9.453125" style="1" customWidth="1"/>
    <col min="12536" max="12536" width="10.1796875" style="1" bestFit="1" customWidth="1"/>
    <col min="12537" max="12537" width="11.1796875" style="1" bestFit="1" customWidth="1"/>
    <col min="12538" max="12775" width="9" style="1"/>
    <col min="12776" max="12776" width="9" style="1" customWidth="1"/>
    <col min="12777" max="12777" width="45.453125" style="1" customWidth="1"/>
    <col min="12778" max="12778" width="9" style="1" bestFit="1"/>
    <col min="12779" max="12779" width="8.1796875" style="1" bestFit="1" customWidth="1"/>
    <col min="12780" max="12780" width="9.54296875" style="1" customWidth="1"/>
    <col min="12781" max="12781" width="8.1796875" style="1" bestFit="1" customWidth="1"/>
    <col min="12782" max="12788" width="8.1796875" style="1" customWidth="1"/>
    <col min="12789" max="12789" width="8.453125" style="1" customWidth="1"/>
    <col min="12790" max="12790" width="10.81640625" style="1" customWidth="1"/>
    <col min="12791" max="12791" width="9.453125" style="1" customWidth="1"/>
    <col min="12792" max="12792" width="10.1796875" style="1" bestFit="1" customWidth="1"/>
    <col min="12793" max="12793" width="11.1796875" style="1" bestFit="1" customWidth="1"/>
    <col min="12794" max="13031" width="9" style="1"/>
    <col min="13032" max="13032" width="9" style="1" customWidth="1"/>
    <col min="13033" max="13033" width="45.453125" style="1" customWidth="1"/>
    <col min="13034" max="13034" width="9" style="1" bestFit="1"/>
    <col min="13035" max="13035" width="8.1796875" style="1" bestFit="1" customWidth="1"/>
    <col min="13036" max="13036" width="9.54296875" style="1" customWidth="1"/>
    <col min="13037" max="13037" width="8.1796875" style="1" bestFit="1" customWidth="1"/>
    <col min="13038" max="13044" width="8.1796875" style="1" customWidth="1"/>
    <col min="13045" max="13045" width="8.453125" style="1" customWidth="1"/>
    <col min="13046" max="13046" width="10.81640625" style="1" customWidth="1"/>
    <col min="13047" max="13047" width="9.453125" style="1" customWidth="1"/>
    <col min="13048" max="13048" width="10.1796875" style="1" bestFit="1" customWidth="1"/>
    <col min="13049" max="13049" width="11.1796875" style="1" bestFit="1" customWidth="1"/>
    <col min="13050" max="13287" width="9" style="1"/>
    <col min="13288" max="13288" width="9" style="1" customWidth="1"/>
    <col min="13289" max="13289" width="45.453125" style="1" customWidth="1"/>
    <col min="13290" max="13290" width="9" style="1" bestFit="1"/>
    <col min="13291" max="13291" width="8.1796875" style="1" bestFit="1" customWidth="1"/>
    <col min="13292" max="13292" width="9.54296875" style="1" customWidth="1"/>
    <col min="13293" max="13293" width="8.1796875" style="1" bestFit="1" customWidth="1"/>
    <col min="13294" max="13300" width="8.1796875" style="1" customWidth="1"/>
    <col min="13301" max="13301" width="8.453125" style="1" customWidth="1"/>
    <col min="13302" max="13302" width="10.81640625" style="1" customWidth="1"/>
    <col min="13303" max="13303" width="9.453125" style="1" customWidth="1"/>
    <col min="13304" max="13304" width="10.1796875" style="1" bestFit="1" customWidth="1"/>
    <col min="13305" max="13305" width="11.1796875" style="1" bestFit="1" customWidth="1"/>
    <col min="13306" max="13543" width="9" style="1"/>
    <col min="13544" max="13544" width="9" style="1" customWidth="1"/>
    <col min="13545" max="13545" width="45.453125" style="1" customWidth="1"/>
    <col min="13546" max="13546" width="9" style="1" bestFit="1"/>
    <col min="13547" max="13547" width="8.1796875" style="1" bestFit="1" customWidth="1"/>
    <col min="13548" max="13548" width="9.54296875" style="1" customWidth="1"/>
    <col min="13549" max="13549" width="8.1796875" style="1" bestFit="1" customWidth="1"/>
    <col min="13550" max="13556" width="8.1796875" style="1" customWidth="1"/>
    <col min="13557" max="13557" width="8.453125" style="1" customWidth="1"/>
    <col min="13558" max="13558" width="10.81640625" style="1" customWidth="1"/>
    <col min="13559" max="13559" width="9.453125" style="1" customWidth="1"/>
    <col min="13560" max="13560" width="10.1796875" style="1" bestFit="1" customWidth="1"/>
    <col min="13561" max="13561" width="11.1796875" style="1" bestFit="1" customWidth="1"/>
    <col min="13562" max="13799" width="9" style="1"/>
    <col min="13800" max="13800" width="9" style="1" customWidth="1"/>
    <col min="13801" max="13801" width="45.453125" style="1" customWidth="1"/>
    <col min="13802" max="13802" width="9" style="1" bestFit="1"/>
    <col min="13803" max="13803" width="8.1796875" style="1" bestFit="1" customWidth="1"/>
    <col min="13804" max="13804" width="9.54296875" style="1" customWidth="1"/>
    <col min="13805" max="13805" width="8.1796875" style="1" bestFit="1" customWidth="1"/>
    <col min="13806" max="13812" width="8.1796875" style="1" customWidth="1"/>
    <col min="13813" max="13813" width="8.453125" style="1" customWidth="1"/>
    <col min="13814" max="13814" width="10.81640625" style="1" customWidth="1"/>
    <col min="13815" max="13815" width="9.453125" style="1" customWidth="1"/>
    <col min="13816" max="13816" width="10.1796875" style="1" bestFit="1" customWidth="1"/>
    <col min="13817" max="13817" width="11.1796875" style="1" bestFit="1" customWidth="1"/>
    <col min="13818" max="14055" width="9" style="1"/>
    <col min="14056" max="14056" width="9" style="1" customWidth="1"/>
    <col min="14057" max="14057" width="45.453125" style="1" customWidth="1"/>
    <col min="14058" max="14058" width="9" style="1" bestFit="1"/>
    <col min="14059" max="14059" width="8.1796875" style="1" bestFit="1" customWidth="1"/>
    <col min="14060" max="14060" width="9.54296875" style="1" customWidth="1"/>
    <col min="14061" max="14061" width="8.1796875" style="1" bestFit="1" customWidth="1"/>
    <col min="14062" max="14068" width="8.1796875" style="1" customWidth="1"/>
    <col min="14069" max="14069" width="8.453125" style="1" customWidth="1"/>
    <col min="14070" max="14070" width="10.81640625" style="1" customWidth="1"/>
    <col min="14071" max="14071" width="9.453125" style="1" customWidth="1"/>
    <col min="14072" max="14072" width="10.1796875" style="1" bestFit="1" customWidth="1"/>
    <col min="14073" max="14073" width="11.1796875" style="1" bestFit="1" customWidth="1"/>
    <col min="14074" max="14311" width="9" style="1"/>
    <col min="14312" max="14312" width="9" style="1" customWidth="1"/>
    <col min="14313" max="14313" width="45.453125" style="1" customWidth="1"/>
    <col min="14314" max="14314" width="9" style="1" bestFit="1"/>
    <col min="14315" max="14315" width="8.1796875" style="1" bestFit="1" customWidth="1"/>
    <col min="14316" max="14316" width="9.54296875" style="1" customWidth="1"/>
    <col min="14317" max="14317" width="8.1796875" style="1" bestFit="1" customWidth="1"/>
    <col min="14318" max="14324" width="8.1796875" style="1" customWidth="1"/>
    <col min="14325" max="14325" width="8.453125" style="1" customWidth="1"/>
    <col min="14326" max="14326" width="10.81640625" style="1" customWidth="1"/>
    <col min="14327" max="14327" width="9.453125" style="1" customWidth="1"/>
    <col min="14328" max="14328" width="10.1796875" style="1" bestFit="1" customWidth="1"/>
    <col min="14329" max="14329" width="11.1796875" style="1" bestFit="1" customWidth="1"/>
    <col min="14330" max="14567" width="9" style="1"/>
    <col min="14568" max="14568" width="9" style="1" customWidth="1"/>
    <col min="14569" max="14569" width="45.453125" style="1" customWidth="1"/>
    <col min="14570" max="14570" width="9" style="1" bestFit="1"/>
    <col min="14571" max="14571" width="8.1796875" style="1" bestFit="1" customWidth="1"/>
    <col min="14572" max="14572" width="9.54296875" style="1" customWidth="1"/>
    <col min="14573" max="14573" width="8.1796875" style="1" bestFit="1" customWidth="1"/>
    <col min="14574" max="14580" width="8.1796875" style="1" customWidth="1"/>
    <col min="14581" max="14581" width="8.453125" style="1" customWidth="1"/>
    <col min="14582" max="14582" width="10.81640625" style="1" customWidth="1"/>
    <col min="14583" max="14583" width="9.453125" style="1" customWidth="1"/>
    <col min="14584" max="14584" width="10.1796875" style="1" bestFit="1" customWidth="1"/>
    <col min="14585" max="14585" width="11.1796875" style="1" bestFit="1" customWidth="1"/>
    <col min="14586" max="14823" width="9" style="1"/>
    <col min="14824" max="14824" width="9" style="1" customWidth="1"/>
    <col min="14825" max="14825" width="45.453125" style="1" customWidth="1"/>
    <col min="14826" max="14826" width="9" style="1" bestFit="1"/>
    <col min="14827" max="14827" width="8.1796875" style="1" bestFit="1" customWidth="1"/>
    <col min="14828" max="14828" width="9.54296875" style="1" customWidth="1"/>
    <col min="14829" max="14829" width="8.1796875" style="1" bestFit="1" customWidth="1"/>
    <col min="14830" max="14836" width="8.1796875" style="1" customWidth="1"/>
    <col min="14837" max="14837" width="8.453125" style="1" customWidth="1"/>
    <col min="14838" max="14838" width="10.81640625" style="1" customWidth="1"/>
    <col min="14839" max="14839" width="9.453125" style="1" customWidth="1"/>
    <col min="14840" max="14840" width="10.1796875" style="1" bestFit="1" customWidth="1"/>
    <col min="14841" max="14841" width="11.1796875" style="1" bestFit="1" customWidth="1"/>
    <col min="14842" max="15079" width="9" style="1"/>
    <col min="15080" max="15080" width="9" style="1" customWidth="1"/>
    <col min="15081" max="15081" width="45.453125" style="1" customWidth="1"/>
    <col min="15082" max="15082" width="9" style="1" bestFit="1"/>
    <col min="15083" max="15083" width="8.1796875" style="1" bestFit="1" customWidth="1"/>
    <col min="15084" max="15084" width="9.54296875" style="1" customWidth="1"/>
    <col min="15085" max="15085" width="8.1796875" style="1" bestFit="1" customWidth="1"/>
    <col min="15086" max="15092" width="8.1796875" style="1" customWidth="1"/>
    <col min="15093" max="15093" width="8.453125" style="1" customWidth="1"/>
    <col min="15094" max="15094" width="10.81640625" style="1" customWidth="1"/>
    <col min="15095" max="15095" width="9.453125" style="1" customWidth="1"/>
    <col min="15096" max="15096" width="10.1796875" style="1" bestFit="1" customWidth="1"/>
    <col min="15097" max="15097" width="11.1796875" style="1" bestFit="1" customWidth="1"/>
    <col min="15098" max="15335" width="9" style="1"/>
    <col min="15336" max="15336" width="9" style="1" customWidth="1"/>
    <col min="15337" max="15337" width="45.453125" style="1" customWidth="1"/>
    <col min="15338" max="15338" width="9" style="1" bestFit="1"/>
    <col min="15339" max="15339" width="8.1796875" style="1" bestFit="1" customWidth="1"/>
    <col min="15340" max="15340" width="9.54296875" style="1" customWidth="1"/>
    <col min="15341" max="15341" width="8.1796875" style="1" bestFit="1" customWidth="1"/>
    <col min="15342" max="15348" width="8.1796875" style="1" customWidth="1"/>
    <col min="15349" max="15349" width="8.453125" style="1" customWidth="1"/>
    <col min="15350" max="15350" width="10.81640625" style="1" customWidth="1"/>
    <col min="15351" max="15351" width="9.453125" style="1" customWidth="1"/>
    <col min="15352" max="15352" width="10.1796875" style="1" bestFit="1" customWidth="1"/>
    <col min="15353" max="15353" width="11.1796875" style="1" bestFit="1" customWidth="1"/>
    <col min="15354" max="15591" width="9" style="1"/>
    <col min="15592" max="15592" width="9" style="1" customWidth="1"/>
    <col min="15593" max="15593" width="45.453125" style="1" customWidth="1"/>
    <col min="15594" max="15594" width="9" style="1" bestFit="1"/>
    <col min="15595" max="15595" width="8.1796875" style="1" bestFit="1" customWidth="1"/>
    <col min="15596" max="15596" width="9.54296875" style="1" customWidth="1"/>
    <col min="15597" max="15597" width="8.1796875" style="1" bestFit="1" customWidth="1"/>
    <col min="15598" max="15604" width="8.1796875" style="1" customWidth="1"/>
    <col min="15605" max="15605" width="8.453125" style="1" customWidth="1"/>
    <col min="15606" max="15606" width="10.81640625" style="1" customWidth="1"/>
    <col min="15607" max="15607" width="9.453125" style="1" customWidth="1"/>
    <col min="15608" max="15608" width="10.1796875" style="1" bestFit="1" customWidth="1"/>
    <col min="15609" max="15609" width="11.1796875" style="1" bestFit="1" customWidth="1"/>
    <col min="15610" max="15847" width="9" style="1"/>
    <col min="15848" max="15848" width="9" style="1" customWidth="1"/>
    <col min="15849" max="15849" width="45.453125" style="1" customWidth="1"/>
    <col min="15850" max="15850" width="9" style="1" bestFit="1"/>
    <col min="15851" max="15851" width="8.1796875" style="1" bestFit="1" customWidth="1"/>
    <col min="15852" max="15852" width="9.54296875" style="1" customWidth="1"/>
    <col min="15853" max="15853" width="8.1796875" style="1" bestFit="1" customWidth="1"/>
    <col min="15854" max="15860" width="8.1796875" style="1" customWidth="1"/>
    <col min="15861" max="15861" width="8.453125" style="1" customWidth="1"/>
    <col min="15862" max="15862" width="10.81640625" style="1" customWidth="1"/>
    <col min="15863" max="15863" width="9.453125" style="1" customWidth="1"/>
    <col min="15864" max="15864" width="10.1796875" style="1" bestFit="1" customWidth="1"/>
    <col min="15865" max="15865" width="11.1796875" style="1" bestFit="1" customWidth="1"/>
    <col min="15866" max="16103" width="9" style="1"/>
    <col min="16104" max="16104" width="9" style="1" customWidth="1"/>
    <col min="16105" max="16105" width="45.453125" style="1" customWidth="1"/>
    <col min="16106" max="16106" width="9" style="1" bestFit="1"/>
    <col min="16107" max="16107" width="8.1796875" style="1" bestFit="1" customWidth="1"/>
    <col min="16108" max="16108" width="9.54296875" style="1" customWidth="1"/>
    <col min="16109" max="16109" width="8.1796875" style="1" bestFit="1" customWidth="1"/>
    <col min="16110" max="16116" width="8.1796875" style="1" customWidth="1"/>
    <col min="16117" max="16117" width="8.453125" style="1" customWidth="1"/>
    <col min="16118" max="16118" width="10.81640625" style="1" customWidth="1"/>
    <col min="16119" max="16119" width="9.453125" style="1" customWidth="1"/>
    <col min="16120" max="16120" width="10.1796875" style="1" bestFit="1" customWidth="1"/>
    <col min="16121" max="16121" width="11.1796875" style="1" bestFit="1" customWidth="1"/>
    <col min="16122" max="16384" width="9" style="1"/>
  </cols>
  <sheetData>
    <row r="1" spans="1:17" ht="23.5" x14ac:dyDescent="0.35">
      <c r="A1" s="58" t="s">
        <v>150</v>
      </c>
    </row>
    <row r="2" spans="1:17" ht="17.149999999999999" customHeight="1" x14ac:dyDescent="0.35">
      <c r="A2" s="2" t="s">
        <v>19</v>
      </c>
    </row>
    <row r="3" spans="1:17" ht="17.149999999999999" customHeight="1" x14ac:dyDescent="0.35">
      <c r="A3" s="2" t="s">
        <v>61</v>
      </c>
      <c r="F3" s="66"/>
      <c r="G3" s="66"/>
      <c r="H3" s="66"/>
      <c r="I3" s="66"/>
      <c r="J3" s="66"/>
      <c r="K3" s="66"/>
      <c r="L3" s="66"/>
    </row>
    <row r="4" spans="1:17" ht="50.25" customHeight="1" x14ac:dyDescent="0.35">
      <c r="A4" s="18" t="s">
        <v>62</v>
      </c>
      <c r="B4" s="19" t="s">
        <v>237</v>
      </c>
      <c r="C4" s="11" t="s">
        <v>254</v>
      </c>
      <c r="D4" s="47" t="s">
        <v>50</v>
      </c>
      <c r="E4" s="62" t="s">
        <v>228</v>
      </c>
      <c r="F4" s="106" t="s">
        <v>230</v>
      </c>
      <c r="G4" s="106" t="s">
        <v>231</v>
      </c>
      <c r="H4" s="106" t="s">
        <v>236</v>
      </c>
      <c r="I4" s="106" t="s">
        <v>241</v>
      </c>
      <c r="J4" s="106" t="s">
        <v>242</v>
      </c>
      <c r="K4" s="106" t="s">
        <v>244</v>
      </c>
      <c r="L4" s="106" t="s">
        <v>249</v>
      </c>
      <c r="M4" s="92" t="s">
        <v>248</v>
      </c>
      <c r="N4" s="47" t="s">
        <v>212</v>
      </c>
    </row>
    <row r="5" spans="1:17" x14ac:dyDescent="0.35">
      <c r="A5" s="42" t="s">
        <v>26</v>
      </c>
      <c r="B5" s="77"/>
      <c r="C5" s="14"/>
      <c r="D5" s="13"/>
      <c r="E5" s="14"/>
      <c r="F5" s="14"/>
      <c r="G5" s="14"/>
      <c r="H5" s="14"/>
      <c r="I5" s="14"/>
      <c r="J5" s="14"/>
      <c r="K5" s="14"/>
      <c r="L5" s="14"/>
      <c r="M5" s="15"/>
      <c r="N5" s="17"/>
    </row>
    <row r="6" spans="1:17" x14ac:dyDescent="0.35">
      <c r="A6" s="16" t="s">
        <v>210</v>
      </c>
      <c r="B6" s="20">
        <f ca="1">+INDIRECT(Calculation_hide!F7,FALSE)</f>
        <v>11833.11</v>
      </c>
      <c r="C6" s="20">
        <f ca="1">+INDIRECT(Calculation_hide!G7,FALSE)</f>
        <v>12306.5</v>
      </c>
      <c r="D6" s="39">
        <f ca="1">(C6-B6)/B6*100</f>
        <v>4.0005543766600615</v>
      </c>
      <c r="E6" s="20">
        <f ca="1">+INDIRECT(Calculation_hide!F23,FALSE)</f>
        <v>2841.45</v>
      </c>
      <c r="F6" s="20">
        <f ca="1">+INDIRECT(Calculation_hide!G23,FALSE)</f>
        <v>2995.39</v>
      </c>
      <c r="G6" s="20">
        <f ca="1">+INDIRECT(Calculation_hide!H23,FALSE)</f>
        <v>3005.89</v>
      </c>
      <c r="H6" s="20">
        <f ca="1">+INDIRECT(Calculation_hide!I23,FALSE)</f>
        <v>2990.38</v>
      </c>
      <c r="I6" s="20">
        <f ca="1">+INDIRECT(Calculation_hide!J23,FALSE)</f>
        <v>2914.26</v>
      </c>
      <c r="J6" s="20">
        <f ca="1">+INDIRECT(Calculation_hide!K23,FALSE)</f>
        <v>3189.31</v>
      </c>
      <c r="K6" s="20">
        <f ca="1">+INDIRECT(Calculation_hide!L23,FALSE)</f>
        <v>3109.67</v>
      </c>
      <c r="L6" s="20">
        <f ca="1">+INDIRECT(Calculation_hide!M23,FALSE)</f>
        <v>3093.26</v>
      </c>
      <c r="M6" s="20">
        <f ca="1">+INDIRECT(Calculation_hide!N23,FALSE)</f>
        <v>2960.71</v>
      </c>
      <c r="N6" s="40">
        <f ca="1">(M6-I6)/I6*100</f>
        <v>1.5938866127250078</v>
      </c>
    </row>
    <row r="7" spans="1:17" x14ac:dyDescent="0.35">
      <c r="A7" s="16" t="s">
        <v>211</v>
      </c>
      <c r="B7" s="20">
        <f ca="1">+INDIRECT(Calculation_hide!F8,FALSE)</f>
        <v>1180.0999999999999</v>
      </c>
      <c r="C7" s="20">
        <f ca="1">+INDIRECT(Calculation_hide!G8,FALSE)</f>
        <v>1256.48</v>
      </c>
      <c r="D7" s="39">
        <f ca="1">(C7-B7)/B7*100</f>
        <v>6.472332853148048</v>
      </c>
      <c r="E7" s="20">
        <f ca="1">+INDIRECT(Calculation_hide!F24,FALSE)</f>
        <v>282.77999999999997</v>
      </c>
      <c r="F7" s="20">
        <f ca="1">+INDIRECT(Calculation_hide!G24,FALSE)</f>
        <v>296.45999999999998</v>
      </c>
      <c r="G7" s="20">
        <f ca="1">+INDIRECT(Calculation_hide!H24,FALSE)</f>
        <v>304.56</v>
      </c>
      <c r="H7" s="20">
        <f ca="1">+INDIRECT(Calculation_hide!I24,FALSE)</f>
        <v>296.3</v>
      </c>
      <c r="I7" s="20">
        <f ca="1">+INDIRECT(Calculation_hide!J24,FALSE)</f>
        <v>294.08999999999997</v>
      </c>
      <c r="J7" s="20">
        <f ca="1">+INDIRECT(Calculation_hide!K24,FALSE)</f>
        <v>323.77999999999997</v>
      </c>
      <c r="K7" s="20">
        <f ca="1">+INDIRECT(Calculation_hide!L24,FALSE)</f>
        <v>319.17</v>
      </c>
      <c r="L7" s="20">
        <f ca="1">+INDIRECT(Calculation_hide!M24,FALSE)</f>
        <v>319.44</v>
      </c>
      <c r="M7" s="20">
        <f ca="1">+INDIRECT(Calculation_hide!N24,FALSE)</f>
        <v>317.89999999999998</v>
      </c>
      <c r="N7" s="40">
        <f t="shared" ref="N7:N14" ca="1" si="0">(M7-I7)/I7*100</f>
        <v>8.0961610391376801</v>
      </c>
    </row>
    <row r="8" spans="1:17" x14ac:dyDescent="0.35">
      <c r="A8" s="43" t="s">
        <v>27</v>
      </c>
      <c r="B8" s="22">
        <f ca="1">+INDIRECT(Calculation_hide!F9,FALSE)</f>
        <v>13013.21</v>
      </c>
      <c r="C8" s="22">
        <f ca="1">+INDIRECT(Calculation_hide!G9,FALSE)</f>
        <v>13562.98</v>
      </c>
      <c r="D8" s="71">
        <f ca="1">(C8-B8)/B8*100</f>
        <v>4.2247070476846256</v>
      </c>
      <c r="E8" s="22">
        <f ca="1">+INDIRECT(Calculation_hide!F25,FALSE)</f>
        <v>3124.23</v>
      </c>
      <c r="F8" s="22">
        <f ca="1">+INDIRECT(Calculation_hide!G25,FALSE)</f>
        <v>3291.85</v>
      </c>
      <c r="G8" s="22">
        <f ca="1">+INDIRECT(Calculation_hide!H25,FALSE)</f>
        <v>3310.45</v>
      </c>
      <c r="H8" s="22">
        <f ca="1">+INDIRECT(Calculation_hide!I25,FALSE)</f>
        <v>3286.68</v>
      </c>
      <c r="I8" s="22">
        <f ca="1">+INDIRECT(Calculation_hide!J25,FALSE)</f>
        <v>3208.35</v>
      </c>
      <c r="J8" s="22">
        <f ca="1">+INDIRECT(Calculation_hide!K25,FALSE)</f>
        <v>3513.09</v>
      </c>
      <c r="K8" s="22">
        <f ca="1">+INDIRECT(Calculation_hide!L25,FALSE)</f>
        <v>3428.84</v>
      </c>
      <c r="L8" s="22">
        <f ca="1">+INDIRECT(Calculation_hide!M25,FALSE)</f>
        <v>3412.7</v>
      </c>
      <c r="M8" s="22">
        <f ca="1">+INDIRECT(Calculation_hide!N25,FALSE)</f>
        <v>3278.61</v>
      </c>
      <c r="N8" s="74">
        <f ca="1">(M8-I8)/I8*100</f>
        <v>2.1899107017625949</v>
      </c>
    </row>
    <row r="9" spans="1:17" ht="31" customHeight="1" x14ac:dyDescent="0.35">
      <c r="A9" s="57" t="s">
        <v>213</v>
      </c>
      <c r="B9" s="56">
        <f ca="1">+INDIRECT(Calculation_hide!F10,FALSE)</f>
        <v>5461.26</v>
      </c>
      <c r="C9" s="56">
        <f ca="1">+INDIRECT(Calculation_hide!G10,FALSE)</f>
        <v>5363.81</v>
      </c>
      <c r="D9" s="72">
        <f ca="1">(C9-B9)/B9*100</f>
        <v>-1.7843867532400914</v>
      </c>
      <c r="E9" s="56">
        <f ca="1">+INDIRECT(Calculation_hide!F26,FALSE)</f>
        <v>1317.1</v>
      </c>
      <c r="F9" s="56">
        <f ca="1">+INDIRECT(Calculation_hide!G26,FALSE)</f>
        <v>1384.75</v>
      </c>
      <c r="G9" s="56">
        <f ca="1">+INDIRECT(Calculation_hide!H26,FALSE)</f>
        <v>1394.1</v>
      </c>
      <c r="H9" s="56">
        <f ca="1">+INDIRECT(Calculation_hide!I26,FALSE)</f>
        <v>1365.31</v>
      </c>
      <c r="I9" s="56">
        <f ca="1">+INDIRECT(Calculation_hide!J26,FALSE)</f>
        <v>1298.3900000000001</v>
      </c>
      <c r="J9" s="56">
        <f ca="1">+INDIRECT(Calculation_hide!K26,FALSE)</f>
        <v>1358.89</v>
      </c>
      <c r="K9" s="56">
        <f ca="1">+INDIRECT(Calculation_hide!L26,FALSE)</f>
        <v>1351.07</v>
      </c>
      <c r="L9" s="56">
        <f ca="1">+INDIRECT(Calculation_hide!M26,FALSE)</f>
        <v>1355.46</v>
      </c>
      <c r="M9" s="56">
        <f ca="1">+INDIRECT(Calculation_hide!N26,FALSE)</f>
        <v>1343.73</v>
      </c>
      <c r="N9" s="75">
        <f ca="1">(M9-I9)/I9*100</f>
        <v>3.4920170364836385</v>
      </c>
      <c r="P9" s="53"/>
      <c r="Q9" s="53"/>
    </row>
    <row r="10" spans="1:17" x14ac:dyDescent="0.35">
      <c r="A10" s="43" t="s">
        <v>28</v>
      </c>
      <c r="B10" s="20"/>
      <c r="C10" s="20"/>
      <c r="D10" s="39"/>
      <c r="E10" s="20"/>
      <c r="F10" s="20"/>
      <c r="G10" s="20"/>
      <c r="H10" s="20"/>
      <c r="I10" s="20"/>
      <c r="J10" s="20"/>
      <c r="K10" s="20"/>
      <c r="L10" s="20"/>
      <c r="M10" s="20"/>
      <c r="N10" s="40"/>
    </row>
    <row r="11" spans="1:17" x14ac:dyDescent="0.35">
      <c r="A11" s="16" t="s">
        <v>210</v>
      </c>
      <c r="B11" s="20">
        <f ca="1">+INDIRECT(Calculation_hide!F12,FALSE)</f>
        <v>20045.140000000003</v>
      </c>
      <c r="C11" s="20">
        <f ca="1">+INDIRECT(Calculation_hide!G12,FALSE)</f>
        <v>20508.7</v>
      </c>
      <c r="D11" s="39">
        <f ca="1">(C11-B11)/B11*100</f>
        <v>2.312580505798401</v>
      </c>
      <c r="E11" s="20">
        <f ca="1">+INDIRECT(Calculation_hide!F28,FALSE)</f>
        <v>4938.97</v>
      </c>
      <c r="F11" s="20">
        <f ca="1">+INDIRECT(Calculation_hide!G28,FALSE)</f>
        <v>5312.25</v>
      </c>
      <c r="G11" s="20">
        <f ca="1">+INDIRECT(Calculation_hide!H28,FALSE)</f>
        <v>4909.8100000000004</v>
      </c>
      <c r="H11" s="20">
        <f ca="1">+INDIRECT(Calculation_hide!I28,FALSE)</f>
        <v>4884.1099999999997</v>
      </c>
      <c r="I11" s="20">
        <f ca="1">+INDIRECT(Calculation_hide!J28,FALSE)</f>
        <v>4930.34</v>
      </c>
      <c r="J11" s="20">
        <f ca="1">+INDIRECT(Calculation_hide!K28,FALSE)</f>
        <v>5454.76</v>
      </c>
      <c r="K11" s="20">
        <f ca="1">+INDIRECT(Calculation_hide!L28,FALSE)</f>
        <v>5116.42</v>
      </c>
      <c r="L11" s="20">
        <f ca="1">+INDIRECT(Calculation_hide!M28,FALSE)</f>
        <v>5007.18</v>
      </c>
      <c r="M11" s="20">
        <f ca="1">+INDIRECT(Calculation_hide!N28,FALSE)</f>
        <v>4923.93</v>
      </c>
      <c r="N11" s="40">
        <f ca="1">(M11-I11)/I11*100</f>
        <v>-0.13001131767788537</v>
      </c>
    </row>
    <row r="12" spans="1:17" x14ac:dyDescent="0.35">
      <c r="A12" s="16" t="s">
        <v>209</v>
      </c>
      <c r="B12" s="20">
        <f ca="1">+INDIRECT(Calculation_hide!F13,FALSE)</f>
        <v>1490.12</v>
      </c>
      <c r="C12" s="20">
        <f ca="1">+INDIRECT(Calculation_hide!G13,FALSE)</f>
        <v>1236.74</v>
      </c>
      <c r="D12" s="39">
        <f ca="1">(C12-B12)/B12*100</f>
        <v>-17.003999677878284</v>
      </c>
      <c r="E12" s="20">
        <f ca="1">+INDIRECT(Calculation_hide!F29,FALSE)</f>
        <v>331.8</v>
      </c>
      <c r="F12" s="20">
        <f ca="1">+INDIRECT(Calculation_hide!G29,FALSE)</f>
        <v>402.97</v>
      </c>
      <c r="G12" s="20">
        <f ca="1">+INDIRECT(Calculation_hide!H29,FALSE)</f>
        <v>364.82</v>
      </c>
      <c r="H12" s="20">
        <f ca="1">+INDIRECT(Calculation_hide!I29,FALSE)</f>
        <v>390.53</v>
      </c>
      <c r="I12" s="20">
        <f ca="1">+INDIRECT(Calculation_hide!J29,FALSE)</f>
        <v>271.23</v>
      </c>
      <c r="J12" s="20">
        <f ca="1">+INDIRECT(Calculation_hide!K29,FALSE)</f>
        <v>302.89</v>
      </c>
      <c r="K12" s="20">
        <f ca="1">+INDIRECT(Calculation_hide!L29,FALSE)</f>
        <v>345.2</v>
      </c>
      <c r="L12" s="20">
        <f ca="1">+INDIRECT(Calculation_hide!M29,FALSE)</f>
        <v>317.42</v>
      </c>
      <c r="M12" s="20">
        <f ca="1">+INDIRECT(Calculation_hide!N29,FALSE)</f>
        <v>421.06</v>
      </c>
      <c r="N12" s="40">
        <f t="shared" ca="1" si="0"/>
        <v>55.240939424104994</v>
      </c>
      <c r="P12" s="44"/>
    </row>
    <row r="13" spans="1:17" ht="31" x14ac:dyDescent="0.35">
      <c r="A13" s="43" t="s">
        <v>232</v>
      </c>
      <c r="B13" s="22">
        <f ca="1">+INDIRECT(Calculation_hide!F14,FALSE)</f>
        <v>21535.260000000002</v>
      </c>
      <c r="C13" s="22">
        <f ca="1">+INDIRECT(Calculation_hide!G14,FALSE)</f>
        <v>21745.43</v>
      </c>
      <c r="D13" s="71">
        <f ca="1">(C13-B13)/B13*100</f>
        <v>0.97593435138465123</v>
      </c>
      <c r="E13" s="22">
        <f ca="1">+INDIRECT(Calculation_hide!F30,FALSE)</f>
        <v>5270.77</v>
      </c>
      <c r="F13" s="22">
        <f ca="1">+INDIRECT(Calculation_hide!G30,FALSE)</f>
        <v>5715.22</v>
      </c>
      <c r="G13" s="22">
        <f ca="1">+INDIRECT(Calculation_hide!H30,FALSE)</f>
        <v>5274.63</v>
      </c>
      <c r="H13" s="22">
        <f ca="1">+INDIRECT(Calculation_hide!I30,FALSE)</f>
        <v>5274.64</v>
      </c>
      <c r="I13" s="22">
        <f ca="1">+INDIRECT(Calculation_hide!J30,FALSE)</f>
        <v>5201.57</v>
      </c>
      <c r="J13" s="22">
        <f ca="1">+INDIRECT(Calculation_hide!K30,FALSE)</f>
        <v>5757.65</v>
      </c>
      <c r="K13" s="22">
        <f ca="1">+INDIRECT(Calculation_hide!L30,FALSE)</f>
        <v>5461.61</v>
      </c>
      <c r="L13" s="22">
        <f ca="1">+INDIRECT(Calculation_hide!M30,FALSE)</f>
        <v>5324.6</v>
      </c>
      <c r="M13" s="22">
        <f ca="1">+INDIRECT(Calculation_hide!N30,FALSE)</f>
        <v>5344.99</v>
      </c>
      <c r="N13" s="74">
        <f t="shared" ca="1" si="0"/>
        <v>2.7572444473495517</v>
      </c>
    </row>
    <row r="14" spans="1:17" x14ac:dyDescent="0.35">
      <c r="A14" s="16" t="s">
        <v>213</v>
      </c>
      <c r="B14" s="20">
        <f ca="1">+INDIRECT(Calculation_hide!F15,FALSE)</f>
        <v>5037.09</v>
      </c>
      <c r="C14" s="20">
        <f ca="1">+INDIRECT(Calculation_hide!G15,FALSE)</f>
        <v>4685.41</v>
      </c>
      <c r="D14" s="39">
        <f ca="1">(C14-B14)/B14*100</f>
        <v>-6.9818089412736377</v>
      </c>
      <c r="E14" s="20">
        <f ca="1">+INDIRECT(Calculation_hide!F31,FALSE)</f>
        <v>1289.0999999999999</v>
      </c>
      <c r="F14" s="20">
        <f ca="1">+INDIRECT(Calculation_hide!G31,FALSE)</f>
        <v>1287.48</v>
      </c>
      <c r="G14" s="20">
        <f ca="1">+INDIRECT(Calculation_hide!H31,FALSE)</f>
        <v>1262.94</v>
      </c>
      <c r="H14" s="20">
        <f ca="1">+INDIRECT(Calculation_hide!I31,FALSE)</f>
        <v>1197.57</v>
      </c>
      <c r="I14" s="20">
        <f ca="1">+INDIRECT(Calculation_hide!J31,FALSE)</f>
        <v>1178.56</v>
      </c>
      <c r="J14" s="20">
        <f ca="1">+INDIRECT(Calculation_hide!K31,FALSE)</f>
        <v>1188.05</v>
      </c>
      <c r="K14" s="20">
        <f ca="1">+INDIRECT(Calculation_hide!L31,FALSE)</f>
        <v>1177.51</v>
      </c>
      <c r="L14" s="20">
        <f ca="1">+INDIRECT(Calculation_hide!M31,FALSE)</f>
        <v>1141.29</v>
      </c>
      <c r="M14" s="20">
        <f ca="1">+INDIRECT(Calculation_hide!N31,FALSE)</f>
        <v>1131.71</v>
      </c>
      <c r="N14" s="40">
        <f t="shared" ca="1" si="0"/>
        <v>-3.9751900624490828</v>
      </c>
      <c r="P14" s="53"/>
      <c r="Q14" s="53"/>
    </row>
    <row r="15" spans="1:17" x14ac:dyDescent="0.35">
      <c r="B15" s="24"/>
      <c r="C15" s="24"/>
      <c r="D15" s="53"/>
      <c r="H15" s="38"/>
      <c r="I15" s="38"/>
      <c r="J15" s="38"/>
      <c r="K15" s="38"/>
      <c r="L15" s="38"/>
      <c r="M15" s="38"/>
      <c r="N15" s="53"/>
    </row>
    <row r="16" spans="1:17" x14ac:dyDescent="0.35">
      <c r="B16" s="53"/>
      <c r="C16" s="53"/>
      <c r="D16" s="53"/>
      <c r="E16" s="38"/>
      <c r="F16" s="38"/>
      <c r="G16" s="53"/>
      <c r="H16" s="53"/>
      <c r="I16" s="53"/>
      <c r="J16" s="53"/>
      <c r="K16" s="53"/>
      <c r="L16" s="53"/>
      <c r="M16" s="53"/>
      <c r="N16" s="44"/>
    </row>
    <row r="17" spans="2:16" x14ac:dyDescent="0.35">
      <c r="B17" s="53"/>
      <c r="C17" s="53"/>
      <c r="D17" s="53"/>
      <c r="E17" s="38"/>
      <c r="F17" s="38"/>
      <c r="G17" s="53"/>
      <c r="H17" s="53"/>
      <c r="I17" s="53"/>
      <c r="J17" s="53"/>
      <c r="K17" s="53"/>
      <c r="L17" s="53"/>
      <c r="M17" s="53"/>
      <c r="N17" s="44"/>
    </row>
    <row r="18" spans="2:16" x14ac:dyDescent="0.35">
      <c r="B18" s="53"/>
      <c r="C18" s="53"/>
      <c r="F18" s="63"/>
      <c r="I18" s="53"/>
      <c r="J18" s="53"/>
      <c r="K18" s="53"/>
      <c r="L18" s="53"/>
      <c r="M18" s="53"/>
      <c r="N18" s="44"/>
      <c r="P18" s="44"/>
    </row>
    <row r="21" spans="2:16" x14ac:dyDescent="0.35">
      <c r="B21" s="53"/>
      <c r="C21" s="53"/>
      <c r="D21" s="53"/>
      <c r="E21" s="53"/>
      <c r="F21" s="53"/>
      <c r="G21" s="53"/>
      <c r="H21" s="53"/>
      <c r="I21" s="53"/>
      <c r="J21" s="53"/>
      <c r="K21" s="53"/>
      <c r="L21" s="53"/>
      <c r="M21" s="53"/>
      <c r="N21" s="53"/>
    </row>
    <row r="23" spans="2:16" x14ac:dyDescent="0.35">
      <c r="B23" s="53"/>
      <c r="C23" s="53"/>
      <c r="D23" s="53"/>
      <c r="E23" s="53"/>
      <c r="F23" s="53"/>
      <c r="G23" s="53"/>
      <c r="H23" s="53"/>
      <c r="I23" s="53"/>
      <c r="J23" s="53"/>
      <c r="K23" s="53"/>
      <c r="L23" s="53"/>
      <c r="M23" s="53"/>
      <c r="N23" s="53"/>
    </row>
  </sheetData>
  <phoneticPr fontId="18" type="noConversion"/>
  <conditionalFormatting sqref="F3:BJ3">
    <cfRule type="cellIs" dxfId="8" priority="2" stopIfTrue="1" operator="lessThan">
      <formula>0</formula>
    </cfRule>
    <cfRule type="cellIs" dxfId="7" priority="3" stopIfTrue="1" operator="greaterThan">
      <formula>0</formula>
    </cfRule>
  </conditionalFormatting>
  <conditionalFormatting sqref="F2:BQ2">
    <cfRule type="cellIs" dxfId="6" priority="1" stopIfTrue="1" operator="lessThan">
      <formula>0</formula>
    </cfRule>
  </conditionalFormatting>
  <pageMargins left="0.51181102362204722" right="0.51181102362204722" top="0.78740157480314965" bottom="0.78740157480314965" header="0.51181102362204722" footer="0.51181102362204722"/>
  <pageSetup paperSize="9" scale="87"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6A51-EBDF-4598-A24B-72F6B4BB2F13}">
  <sheetPr codeName="Sheet5"/>
  <dimension ref="A1:AE28"/>
  <sheetViews>
    <sheetView showGridLines="0" zoomScaleNormal="100" workbookViewId="0"/>
  </sheetViews>
  <sheetFormatPr defaultColWidth="9" defaultRowHeight="15.5" x14ac:dyDescent="0.35"/>
  <cols>
    <col min="1" max="1" width="45.81640625" style="1" customWidth="1"/>
    <col min="2" max="23" width="10.81640625" style="1" customWidth="1"/>
    <col min="24" max="24" width="11" style="1" customWidth="1"/>
    <col min="25" max="25" width="11.1796875" style="1" customWidth="1"/>
    <col min="26" max="26" width="12.54296875" style="1" customWidth="1"/>
    <col min="27" max="27" width="11.453125" style="1" customWidth="1"/>
    <col min="28" max="28" width="12.26953125" style="1" customWidth="1"/>
    <col min="29" max="29" width="9" style="1"/>
    <col min="30" max="30" width="12.90625" style="1" bestFit="1" customWidth="1"/>
    <col min="31" max="185" width="9" style="1"/>
    <col min="186" max="186" width="34" style="1" customWidth="1"/>
    <col min="187" max="187" width="9" style="1" customWidth="1"/>
    <col min="188" max="208" width="8.1796875" style="1" customWidth="1"/>
    <col min="209" max="209" width="9" style="1"/>
    <col min="210" max="210" width="19.81640625" style="1" bestFit="1" customWidth="1"/>
    <col min="211" max="441" width="9" style="1"/>
    <col min="442" max="442" width="34" style="1" customWidth="1"/>
    <col min="443" max="443" width="9" style="1" customWidth="1"/>
    <col min="444" max="464" width="8.1796875" style="1" customWidth="1"/>
    <col min="465" max="465" width="9" style="1"/>
    <col min="466" max="466" width="19.81640625" style="1" bestFit="1" customWidth="1"/>
    <col min="467" max="697" width="9" style="1"/>
    <col min="698" max="698" width="34" style="1" customWidth="1"/>
    <col min="699" max="699" width="9" style="1" customWidth="1"/>
    <col min="700" max="720" width="8.1796875" style="1" customWidth="1"/>
    <col min="721" max="721" width="9" style="1"/>
    <col min="722" max="722" width="19.81640625" style="1" bestFit="1" customWidth="1"/>
    <col min="723" max="953" width="9" style="1"/>
    <col min="954" max="954" width="34" style="1" customWidth="1"/>
    <col min="955" max="955" width="9" style="1" customWidth="1"/>
    <col min="956" max="976" width="8.1796875" style="1" customWidth="1"/>
    <col min="977" max="977" width="9" style="1"/>
    <col min="978" max="978" width="19.81640625" style="1" bestFit="1" customWidth="1"/>
    <col min="979" max="1209" width="9" style="1"/>
    <col min="1210" max="1210" width="34" style="1" customWidth="1"/>
    <col min="1211" max="1211" width="9" style="1" customWidth="1"/>
    <col min="1212" max="1232" width="8.1796875" style="1" customWidth="1"/>
    <col min="1233" max="1233" width="9" style="1"/>
    <col min="1234" max="1234" width="19.81640625" style="1" bestFit="1" customWidth="1"/>
    <col min="1235" max="1465" width="9" style="1"/>
    <col min="1466" max="1466" width="34" style="1" customWidth="1"/>
    <col min="1467" max="1467" width="9" style="1" customWidth="1"/>
    <col min="1468" max="1488" width="8.1796875" style="1" customWidth="1"/>
    <col min="1489" max="1489" width="9" style="1"/>
    <col min="1490" max="1490" width="19.81640625" style="1" bestFit="1" customWidth="1"/>
    <col min="1491" max="1721" width="9" style="1"/>
    <col min="1722" max="1722" width="34" style="1" customWidth="1"/>
    <col min="1723" max="1723" width="9" style="1" customWidth="1"/>
    <col min="1724" max="1744" width="8.1796875" style="1" customWidth="1"/>
    <col min="1745" max="1745" width="9" style="1"/>
    <col min="1746" max="1746" width="19.81640625" style="1" bestFit="1" customWidth="1"/>
    <col min="1747" max="1977" width="9" style="1"/>
    <col min="1978" max="1978" width="34" style="1" customWidth="1"/>
    <col min="1979" max="1979" width="9" style="1" customWidth="1"/>
    <col min="1980" max="2000" width="8.1796875" style="1" customWidth="1"/>
    <col min="2001" max="2001" width="9" style="1"/>
    <col min="2002" max="2002" width="19.81640625" style="1" bestFit="1" customWidth="1"/>
    <col min="2003" max="2233" width="9" style="1"/>
    <col min="2234" max="2234" width="34" style="1" customWidth="1"/>
    <col min="2235" max="2235" width="9" style="1" customWidth="1"/>
    <col min="2236" max="2256" width="8.1796875" style="1" customWidth="1"/>
    <col min="2257" max="2257" width="9" style="1"/>
    <col min="2258" max="2258" width="19.81640625" style="1" bestFit="1" customWidth="1"/>
    <col min="2259" max="2489" width="9" style="1"/>
    <col min="2490" max="2490" width="34" style="1" customWidth="1"/>
    <col min="2491" max="2491" width="9" style="1" customWidth="1"/>
    <col min="2492" max="2512" width="8.1796875" style="1" customWidth="1"/>
    <col min="2513" max="2513" width="9" style="1"/>
    <col min="2514" max="2514" width="19.81640625" style="1" bestFit="1" customWidth="1"/>
    <col min="2515" max="2745" width="9" style="1"/>
    <col min="2746" max="2746" width="34" style="1" customWidth="1"/>
    <col min="2747" max="2747" width="9" style="1" customWidth="1"/>
    <col min="2748" max="2768" width="8.1796875" style="1" customWidth="1"/>
    <col min="2769" max="2769" width="9" style="1"/>
    <col min="2770" max="2770" width="19.81640625" style="1" bestFit="1" customWidth="1"/>
    <col min="2771" max="3001" width="9" style="1"/>
    <col min="3002" max="3002" width="34" style="1" customWidth="1"/>
    <col min="3003" max="3003" width="9" style="1" customWidth="1"/>
    <col min="3004" max="3024" width="8.1796875" style="1" customWidth="1"/>
    <col min="3025" max="3025" width="9" style="1"/>
    <col min="3026" max="3026" width="19.81640625" style="1" bestFit="1" customWidth="1"/>
    <col min="3027" max="3257" width="9" style="1"/>
    <col min="3258" max="3258" width="34" style="1" customWidth="1"/>
    <col min="3259" max="3259" width="9" style="1" customWidth="1"/>
    <col min="3260" max="3280" width="8.1796875" style="1" customWidth="1"/>
    <col min="3281" max="3281" width="9" style="1"/>
    <col min="3282" max="3282" width="19.81640625" style="1" bestFit="1" customWidth="1"/>
    <col min="3283" max="3513" width="9" style="1"/>
    <col min="3514" max="3514" width="34" style="1" customWidth="1"/>
    <col min="3515" max="3515" width="9" style="1" customWidth="1"/>
    <col min="3516" max="3536" width="8.1796875" style="1" customWidth="1"/>
    <col min="3537" max="3537" width="9" style="1"/>
    <col min="3538" max="3538" width="19.81640625" style="1" bestFit="1" customWidth="1"/>
    <col min="3539" max="3769" width="9" style="1"/>
    <col min="3770" max="3770" width="34" style="1" customWidth="1"/>
    <col min="3771" max="3771" width="9" style="1" customWidth="1"/>
    <col min="3772" max="3792" width="8.1796875" style="1" customWidth="1"/>
    <col min="3793" max="3793" width="9" style="1"/>
    <col min="3794" max="3794" width="19.81640625" style="1" bestFit="1" customWidth="1"/>
    <col min="3795" max="4025" width="9" style="1"/>
    <col min="4026" max="4026" width="34" style="1" customWidth="1"/>
    <col min="4027" max="4027" width="9" style="1" customWidth="1"/>
    <col min="4028" max="4048" width="8.1796875" style="1" customWidth="1"/>
    <col min="4049" max="4049" width="9" style="1"/>
    <col min="4050" max="4050" width="19.81640625" style="1" bestFit="1" customWidth="1"/>
    <col min="4051" max="4281" width="9" style="1"/>
    <col min="4282" max="4282" width="34" style="1" customWidth="1"/>
    <col min="4283" max="4283" width="9" style="1" customWidth="1"/>
    <col min="4284" max="4304" width="8.1796875" style="1" customWidth="1"/>
    <col min="4305" max="4305" width="9" style="1"/>
    <col min="4306" max="4306" width="19.81640625" style="1" bestFit="1" customWidth="1"/>
    <col min="4307" max="4537" width="9" style="1"/>
    <col min="4538" max="4538" width="34" style="1" customWidth="1"/>
    <col min="4539" max="4539" width="9" style="1" customWidth="1"/>
    <col min="4540" max="4560" width="8.1796875" style="1" customWidth="1"/>
    <col min="4561" max="4561" width="9" style="1"/>
    <col min="4562" max="4562" width="19.81640625" style="1" bestFit="1" customWidth="1"/>
    <col min="4563" max="4793" width="9" style="1"/>
    <col min="4794" max="4794" width="34" style="1" customWidth="1"/>
    <col min="4795" max="4795" width="9" style="1" customWidth="1"/>
    <col min="4796" max="4816" width="8.1796875" style="1" customWidth="1"/>
    <col min="4817" max="4817" width="9" style="1"/>
    <col min="4818" max="4818" width="19.81640625" style="1" bestFit="1" customWidth="1"/>
    <col min="4819" max="5049" width="9" style="1"/>
    <col min="5050" max="5050" width="34" style="1" customWidth="1"/>
    <col min="5051" max="5051" width="9" style="1" customWidth="1"/>
    <col min="5052" max="5072" width="8.1796875" style="1" customWidth="1"/>
    <col min="5073" max="5073" width="9" style="1"/>
    <col min="5074" max="5074" width="19.81640625" style="1" bestFit="1" customWidth="1"/>
    <col min="5075" max="5305" width="9" style="1"/>
    <col min="5306" max="5306" width="34" style="1" customWidth="1"/>
    <col min="5307" max="5307" width="9" style="1" customWidth="1"/>
    <col min="5308" max="5328" width="8.1796875" style="1" customWidth="1"/>
    <col min="5329" max="5329" width="9" style="1"/>
    <col min="5330" max="5330" width="19.81640625" style="1" bestFit="1" customWidth="1"/>
    <col min="5331" max="5561" width="9" style="1"/>
    <col min="5562" max="5562" width="34" style="1" customWidth="1"/>
    <col min="5563" max="5563" width="9" style="1" customWidth="1"/>
    <col min="5564" max="5584" width="8.1796875" style="1" customWidth="1"/>
    <col min="5585" max="5585" width="9" style="1"/>
    <col min="5586" max="5586" width="19.81640625" style="1" bestFit="1" customWidth="1"/>
    <col min="5587" max="5817" width="9" style="1"/>
    <col min="5818" max="5818" width="34" style="1" customWidth="1"/>
    <col min="5819" max="5819" width="9" style="1" customWidth="1"/>
    <col min="5820" max="5840" width="8.1796875" style="1" customWidth="1"/>
    <col min="5841" max="5841" width="9" style="1"/>
    <col min="5842" max="5842" width="19.81640625" style="1" bestFit="1" customWidth="1"/>
    <col min="5843" max="6073" width="9" style="1"/>
    <col min="6074" max="6074" width="34" style="1" customWidth="1"/>
    <col min="6075" max="6075" width="9" style="1" customWidth="1"/>
    <col min="6076" max="6096" width="8.1796875" style="1" customWidth="1"/>
    <col min="6097" max="6097" width="9" style="1"/>
    <col min="6098" max="6098" width="19.81640625" style="1" bestFit="1" customWidth="1"/>
    <col min="6099" max="6329" width="9" style="1"/>
    <col min="6330" max="6330" width="34" style="1" customWidth="1"/>
    <col min="6331" max="6331" width="9" style="1" customWidth="1"/>
    <col min="6332" max="6352" width="8.1796875" style="1" customWidth="1"/>
    <col min="6353" max="6353" width="9" style="1"/>
    <col min="6354" max="6354" width="19.81640625" style="1" bestFit="1" customWidth="1"/>
    <col min="6355" max="6585" width="9" style="1"/>
    <col min="6586" max="6586" width="34" style="1" customWidth="1"/>
    <col min="6587" max="6587" width="9" style="1" customWidth="1"/>
    <col min="6588" max="6608" width="8.1796875" style="1" customWidth="1"/>
    <col min="6609" max="6609" width="9" style="1"/>
    <col min="6610" max="6610" width="19.81640625" style="1" bestFit="1" customWidth="1"/>
    <col min="6611" max="6841" width="9" style="1"/>
    <col min="6842" max="6842" width="34" style="1" customWidth="1"/>
    <col min="6843" max="6843" width="9" style="1" customWidth="1"/>
    <col min="6844" max="6864" width="8.1796875" style="1" customWidth="1"/>
    <col min="6865" max="6865" width="9" style="1"/>
    <col min="6866" max="6866" width="19.81640625" style="1" bestFit="1" customWidth="1"/>
    <col min="6867" max="7097" width="9" style="1"/>
    <col min="7098" max="7098" width="34" style="1" customWidth="1"/>
    <col min="7099" max="7099" width="9" style="1" customWidth="1"/>
    <col min="7100" max="7120" width="8.1796875" style="1" customWidth="1"/>
    <col min="7121" max="7121" width="9" style="1"/>
    <col min="7122" max="7122" width="19.81640625" style="1" bestFit="1" customWidth="1"/>
    <col min="7123" max="7353" width="9" style="1"/>
    <col min="7354" max="7354" width="34" style="1" customWidth="1"/>
    <col min="7355" max="7355" width="9" style="1" customWidth="1"/>
    <col min="7356" max="7376" width="8.1796875" style="1" customWidth="1"/>
    <col min="7377" max="7377" width="9" style="1"/>
    <col min="7378" max="7378" width="19.81640625" style="1" bestFit="1" customWidth="1"/>
    <col min="7379" max="7609" width="9" style="1"/>
    <col min="7610" max="7610" width="34" style="1" customWidth="1"/>
    <col min="7611" max="7611" width="9" style="1" customWidth="1"/>
    <col min="7612" max="7632" width="8.1796875" style="1" customWidth="1"/>
    <col min="7633" max="7633" width="9" style="1"/>
    <col min="7634" max="7634" width="19.81640625" style="1" bestFit="1" customWidth="1"/>
    <col min="7635" max="7865" width="9" style="1"/>
    <col min="7866" max="7866" width="34" style="1" customWidth="1"/>
    <col min="7867" max="7867" width="9" style="1" customWidth="1"/>
    <col min="7868" max="7888" width="8.1796875" style="1" customWidth="1"/>
    <col min="7889" max="7889" width="9" style="1"/>
    <col min="7890" max="7890" width="19.81640625" style="1" bestFit="1" customWidth="1"/>
    <col min="7891" max="8121" width="9" style="1"/>
    <col min="8122" max="8122" width="34" style="1" customWidth="1"/>
    <col min="8123" max="8123" width="9" style="1" customWidth="1"/>
    <col min="8124" max="8144" width="8.1796875" style="1" customWidth="1"/>
    <col min="8145" max="8145" width="9" style="1"/>
    <col min="8146" max="8146" width="19.81640625" style="1" bestFit="1" customWidth="1"/>
    <col min="8147" max="8377" width="9" style="1"/>
    <col min="8378" max="8378" width="34" style="1" customWidth="1"/>
    <col min="8379" max="8379" width="9" style="1" customWidth="1"/>
    <col min="8380" max="8400" width="8.1796875" style="1" customWidth="1"/>
    <col min="8401" max="8401" width="9" style="1"/>
    <col min="8402" max="8402" width="19.81640625" style="1" bestFit="1" customWidth="1"/>
    <col min="8403" max="8633" width="9" style="1"/>
    <col min="8634" max="8634" width="34" style="1" customWidth="1"/>
    <col min="8635" max="8635" width="9" style="1" customWidth="1"/>
    <col min="8636" max="8656" width="8.1796875" style="1" customWidth="1"/>
    <col min="8657" max="8657" width="9" style="1"/>
    <col min="8658" max="8658" width="19.81640625" style="1" bestFit="1" customWidth="1"/>
    <col min="8659" max="8889" width="9" style="1"/>
    <col min="8890" max="8890" width="34" style="1" customWidth="1"/>
    <col min="8891" max="8891" width="9" style="1" customWidth="1"/>
    <col min="8892" max="8912" width="8.1796875" style="1" customWidth="1"/>
    <col min="8913" max="8913" width="9" style="1"/>
    <col min="8914" max="8914" width="19.81640625" style="1" bestFit="1" customWidth="1"/>
    <col min="8915" max="9145" width="9" style="1"/>
    <col min="9146" max="9146" width="34" style="1" customWidth="1"/>
    <col min="9147" max="9147" width="9" style="1" customWidth="1"/>
    <col min="9148" max="9168" width="8.1796875" style="1" customWidth="1"/>
    <col min="9169" max="9169" width="9" style="1"/>
    <col min="9170" max="9170" width="19.81640625" style="1" bestFit="1" customWidth="1"/>
    <col min="9171" max="9401" width="9" style="1"/>
    <col min="9402" max="9402" width="34" style="1" customWidth="1"/>
    <col min="9403" max="9403" width="9" style="1" customWidth="1"/>
    <col min="9404" max="9424" width="8.1796875" style="1" customWidth="1"/>
    <col min="9425" max="9425" width="9" style="1"/>
    <col min="9426" max="9426" width="19.81640625" style="1" bestFit="1" customWidth="1"/>
    <col min="9427" max="9657" width="9" style="1"/>
    <col min="9658" max="9658" width="34" style="1" customWidth="1"/>
    <col min="9659" max="9659" width="9" style="1" customWidth="1"/>
    <col min="9660" max="9680" width="8.1796875" style="1" customWidth="1"/>
    <col min="9681" max="9681" width="9" style="1"/>
    <col min="9682" max="9682" width="19.81640625" style="1" bestFit="1" customWidth="1"/>
    <col min="9683" max="9913" width="9" style="1"/>
    <col min="9914" max="9914" width="34" style="1" customWidth="1"/>
    <col min="9915" max="9915" width="9" style="1" customWidth="1"/>
    <col min="9916" max="9936" width="8.1796875" style="1" customWidth="1"/>
    <col min="9937" max="9937" width="9" style="1"/>
    <col min="9938" max="9938" width="19.81640625" style="1" bestFit="1" customWidth="1"/>
    <col min="9939" max="10169" width="9" style="1"/>
    <col min="10170" max="10170" width="34" style="1" customWidth="1"/>
    <col min="10171" max="10171" width="9" style="1" customWidth="1"/>
    <col min="10172" max="10192" width="8.1796875" style="1" customWidth="1"/>
    <col min="10193" max="10193" width="9" style="1"/>
    <col min="10194" max="10194" width="19.81640625" style="1" bestFit="1" customWidth="1"/>
    <col min="10195" max="10425" width="9" style="1"/>
    <col min="10426" max="10426" width="34" style="1" customWidth="1"/>
    <col min="10427" max="10427" width="9" style="1" customWidth="1"/>
    <col min="10428" max="10448" width="8.1796875" style="1" customWidth="1"/>
    <col min="10449" max="10449" width="9" style="1"/>
    <col min="10450" max="10450" width="19.81640625" style="1" bestFit="1" customWidth="1"/>
    <col min="10451" max="10681" width="9" style="1"/>
    <col min="10682" max="10682" width="34" style="1" customWidth="1"/>
    <col min="10683" max="10683" width="9" style="1" customWidth="1"/>
    <col min="10684" max="10704" width="8.1796875" style="1" customWidth="1"/>
    <col min="10705" max="10705" width="9" style="1"/>
    <col min="10706" max="10706" width="19.81640625" style="1" bestFit="1" customWidth="1"/>
    <col min="10707" max="10937" width="9" style="1"/>
    <col min="10938" max="10938" width="34" style="1" customWidth="1"/>
    <col min="10939" max="10939" width="9" style="1" customWidth="1"/>
    <col min="10940" max="10960" width="8.1796875" style="1" customWidth="1"/>
    <col min="10961" max="10961" width="9" style="1"/>
    <col min="10962" max="10962" width="19.81640625" style="1" bestFit="1" customWidth="1"/>
    <col min="10963" max="11193" width="9" style="1"/>
    <col min="11194" max="11194" width="34" style="1" customWidth="1"/>
    <col min="11195" max="11195" width="9" style="1" customWidth="1"/>
    <col min="11196" max="11216" width="8.1796875" style="1" customWidth="1"/>
    <col min="11217" max="11217" width="9" style="1"/>
    <col min="11218" max="11218" width="19.81640625" style="1" bestFit="1" customWidth="1"/>
    <col min="11219" max="11449" width="9" style="1"/>
    <col min="11450" max="11450" width="34" style="1" customWidth="1"/>
    <col min="11451" max="11451" width="9" style="1" customWidth="1"/>
    <col min="11452" max="11472" width="8.1796875" style="1" customWidth="1"/>
    <col min="11473" max="11473" width="9" style="1"/>
    <col min="11474" max="11474" width="19.81640625" style="1" bestFit="1" customWidth="1"/>
    <col min="11475" max="11705" width="9" style="1"/>
    <col min="11706" max="11706" width="34" style="1" customWidth="1"/>
    <col min="11707" max="11707" width="9" style="1" customWidth="1"/>
    <col min="11708" max="11728" width="8.1796875" style="1" customWidth="1"/>
    <col min="11729" max="11729" width="9" style="1"/>
    <col min="11730" max="11730" width="19.81640625" style="1" bestFit="1" customWidth="1"/>
    <col min="11731" max="11961" width="9" style="1"/>
    <col min="11962" max="11962" width="34" style="1" customWidth="1"/>
    <col min="11963" max="11963" width="9" style="1" customWidth="1"/>
    <col min="11964" max="11984" width="8.1796875" style="1" customWidth="1"/>
    <col min="11985" max="11985" width="9" style="1"/>
    <col min="11986" max="11986" width="19.81640625" style="1" bestFit="1" customWidth="1"/>
    <col min="11987" max="12217" width="9" style="1"/>
    <col min="12218" max="12218" width="34" style="1" customWidth="1"/>
    <col min="12219" max="12219" width="9" style="1" customWidth="1"/>
    <col min="12220" max="12240" width="8.1796875" style="1" customWidth="1"/>
    <col min="12241" max="12241" width="9" style="1"/>
    <col min="12242" max="12242" width="19.81640625" style="1" bestFit="1" customWidth="1"/>
    <col min="12243" max="12473" width="9" style="1"/>
    <col min="12474" max="12474" width="34" style="1" customWidth="1"/>
    <col min="12475" max="12475" width="9" style="1" customWidth="1"/>
    <col min="12476" max="12496" width="8.1796875" style="1" customWidth="1"/>
    <col min="12497" max="12497" width="9" style="1"/>
    <col min="12498" max="12498" width="19.81640625" style="1" bestFit="1" customWidth="1"/>
    <col min="12499" max="12729" width="9" style="1"/>
    <col min="12730" max="12730" width="34" style="1" customWidth="1"/>
    <col min="12731" max="12731" width="9" style="1" customWidth="1"/>
    <col min="12732" max="12752" width="8.1796875" style="1" customWidth="1"/>
    <col min="12753" max="12753" width="9" style="1"/>
    <col min="12754" max="12754" width="19.81640625" style="1" bestFit="1" customWidth="1"/>
    <col min="12755" max="12985" width="9" style="1"/>
    <col min="12986" max="12986" width="34" style="1" customWidth="1"/>
    <col min="12987" max="12987" width="9" style="1" customWidth="1"/>
    <col min="12988" max="13008" width="8.1796875" style="1" customWidth="1"/>
    <col min="13009" max="13009" width="9" style="1"/>
    <col min="13010" max="13010" width="19.81640625" style="1" bestFit="1" customWidth="1"/>
    <col min="13011" max="13241" width="9" style="1"/>
    <col min="13242" max="13242" width="34" style="1" customWidth="1"/>
    <col min="13243" max="13243" width="9" style="1" customWidth="1"/>
    <col min="13244" max="13264" width="8.1796875" style="1" customWidth="1"/>
    <col min="13265" max="13265" width="9" style="1"/>
    <col min="13266" max="13266" width="19.81640625" style="1" bestFit="1" customWidth="1"/>
    <col min="13267" max="13497" width="9" style="1"/>
    <col min="13498" max="13498" width="34" style="1" customWidth="1"/>
    <col min="13499" max="13499" width="9" style="1" customWidth="1"/>
    <col min="13500" max="13520" width="8.1796875" style="1" customWidth="1"/>
    <col min="13521" max="13521" width="9" style="1"/>
    <col min="13522" max="13522" width="19.81640625" style="1" bestFit="1" customWidth="1"/>
    <col min="13523" max="13753" width="9" style="1"/>
    <col min="13754" max="13754" width="34" style="1" customWidth="1"/>
    <col min="13755" max="13755" width="9" style="1" customWidth="1"/>
    <col min="13756" max="13776" width="8.1796875" style="1" customWidth="1"/>
    <col min="13777" max="13777" width="9" style="1"/>
    <col min="13778" max="13778" width="19.81640625" style="1" bestFit="1" customWidth="1"/>
    <col min="13779" max="14009" width="9" style="1"/>
    <col min="14010" max="14010" width="34" style="1" customWidth="1"/>
    <col min="14011" max="14011" width="9" style="1" customWidth="1"/>
    <col min="14012" max="14032" width="8.1796875" style="1" customWidth="1"/>
    <col min="14033" max="14033" width="9" style="1"/>
    <col min="14034" max="14034" width="19.81640625" style="1" bestFit="1" customWidth="1"/>
    <col min="14035" max="14265" width="9" style="1"/>
    <col min="14266" max="14266" width="34" style="1" customWidth="1"/>
    <col min="14267" max="14267" width="9" style="1" customWidth="1"/>
    <col min="14268" max="14288" width="8.1796875" style="1" customWidth="1"/>
    <col min="14289" max="14289" width="9" style="1"/>
    <col min="14290" max="14290" width="19.81640625" style="1" bestFit="1" customWidth="1"/>
    <col min="14291" max="14521" width="9" style="1"/>
    <col min="14522" max="14522" width="34" style="1" customWidth="1"/>
    <col min="14523" max="14523" width="9" style="1" customWidth="1"/>
    <col min="14524" max="14544" width="8.1796875" style="1" customWidth="1"/>
    <col min="14545" max="14545" width="9" style="1"/>
    <col min="14546" max="14546" width="19.81640625" style="1" bestFit="1" customWidth="1"/>
    <col min="14547" max="14777" width="9" style="1"/>
    <col min="14778" max="14778" width="34" style="1" customWidth="1"/>
    <col min="14779" max="14779" width="9" style="1" customWidth="1"/>
    <col min="14780" max="14800" width="8.1796875" style="1" customWidth="1"/>
    <col min="14801" max="14801" width="9" style="1"/>
    <col min="14802" max="14802" width="19.81640625" style="1" bestFit="1" customWidth="1"/>
    <col min="14803" max="15033" width="9" style="1"/>
    <col min="15034" max="15034" width="34" style="1" customWidth="1"/>
    <col min="15035" max="15035" width="9" style="1" customWidth="1"/>
    <col min="15036" max="15056" width="8.1796875" style="1" customWidth="1"/>
    <col min="15057" max="15057" width="9" style="1"/>
    <col min="15058" max="15058" width="19.81640625" style="1" bestFit="1" customWidth="1"/>
    <col min="15059" max="15289" width="9" style="1"/>
    <col min="15290" max="15290" width="34" style="1" customWidth="1"/>
    <col min="15291" max="15291" width="9" style="1" customWidth="1"/>
    <col min="15292" max="15312" width="8.1796875" style="1" customWidth="1"/>
    <col min="15313" max="15313" width="9" style="1"/>
    <col min="15314" max="15314" width="19.81640625" style="1" bestFit="1" customWidth="1"/>
    <col min="15315" max="15545" width="9" style="1"/>
    <col min="15546" max="15546" width="34" style="1" customWidth="1"/>
    <col min="15547" max="15547" width="9" style="1" customWidth="1"/>
    <col min="15548" max="15568" width="8.1796875" style="1" customWidth="1"/>
    <col min="15569" max="15569" width="9" style="1"/>
    <col min="15570" max="15570" width="19.81640625" style="1" bestFit="1" customWidth="1"/>
    <col min="15571" max="15801" width="9" style="1"/>
    <col min="15802" max="15802" width="34" style="1" customWidth="1"/>
    <col min="15803" max="15803" width="9" style="1" customWidth="1"/>
    <col min="15804" max="15824" width="8.1796875" style="1" customWidth="1"/>
    <col min="15825" max="15825" width="9" style="1"/>
    <col min="15826" max="15826" width="19.81640625" style="1" bestFit="1" customWidth="1"/>
    <col min="15827" max="16057" width="9" style="1"/>
    <col min="16058" max="16058" width="34" style="1" customWidth="1"/>
    <col min="16059" max="16059" width="9" style="1" customWidth="1"/>
    <col min="16060" max="16080" width="8.1796875" style="1" customWidth="1"/>
    <col min="16081" max="16081" width="9" style="1"/>
    <col min="16082" max="16082" width="19.81640625" style="1" bestFit="1" customWidth="1"/>
    <col min="16083" max="16384" width="9" style="1"/>
  </cols>
  <sheetData>
    <row r="1" spans="1:31" ht="23.5" x14ac:dyDescent="0.35">
      <c r="A1" s="58" t="s">
        <v>152</v>
      </c>
    </row>
    <row r="2" spans="1:31" ht="17.149999999999999" customHeight="1" x14ac:dyDescent="0.35">
      <c r="A2" s="2" t="s">
        <v>19</v>
      </c>
      <c r="V2" s="24"/>
      <c r="W2" s="24"/>
      <c r="X2" s="24"/>
      <c r="Y2" s="24"/>
      <c r="Z2" s="24"/>
      <c r="AA2" s="24"/>
      <c r="AB2" s="24"/>
    </row>
    <row r="3" spans="1:31" ht="17.149999999999999" customHeight="1" x14ac:dyDescent="0.35">
      <c r="A3" s="2" t="s">
        <v>61</v>
      </c>
      <c r="AB3" s="53"/>
    </row>
    <row r="4" spans="1:31" ht="17.149999999999999" customHeight="1" x14ac:dyDescent="0.35">
      <c r="A4" s="2"/>
      <c r="V4" s="24"/>
      <c r="W4" s="24"/>
      <c r="X4" s="24"/>
      <c r="Y4" s="24"/>
      <c r="Z4" s="24"/>
      <c r="AA4" s="24"/>
    </row>
    <row r="5" spans="1:31" ht="30" customHeight="1" x14ac:dyDescent="0.35">
      <c r="A5" s="18" t="s">
        <v>62</v>
      </c>
      <c r="B5" s="19" t="s">
        <v>153</v>
      </c>
      <c r="C5" s="11" t="s">
        <v>154</v>
      </c>
      <c r="D5" s="11" t="s">
        <v>155</v>
      </c>
      <c r="E5" s="11" t="s">
        <v>156</v>
      </c>
      <c r="F5" s="11" t="s">
        <v>157</v>
      </c>
      <c r="G5" s="11" t="s">
        <v>158</v>
      </c>
      <c r="H5" s="11" t="s">
        <v>159</v>
      </c>
      <c r="I5" s="11" t="s">
        <v>160</v>
      </c>
      <c r="J5" s="11" t="s">
        <v>161</v>
      </c>
      <c r="K5" s="11" t="s">
        <v>162</v>
      </c>
      <c r="L5" s="11" t="s">
        <v>163</v>
      </c>
      <c r="M5" s="11" t="s">
        <v>164</v>
      </c>
      <c r="N5" s="11" t="s">
        <v>165</v>
      </c>
      <c r="O5" s="11" t="s">
        <v>166</v>
      </c>
      <c r="P5" s="11" t="s">
        <v>167</v>
      </c>
      <c r="Q5" s="11" t="s">
        <v>168</v>
      </c>
      <c r="R5" s="11" t="s">
        <v>169</v>
      </c>
      <c r="S5" s="11" t="s">
        <v>170</v>
      </c>
      <c r="T5" s="11" t="s">
        <v>171</v>
      </c>
      <c r="U5" s="11" t="s">
        <v>172</v>
      </c>
      <c r="V5" s="11" t="s">
        <v>48</v>
      </c>
      <c r="W5" s="11" t="s">
        <v>49</v>
      </c>
      <c r="X5" s="11" t="s">
        <v>215</v>
      </c>
      <c r="Y5" s="11" t="s">
        <v>219</v>
      </c>
      <c r="Z5" s="11" t="s">
        <v>227</v>
      </c>
      <c r="AA5" s="11" t="s">
        <v>237</v>
      </c>
      <c r="AB5" s="92" t="s">
        <v>254</v>
      </c>
    </row>
    <row r="6" spans="1:31" x14ac:dyDescent="0.35">
      <c r="A6" s="42" t="s">
        <v>26</v>
      </c>
      <c r="B6" s="48"/>
      <c r="C6" s="24"/>
      <c r="D6" s="24"/>
      <c r="E6" s="24"/>
      <c r="F6" s="24"/>
      <c r="G6" s="24"/>
      <c r="H6" s="24"/>
      <c r="I6" s="24"/>
      <c r="J6" s="24"/>
      <c r="K6" s="24"/>
      <c r="L6" s="24"/>
      <c r="M6" s="24"/>
      <c r="N6" s="24"/>
      <c r="O6" s="24"/>
      <c r="P6" s="24"/>
      <c r="Q6" s="24"/>
      <c r="R6" s="24"/>
      <c r="S6" s="24"/>
      <c r="T6" s="24"/>
      <c r="U6" s="24"/>
      <c r="V6" s="24"/>
      <c r="W6" s="24"/>
      <c r="X6" s="24"/>
      <c r="Y6" s="76"/>
      <c r="Z6" s="76"/>
      <c r="AA6" s="76"/>
      <c r="AB6" s="107"/>
    </row>
    <row r="7" spans="1:31" x14ac:dyDescent="0.35">
      <c r="A7" s="16" t="s">
        <v>210</v>
      </c>
      <c r="B7" s="49">
        <v>21787.468000000001</v>
      </c>
      <c r="C7" s="20">
        <v>21402.936771999997</v>
      </c>
      <c r="D7" s="20">
        <v>20939</v>
      </c>
      <c r="E7" s="20">
        <v>20809</v>
      </c>
      <c r="F7" s="20">
        <v>19918.582657109368</v>
      </c>
      <c r="G7" s="20">
        <v>19484.224129981467</v>
      </c>
      <c r="H7" s="20">
        <v>18852.158727588434</v>
      </c>
      <c r="I7" s="20">
        <v>18091.096436727166</v>
      </c>
      <c r="J7" s="20">
        <v>17614.869066429248</v>
      </c>
      <c r="K7" s="20">
        <v>16541.556296887331</v>
      </c>
      <c r="L7" s="20">
        <f>SUM(Quarter!AP7:AS7)</f>
        <v>15613.05</v>
      </c>
      <c r="M7" s="20">
        <f>SUM(Quarter!AT7:AW7)</f>
        <v>14597.57</v>
      </c>
      <c r="N7" s="20">
        <f>SUM(Quarter!AX7:BA7)</f>
        <v>13890.68</v>
      </c>
      <c r="O7" s="20">
        <f>SUM(Quarter!BB7:BE7)</f>
        <v>13179.529999999999</v>
      </c>
      <c r="P7" s="20">
        <f>SUM(Quarter!BF7:BI7)</f>
        <v>12573.77</v>
      </c>
      <c r="Q7" s="20">
        <f>SUM(Quarter!BJ7:BM7)</f>
        <v>12326.02</v>
      </c>
      <c r="R7" s="20">
        <f>SUM(Quarter!BN7:BQ7)</f>
        <v>11882.060000000001</v>
      </c>
      <c r="S7" s="20">
        <f>SUM(Quarter!BR7:BU7)</f>
        <v>11951.140000000001</v>
      </c>
      <c r="T7" s="20">
        <f>SUM(Quarter!BV7:BY7)</f>
        <v>11793.41</v>
      </c>
      <c r="U7" s="20">
        <f>SUM(Quarter!BZ7:CC7)</f>
        <v>11584.009999999998</v>
      </c>
      <c r="V7" s="20">
        <f>SUM(Quarter!CD7:CG7)</f>
        <v>11774.150000000001</v>
      </c>
      <c r="W7" s="20">
        <f>SUM(Quarter!CH7:CK7)</f>
        <v>9141.66</v>
      </c>
      <c r="X7" s="20">
        <f>SUM(Quarter!CL7:CO7)</f>
        <v>10159.49</v>
      </c>
      <c r="Y7" s="20">
        <f>SUM(Quarter!CP7:CS7)</f>
        <v>10967.29</v>
      </c>
      <c r="Z7" s="20">
        <f>SUM(Quarter!CT7:CW7)</f>
        <v>11459.99</v>
      </c>
      <c r="AA7" s="20">
        <f>SUM(Quarter!CX7:DA7)</f>
        <v>11833.11</v>
      </c>
      <c r="AB7" s="21">
        <f>SUM(Quarter!DB7:DE7)</f>
        <v>12306.5</v>
      </c>
    </row>
    <row r="8" spans="1:31" x14ac:dyDescent="0.35">
      <c r="A8" s="16" t="s">
        <v>211</v>
      </c>
      <c r="B8" s="49">
        <v>0</v>
      </c>
      <c r="C8" s="20">
        <v>0</v>
      </c>
      <c r="D8" s="20">
        <v>0</v>
      </c>
      <c r="E8" s="20">
        <v>0</v>
      </c>
      <c r="F8" s="20">
        <v>0</v>
      </c>
      <c r="G8" s="20">
        <v>0</v>
      </c>
      <c r="H8" s="20">
        <v>68.731237162268926</v>
      </c>
      <c r="I8" s="20">
        <v>74.261336704060668</v>
      </c>
      <c r="J8" s="20">
        <v>121.66218991941855</v>
      </c>
      <c r="K8" s="20">
        <v>163.56138236363665</v>
      </c>
      <c r="L8" s="20">
        <f>SUM(Quarter!AP8:AS8)</f>
        <v>-0.41</v>
      </c>
      <c r="M8" s="20">
        <f>SUM(Quarter!AT8:AW8)</f>
        <v>4.0200000000000005</v>
      </c>
      <c r="N8" s="20">
        <f>SUM(Quarter!AX8:BA8)</f>
        <v>4.05</v>
      </c>
      <c r="O8" s="20">
        <f>SUM(Quarter!BB8:BE8)</f>
        <v>46.01</v>
      </c>
      <c r="P8" s="20">
        <f>SUM(Quarter!BF8:BI8)</f>
        <v>649.07000000000005</v>
      </c>
      <c r="Q8" s="20">
        <f>SUM(Quarter!BJ8:BM8)</f>
        <v>644.73</v>
      </c>
      <c r="R8" s="20">
        <f>SUM(Quarter!BN8:BQ8)</f>
        <v>631.23</v>
      </c>
      <c r="S8" s="20">
        <f>SUM(Quarter!BR8:BU8)</f>
        <v>602.66</v>
      </c>
      <c r="T8" s="20">
        <f>SUM(Quarter!BV8:BY8)</f>
        <v>597.89</v>
      </c>
      <c r="U8" s="20">
        <f>SUM(Quarter!BZ8:CC8)</f>
        <v>645.07000000000005</v>
      </c>
      <c r="V8" s="20">
        <f>SUM(Quarter!CD8:CG8)</f>
        <v>652.65</v>
      </c>
      <c r="W8" s="20">
        <f>SUM(Quarter!CH8:CK8)</f>
        <v>516.79</v>
      </c>
      <c r="X8" s="20">
        <f>SUM(Quarter!CL8:CO8)</f>
        <v>741.6</v>
      </c>
      <c r="Y8" s="20">
        <f>SUM(Quarter!CP8:CS8)</f>
        <v>1037.2600000000002</v>
      </c>
      <c r="Z8" s="20">
        <f>SUM(Quarter!CT8:CW8)</f>
        <v>1158.1500000000001</v>
      </c>
      <c r="AA8" s="20">
        <f>SUM(Quarter!CX8:DA8)</f>
        <v>1180.0999999999999</v>
      </c>
      <c r="AB8" s="21">
        <f>SUM(Quarter!DB8:DE8)</f>
        <v>1256.48</v>
      </c>
    </row>
    <row r="9" spans="1:31" s="12" customFormat="1" x14ac:dyDescent="0.35">
      <c r="A9" s="43" t="s">
        <v>27</v>
      </c>
      <c r="B9" s="50">
        <v>21787.468000000001</v>
      </c>
      <c r="C9" s="22">
        <v>21402.936771999997</v>
      </c>
      <c r="D9" s="22">
        <v>20939</v>
      </c>
      <c r="E9" s="22">
        <v>20809</v>
      </c>
      <c r="F9" s="22">
        <v>19918.582657109368</v>
      </c>
      <c r="G9" s="22">
        <v>19484.224129981467</v>
      </c>
      <c r="H9" s="22">
        <v>18920.889964750702</v>
      </c>
      <c r="I9" s="22">
        <v>18165.357773431228</v>
      </c>
      <c r="J9" s="22">
        <v>17736.531256348662</v>
      </c>
      <c r="K9" s="22">
        <v>16705.117679250969</v>
      </c>
      <c r="L9" s="22">
        <f>SUM(Quarter!AP9:AS9)</f>
        <v>15612.64</v>
      </c>
      <c r="M9" s="22">
        <f>SUM(Quarter!AT9:AW9)</f>
        <v>14601.580000000002</v>
      </c>
      <c r="N9" s="22">
        <f>SUM(Quarter!AX9:BA9)</f>
        <v>13894.73</v>
      </c>
      <c r="O9" s="22">
        <f>SUM(Quarter!BB9:BE9)</f>
        <v>13225.55</v>
      </c>
      <c r="P9" s="22">
        <f>SUM(Quarter!BF9:BI9)</f>
        <v>13222.86</v>
      </c>
      <c r="Q9" s="22">
        <f>SUM(Quarter!BJ9:BM9)</f>
        <v>12970.76</v>
      </c>
      <c r="R9" s="22">
        <f>SUM(Quarter!BN9:BQ9)</f>
        <v>12513.28</v>
      </c>
      <c r="S9" s="22">
        <f>SUM(Quarter!BR9:BU9)</f>
        <v>12553.79</v>
      </c>
      <c r="T9" s="22">
        <f>SUM(Quarter!BV9:BY9)</f>
        <v>12391.31</v>
      </c>
      <c r="U9" s="22">
        <f>SUM(Quarter!BZ9:CC9)</f>
        <v>12229.07</v>
      </c>
      <c r="V9" s="22">
        <f>SUM(Quarter!CD9:CG9)</f>
        <v>12426.8</v>
      </c>
      <c r="W9" s="22">
        <f>SUM(Quarter!CH9:CK9)</f>
        <v>9658.4700000000012</v>
      </c>
      <c r="X9" s="22">
        <f>SUM(Quarter!CL9:CO9)</f>
        <v>10901.09</v>
      </c>
      <c r="Y9" s="22">
        <f>SUM(Quarter!CP9:CS9)</f>
        <v>12004.55</v>
      </c>
      <c r="Z9" s="22">
        <f>SUM(Quarter!CT9:CW9)</f>
        <v>12618.12</v>
      </c>
      <c r="AA9" s="22">
        <f>SUM(Quarter!CX9:DA9)</f>
        <v>13013.21</v>
      </c>
      <c r="AB9" s="23">
        <f>SUM(Quarter!DB9:DE9)</f>
        <v>13562.98</v>
      </c>
      <c r="AD9" s="53"/>
    </row>
    <row r="10" spans="1:31" ht="33.65" customHeight="1" x14ac:dyDescent="0.35">
      <c r="A10" s="57" t="s">
        <v>213</v>
      </c>
      <c r="B10" s="55">
        <v>5195.4701301833265</v>
      </c>
      <c r="C10" s="56">
        <v>5366.7635745417156</v>
      </c>
      <c r="D10" s="56">
        <v>5488.4082115786696</v>
      </c>
      <c r="E10" s="56">
        <v>5678.8468661913948</v>
      </c>
      <c r="F10" s="56">
        <v>5679.0943904778005</v>
      </c>
      <c r="G10" s="56">
        <v>5872.7427256894798</v>
      </c>
      <c r="H10" s="56">
        <v>6411.5874218310437</v>
      </c>
      <c r="I10" s="56">
        <v>6765.4856811733625</v>
      </c>
      <c r="J10" s="56">
        <v>6484.450989382809</v>
      </c>
      <c r="K10" s="56">
        <v>6513.9886639647575</v>
      </c>
      <c r="L10" s="56">
        <f>SUM(Quarter!AP10:AS10)</f>
        <v>6732.03</v>
      </c>
      <c r="M10" s="56">
        <f>SUM(Quarter!AT10:AW10)</f>
        <v>6360.1</v>
      </c>
      <c r="N10" s="56">
        <f>SUM(Quarter!AX10:BA10)</f>
        <v>6467.7300000000005</v>
      </c>
      <c r="O10" s="56">
        <f>SUM(Quarter!BB10:BE10)</f>
        <v>6324.7199999999993</v>
      </c>
      <c r="P10" s="56">
        <f>SUM(Quarter!BF10:BI10)</f>
        <v>5976.34</v>
      </c>
      <c r="Q10" s="56">
        <f>SUM(Quarter!BJ10:BM10)</f>
        <v>5755.21</v>
      </c>
      <c r="R10" s="56">
        <f>SUM(Quarter!BN10:BQ10)</f>
        <v>5794.1900000000005</v>
      </c>
      <c r="S10" s="56">
        <f>SUM(Quarter!BR10:BU10)</f>
        <v>5885.4</v>
      </c>
      <c r="T10" s="56">
        <f>SUM(Quarter!BV10:BY10)</f>
        <v>5793.6200000000008</v>
      </c>
      <c r="U10" s="56">
        <f>SUM(Quarter!BZ10:CC10)</f>
        <v>5891.73</v>
      </c>
      <c r="V10" s="56">
        <f>SUM(Quarter!CD10:CG10)</f>
        <v>6043.56</v>
      </c>
      <c r="W10" s="56">
        <f>SUM(Quarter!CH10:CK10)</f>
        <v>4698.0600000000004</v>
      </c>
      <c r="X10" s="56">
        <f>SUM(Quarter!CL10:CO10)</f>
        <v>5113.72</v>
      </c>
      <c r="Y10" s="56">
        <f>SUM(Quarter!CP10:CS10)</f>
        <v>5369.85</v>
      </c>
      <c r="Z10" s="56">
        <f>SUM(Quarter!CT10:CW10)</f>
        <v>5296.78</v>
      </c>
      <c r="AA10" s="56">
        <f>SUM(Quarter!CX10:DA10)</f>
        <v>5461.26</v>
      </c>
      <c r="AB10" s="85">
        <f>SUM(Quarter!DB10:DE10)</f>
        <v>5363.81</v>
      </c>
      <c r="AD10" s="53"/>
      <c r="AE10" s="53"/>
    </row>
    <row r="11" spans="1:31" x14ac:dyDescent="0.35">
      <c r="A11" s="43" t="s">
        <v>28</v>
      </c>
      <c r="B11" s="49"/>
      <c r="C11" s="20"/>
      <c r="D11" s="20"/>
      <c r="E11" s="20"/>
      <c r="F11" s="20"/>
      <c r="G11" s="20"/>
      <c r="H11" s="20"/>
      <c r="I11" s="20"/>
      <c r="J11" s="20"/>
      <c r="K11" s="20"/>
      <c r="L11" s="56"/>
      <c r="M11" s="56"/>
      <c r="N11" s="56"/>
      <c r="O11" s="56"/>
      <c r="P11" s="20"/>
      <c r="Q11" s="20"/>
      <c r="R11" s="20"/>
      <c r="S11" s="20"/>
      <c r="T11" s="20"/>
      <c r="U11" s="20"/>
      <c r="V11" s="20"/>
      <c r="W11" s="20"/>
      <c r="X11" s="20"/>
      <c r="Y11" s="20"/>
      <c r="Z11" s="20"/>
      <c r="AA11" s="20"/>
      <c r="AB11" s="21">
        <f>SUM(Quarter!DB11:DE11)</f>
        <v>0</v>
      </c>
      <c r="AD11" s="53"/>
      <c r="AE11" s="53"/>
    </row>
    <row r="12" spans="1:31" x14ac:dyDescent="0.35">
      <c r="A12" s="16" t="s">
        <v>210</v>
      </c>
      <c r="B12" s="49">
        <v>15507.784000000001</v>
      </c>
      <c r="C12" s="20">
        <v>15631.662573000007</v>
      </c>
      <c r="D12" s="20">
        <v>16059</v>
      </c>
      <c r="E12" s="20">
        <v>16926.889704744346</v>
      </c>
      <c r="F12" s="20">
        <v>17712.376374559681</v>
      </c>
      <c r="G12" s="20">
        <v>18514.161689419721</v>
      </c>
      <c r="H12" s="20">
        <v>19377.228466332905</v>
      </c>
      <c r="I12" s="20">
        <v>20161.005096357407</v>
      </c>
      <c r="J12" s="20">
        <v>21038.303285665359</v>
      </c>
      <c r="K12" s="20">
        <v>20500.790368536069</v>
      </c>
      <c r="L12" s="56">
        <f>SUM(Quarter!AP12:AS12)</f>
        <v>20129.43</v>
      </c>
      <c r="M12" s="56">
        <f>SUM(Quarter!AT12:AW12)</f>
        <v>20805.3</v>
      </c>
      <c r="N12" s="56">
        <f>SUM(Quarter!AX12:BA12)</f>
        <v>20911.949999999997</v>
      </c>
      <c r="O12" s="56">
        <f>SUM(Quarter!BB12:BE12)</f>
        <v>21622.07</v>
      </c>
      <c r="P12" s="20">
        <f>SUM(Quarter!BF12:BI12)</f>
        <v>21925.57</v>
      </c>
      <c r="Q12" s="20">
        <f>SUM(Quarter!BJ12:BM12)</f>
        <v>22790.34</v>
      </c>
      <c r="R12" s="20">
        <f>SUM(Quarter!BN12:BQ12)</f>
        <v>23420.799999999999</v>
      </c>
      <c r="S12" s="20">
        <f>SUM(Quarter!BR12:BU12)</f>
        <v>24538.489999999998</v>
      </c>
      <c r="T12" s="20">
        <f>SUM(Quarter!BV12:BY12)</f>
        <v>24975.91</v>
      </c>
      <c r="U12" s="20">
        <f>SUM(Quarter!BZ12:CC12)</f>
        <v>24803.11</v>
      </c>
      <c r="V12" s="20">
        <f>SUM(Quarter!CD12:CG12)</f>
        <v>23490.190000000002</v>
      </c>
      <c r="W12" s="20">
        <f>SUM(Quarter!CH12:CK12)</f>
        <v>20283.28</v>
      </c>
      <c r="X12" s="20">
        <f>SUM(Quarter!CL12:CO12)</f>
        <v>21812.61</v>
      </c>
      <c r="Y12" s="87">
        <f>SUM(Quarter!CP12:CS12)</f>
        <v>21257.919999999998</v>
      </c>
      <c r="Z12" s="87">
        <f>SUM(Quarter!CT12:CW12)</f>
        <v>20337.75</v>
      </c>
      <c r="AA12" s="87">
        <f>SUM(Quarter!CX12:DA12)</f>
        <v>20045.140000000003</v>
      </c>
      <c r="AB12" s="88">
        <f>SUM(Quarter!DB12:DE12)</f>
        <v>20508.7</v>
      </c>
      <c r="AD12" s="53"/>
      <c r="AE12" s="53"/>
    </row>
    <row r="13" spans="1:31" x14ac:dyDescent="0.35">
      <c r="A13" s="16" t="s">
        <v>235</v>
      </c>
      <c r="B13" s="49">
        <v>0</v>
      </c>
      <c r="C13" s="20">
        <v>0</v>
      </c>
      <c r="D13" s="20">
        <v>0</v>
      </c>
      <c r="E13" s="20">
        <v>1.7599436818021823</v>
      </c>
      <c r="F13" s="20">
        <v>18.479408658922914</v>
      </c>
      <c r="G13" s="20">
        <v>16.719464977120733</v>
      </c>
      <c r="H13" s="20">
        <v>29.039070749736005</v>
      </c>
      <c r="I13" s="20">
        <v>146.9552974304822</v>
      </c>
      <c r="J13" s="20">
        <v>303.59028511087638</v>
      </c>
      <c r="K13" s="20">
        <v>780.5350228792679</v>
      </c>
      <c r="L13" s="56">
        <f>SUM(Quarter!AP13:AS13)</f>
        <v>57.61</v>
      </c>
      <c r="M13" s="56">
        <f>SUM(Quarter!AT13:AW13)</f>
        <v>50.69</v>
      </c>
      <c r="N13" s="56">
        <f>SUM(Quarter!AX13:BA13)</f>
        <v>79.05</v>
      </c>
      <c r="O13" s="56">
        <f>SUM(Quarter!BB13:BE13)</f>
        <v>45.7</v>
      </c>
      <c r="P13" s="20">
        <f>SUM(Quarter!BF13:BI13)</f>
        <v>682.65</v>
      </c>
      <c r="Q13" s="20">
        <f>SUM(Quarter!BJ13:BM13)</f>
        <v>849.95</v>
      </c>
      <c r="R13" s="20">
        <f>SUM(Quarter!BN13:BQ13)</f>
        <v>595.41</v>
      </c>
      <c r="S13" s="20">
        <f>SUM(Quarter!BR13:BU13)</f>
        <v>630.12</v>
      </c>
      <c r="T13" s="20">
        <f>SUM(Quarter!BV13:BY13)</f>
        <v>620.32999999999993</v>
      </c>
      <c r="U13" s="20">
        <f>SUM(Quarter!BZ13:CC13)</f>
        <v>1017.51</v>
      </c>
      <c r="V13" s="20">
        <f>SUM(Quarter!CD13:CG13)</f>
        <v>1499.27</v>
      </c>
      <c r="W13" s="20">
        <f>SUM(Quarter!CH13:CK13)</f>
        <v>1476.67</v>
      </c>
      <c r="X13" s="20">
        <f>SUM(Quarter!CL13:CO13)</f>
        <v>1101.42</v>
      </c>
      <c r="Y13" s="20">
        <f>SUM(Quarter!CP13:CS13)</f>
        <v>1488.13</v>
      </c>
      <c r="Z13" s="20">
        <f>SUM(Quarter!CT13:CW13)</f>
        <v>1756.4399999999998</v>
      </c>
      <c r="AA13" s="20">
        <f>SUM(Quarter!CX13:DA13)</f>
        <v>1490.12</v>
      </c>
      <c r="AB13" s="21">
        <f>SUM(Quarter!DB13:DE13)</f>
        <v>1236.74</v>
      </c>
      <c r="AD13" s="53"/>
      <c r="AE13" s="53"/>
    </row>
    <row r="14" spans="1:31" s="12" customFormat="1" x14ac:dyDescent="0.35">
      <c r="A14" s="43" t="s">
        <v>29</v>
      </c>
      <c r="B14" s="50">
        <v>15507.784000000001</v>
      </c>
      <c r="C14" s="22">
        <v>15631.662573000007</v>
      </c>
      <c r="D14" s="22">
        <v>16059</v>
      </c>
      <c r="E14" s="22">
        <v>16928.649648426144</v>
      </c>
      <c r="F14" s="22">
        <v>17730.855783218605</v>
      </c>
      <c r="G14" s="22">
        <v>18530.88115439684</v>
      </c>
      <c r="H14" s="22">
        <v>19406.26753708264</v>
      </c>
      <c r="I14" s="22">
        <v>20307.960393787889</v>
      </c>
      <c r="J14" s="22">
        <v>21341.893570776236</v>
      </c>
      <c r="K14" s="22">
        <v>21281.325391415336</v>
      </c>
      <c r="L14" s="89">
        <f>SUM(Quarter!AP14:AS14)</f>
        <v>20187.039999999997</v>
      </c>
      <c r="M14" s="89">
        <f>SUM(Quarter!AT14:AW14)</f>
        <v>20856</v>
      </c>
      <c r="N14" s="89">
        <f>SUM(Quarter!AX14:BA14)</f>
        <v>20991</v>
      </c>
      <c r="O14" s="89">
        <f>SUM(Quarter!BB14:BE14)</f>
        <v>21667.769999999997</v>
      </c>
      <c r="P14" s="22">
        <f>SUM(Quarter!BF14:BI14)</f>
        <v>22608.240000000002</v>
      </c>
      <c r="Q14" s="22">
        <f>SUM(Quarter!BJ14:BM14)</f>
        <v>23640.29</v>
      </c>
      <c r="R14" s="22">
        <f>SUM(Quarter!BN14:BQ14)</f>
        <v>24016.21</v>
      </c>
      <c r="S14" s="22">
        <f>SUM(Quarter!BR14:BU14)</f>
        <v>25168.61</v>
      </c>
      <c r="T14" s="22">
        <f>SUM(Quarter!BV14:BY14)</f>
        <v>25596.239999999998</v>
      </c>
      <c r="U14" s="22">
        <f>SUM(Quarter!BZ14:CC14)</f>
        <v>25820.629999999997</v>
      </c>
      <c r="V14" s="22">
        <f>SUM(Quarter!CD14:CG14)</f>
        <v>24989.47</v>
      </c>
      <c r="W14" s="22">
        <f>SUM(Quarter!CH14:CK14)</f>
        <v>21759.96</v>
      </c>
      <c r="X14" s="22">
        <f>SUM(Quarter!CL14:CO14)</f>
        <v>22914.03</v>
      </c>
      <c r="Y14" s="22">
        <f>SUM(Quarter!CP14:CS14)</f>
        <v>22746.04</v>
      </c>
      <c r="Z14" s="22">
        <f>SUM(Quarter!CT14:CW14)</f>
        <v>22094.2</v>
      </c>
      <c r="AA14" s="22">
        <f>SUM(Quarter!CX14:DA14)</f>
        <v>21535.260000000002</v>
      </c>
      <c r="AB14" s="23">
        <f>SUM(Quarter!DB14:DE14)</f>
        <v>21745.43</v>
      </c>
      <c r="AD14" s="104"/>
      <c r="AE14" s="53"/>
    </row>
    <row r="15" spans="1:31" x14ac:dyDescent="0.35">
      <c r="A15" s="16" t="s">
        <v>213</v>
      </c>
      <c r="B15" s="51">
        <v>1238.0311981793789</v>
      </c>
      <c r="C15" s="52">
        <v>1337.2839817605538</v>
      </c>
      <c r="D15" s="52">
        <v>1546.9454689377533</v>
      </c>
      <c r="E15" s="52">
        <v>1756.258241440167</v>
      </c>
      <c r="F15" s="52">
        <v>2023.2263769831388</v>
      </c>
      <c r="G15" s="52">
        <v>2344.1997396992947</v>
      </c>
      <c r="H15" s="52">
        <v>2928.6669537524699</v>
      </c>
      <c r="I15" s="52">
        <v>3711.6683068335083</v>
      </c>
      <c r="J15" s="52">
        <v>4102.0583020183485</v>
      </c>
      <c r="K15" s="52">
        <v>4636.238474757929</v>
      </c>
      <c r="L15" s="56">
        <f>SUM(Quarter!AP15:AS15)</f>
        <v>4979.43</v>
      </c>
      <c r="M15" s="56">
        <f>SUM(Quarter!AT15:AW15)</f>
        <v>5376.15</v>
      </c>
      <c r="N15" s="56">
        <f>SUM(Quarter!AX15:BA15)</f>
        <v>5950.2100000000009</v>
      </c>
      <c r="O15" s="56">
        <f>SUM(Quarter!BB15:BE15)</f>
        <v>6079.34</v>
      </c>
      <c r="P15" s="52">
        <f>SUM(Quarter!BF15:BI15)</f>
        <v>6217.5099999999993</v>
      </c>
      <c r="Q15" s="52">
        <f>SUM(Quarter!BJ15:BM15)</f>
        <v>6393.8899999999994</v>
      </c>
      <c r="R15" s="52">
        <f>SUM(Quarter!BN15:BQ15)</f>
        <v>6643.7</v>
      </c>
      <c r="S15" s="52">
        <f>SUM(Quarter!BR15:BU15)</f>
        <v>7267</v>
      </c>
      <c r="T15" s="52">
        <f>SUM(Quarter!BV15:BY15)</f>
        <v>7382.61</v>
      </c>
      <c r="U15" s="52">
        <f>SUM(Quarter!BZ15:CC15)</f>
        <v>7609.54</v>
      </c>
      <c r="V15" s="52">
        <f>SUM(Quarter!CD15:CG15)</f>
        <v>7537.66</v>
      </c>
      <c r="W15" s="52">
        <f>SUM(Quarter!CH15:CK15)</f>
        <v>5909.48</v>
      </c>
      <c r="X15" s="52">
        <f>SUM(Quarter!CL15:CO15)</f>
        <v>6315.2699999999995</v>
      </c>
      <c r="Y15" s="52">
        <f>SUM(Quarter!CP15:CS15)</f>
        <v>6351.6900000000005</v>
      </c>
      <c r="Z15" s="52">
        <f>SUM(Quarter!CT15:CW15)</f>
        <v>5679.0999999999995</v>
      </c>
      <c r="AA15" s="52">
        <f>SUM(Quarter!CX15:DA15)</f>
        <v>5037.09</v>
      </c>
      <c r="AB15" s="86">
        <f>SUM(Quarter!DB15:DE15)</f>
        <v>4685.41</v>
      </c>
      <c r="AD15" s="53"/>
      <c r="AE15" s="53"/>
    </row>
    <row r="17" spans="13:30" x14ac:dyDescent="0.35">
      <c r="M17" s="38"/>
      <c r="N17" s="38"/>
      <c r="O17" s="38"/>
      <c r="P17" s="38"/>
      <c r="Q17" s="38"/>
      <c r="R17" s="38"/>
      <c r="S17" s="38"/>
      <c r="T17" s="38"/>
      <c r="U17" s="38"/>
      <c r="V17" s="22"/>
      <c r="W17" s="22"/>
      <c r="X17" s="22"/>
      <c r="Y17" s="22"/>
      <c r="Z17" s="22"/>
      <c r="AA17" s="22"/>
      <c r="AB17" s="22"/>
      <c r="AD17" s="53"/>
    </row>
    <row r="18" spans="13:30" x14ac:dyDescent="0.35">
      <c r="M18" s="53"/>
      <c r="N18" s="53"/>
      <c r="O18" s="53"/>
      <c r="P18" s="53"/>
      <c r="Q18" s="53"/>
      <c r="R18" s="53"/>
      <c r="S18" s="53"/>
      <c r="T18" s="103"/>
      <c r="U18" s="103"/>
      <c r="V18" s="103"/>
      <c r="W18" s="103"/>
      <c r="X18" s="103"/>
      <c r="Y18" s="103"/>
      <c r="Z18" s="103"/>
      <c r="AA18" s="103"/>
      <c r="AB18" s="103"/>
    </row>
    <row r="19" spans="13:30" x14ac:dyDescent="0.35">
      <c r="Y19" s="44"/>
      <c r="AB19" s="53"/>
    </row>
    <row r="20" spans="13:30" x14ac:dyDescent="0.35">
      <c r="Z20" s="53"/>
      <c r="AA20" s="53"/>
    </row>
    <row r="21" spans="13:30" x14ac:dyDescent="0.35">
      <c r="W21" s="46"/>
      <c r="X21" s="46"/>
      <c r="Y21" s="46"/>
      <c r="AB21" s="53"/>
    </row>
    <row r="22" spans="13:30" x14ac:dyDescent="0.35">
      <c r="W22" s="46"/>
      <c r="X22" s="46"/>
      <c r="Y22" s="46"/>
    </row>
    <row r="23" spans="13:30" x14ac:dyDescent="0.35">
      <c r="V23" s="24"/>
      <c r="W23" s="24"/>
      <c r="X23" s="24"/>
      <c r="Y23" s="24"/>
      <c r="Z23" s="24"/>
      <c r="AA23" s="24"/>
      <c r="AB23" s="24"/>
    </row>
    <row r="25" spans="13:30" x14ac:dyDescent="0.35">
      <c r="AB25" s="53"/>
    </row>
    <row r="28" spans="13:30" x14ac:dyDescent="0.35">
      <c r="X28" s="38"/>
      <c r="Y28" s="38"/>
      <c r="Z28" s="38"/>
      <c r="AA28" s="38"/>
      <c r="AB28" s="38"/>
    </row>
  </sheetData>
  <phoneticPr fontId="18" type="noConversion"/>
  <conditionalFormatting sqref="F3:BK3">
    <cfRule type="cellIs" dxfId="5" priority="2" stopIfTrue="1" operator="lessThan">
      <formula>0</formula>
    </cfRule>
    <cfRule type="cellIs" dxfId="4" priority="3" stopIfTrue="1" operator="greaterThan">
      <formula>0</formula>
    </cfRule>
  </conditionalFormatting>
  <conditionalFormatting sqref="F2:BR2 B4:BG4">
    <cfRule type="cellIs" dxfId="3" priority="1" stopIfTrue="1" operator="lessThan">
      <formula>0</formula>
    </cfRule>
  </conditionalFormatting>
  <pageMargins left="0.75" right="0.75" top="1" bottom="1" header="0.5" footer="0.5"/>
  <pageSetup paperSize="9" orientation="portrait" r:id="rId1"/>
  <headerFooter alignWithMargins="0"/>
  <ignoredErrors>
    <ignoredError sqref="B14:K15 B7:K7 P7:Y7 L7:O7 B8:K8 P8:Y8 L8:O8 B9:K9 P9:Y9 L9:O9 B10:K10 P10:Y10 L10:O10 B11:K12 P11:Y12 B13:K13 P13:Y13 L12:O13 P14:Y15 L14:O15 Z11" formulaRange="1"/>
    <ignoredError sqref="Z7:Z10 Z12:Z15 AA7:AB15"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826F-FC54-4296-B20A-55AD3AC9B262}">
  <sheetPr codeName="Sheet6">
    <pageSetUpPr fitToPage="1"/>
  </sheetPr>
  <dimension ref="A1:DH26"/>
  <sheetViews>
    <sheetView showGridLines="0" workbookViewId="0">
      <pane xSplit="1" ySplit="4" topLeftCell="CY5" activePane="bottomRight" state="frozen"/>
      <selection pane="topRight"/>
      <selection pane="bottomLeft"/>
      <selection pane="bottomRight" activeCell="CY5" sqref="CY5"/>
    </sheetView>
  </sheetViews>
  <sheetFormatPr defaultColWidth="9" defaultRowHeight="15.5" x14ac:dyDescent="0.35"/>
  <cols>
    <col min="1" max="1" width="45.81640625" style="1" customWidth="1"/>
    <col min="2" max="99" width="13.81640625" style="1" customWidth="1"/>
    <col min="100" max="100" width="14.54296875" style="1" bestFit="1" customWidth="1"/>
    <col min="101" max="101" width="13.453125" style="1" bestFit="1" customWidth="1"/>
    <col min="102" max="102" width="13.81640625" style="1" bestFit="1" customWidth="1"/>
    <col min="103" max="103" width="13.453125" style="1" bestFit="1" customWidth="1"/>
    <col min="104" max="107" width="13.81640625" style="1" bestFit="1" customWidth="1"/>
    <col min="108" max="108" width="13.81640625" style="1" customWidth="1"/>
    <col min="109" max="109" width="13.1796875" style="1" bestFit="1" customWidth="1"/>
    <col min="110" max="110" width="13.90625" style="1" bestFit="1" customWidth="1"/>
    <col min="111" max="248" width="9" style="1"/>
    <col min="249" max="249" width="24" style="1" customWidth="1"/>
    <col min="250" max="250" width="14.1796875" style="1" customWidth="1"/>
    <col min="251" max="336" width="7.54296875" style="1" customWidth="1"/>
    <col min="337" max="337" width="8.1796875" style="1" customWidth="1"/>
    <col min="338" max="338" width="7.81640625" style="1" customWidth="1"/>
    <col min="339" max="339" width="8.1796875" style="1" customWidth="1"/>
    <col min="340" max="340" width="7.81640625" style="1" customWidth="1"/>
    <col min="341" max="341" width="17" style="1" bestFit="1" customWidth="1"/>
    <col min="342" max="504" width="9" style="1"/>
    <col min="505" max="505" width="24" style="1" customWidth="1"/>
    <col min="506" max="506" width="14.1796875" style="1" customWidth="1"/>
    <col min="507" max="592" width="7.54296875" style="1" customWidth="1"/>
    <col min="593" max="593" width="8.1796875" style="1" customWidth="1"/>
    <col min="594" max="594" width="7.81640625" style="1" customWidth="1"/>
    <col min="595" max="595" width="8.1796875" style="1" customWidth="1"/>
    <col min="596" max="596" width="7.81640625" style="1" customWidth="1"/>
    <col min="597" max="597" width="17" style="1" bestFit="1" customWidth="1"/>
    <col min="598" max="760" width="9" style="1"/>
    <col min="761" max="761" width="24" style="1" customWidth="1"/>
    <col min="762" max="762" width="14.1796875" style="1" customWidth="1"/>
    <col min="763" max="848" width="7.54296875" style="1" customWidth="1"/>
    <col min="849" max="849" width="8.1796875" style="1" customWidth="1"/>
    <col min="850" max="850" width="7.81640625" style="1" customWidth="1"/>
    <col min="851" max="851" width="8.1796875" style="1" customWidth="1"/>
    <col min="852" max="852" width="7.81640625" style="1" customWidth="1"/>
    <col min="853" max="853" width="17" style="1" bestFit="1" customWidth="1"/>
    <col min="854" max="1016" width="9" style="1"/>
    <col min="1017" max="1017" width="24" style="1" customWidth="1"/>
    <col min="1018" max="1018" width="14.1796875" style="1" customWidth="1"/>
    <col min="1019" max="1104" width="7.54296875" style="1" customWidth="1"/>
    <col min="1105" max="1105" width="8.1796875" style="1" customWidth="1"/>
    <col min="1106" max="1106" width="7.81640625" style="1" customWidth="1"/>
    <col min="1107" max="1107" width="8.1796875" style="1" customWidth="1"/>
    <col min="1108" max="1108" width="7.81640625" style="1" customWidth="1"/>
    <col min="1109" max="1109" width="17" style="1" bestFit="1" customWidth="1"/>
    <col min="1110" max="1272" width="9" style="1"/>
    <col min="1273" max="1273" width="24" style="1" customWidth="1"/>
    <col min="1274" max="1274" width="14.1796875" style="1" customWidth="1"/>
    <col min="1275" max="1360" width="7.54296875" style="1" customWidth="1"/>
    <col min="1361" max="1361" width="8.1796875" style="1" customWidth="1"/>
    <col min="1362" max="1362" width="7.81640625" style="1" customWidth="1"/>
    <col min="1363" max="1363" width="8.1796875" style="1" customWidth="1"/>
    <col min="1364" max="1364" width="7.81640625" style="1" customWidth="1"/>
    <col min="1365" max="1365" width="17" style="1" bestFit="1" customWidth="1"/>
    <col min="1366" max="1528" width="9" style="1"/>
    <col min="1529" max="1529" width="24" style="1" customWidth="1"/>
    <col min="1530" max="1530" width="14.1796875" style="1" customWidth="1"/>
    <col min="1531" max="1616" width="7.54296875" style="1" customWidth="1"/>
    <col min="1617" max="1617" width="8.1796875" style="1" customWidth="1"/>
    <col min="1618" max="1618" width="7.81640625" style="1" customWidth="1"/>
    <col min="1619" max="1619" width="8.1796875" style="1" customWidth="1"/>
    <col min="1620" max="1620" width="7.81640625" style="1" customWidth="1"/>
    <col min="1621" max="1621" width="17" style="1" bestFit="1" customWidth="1"/>
    <col min="1622" max="1784" width="9" style="1"/>
    <col min="1785" max="1785" width="24" style="1" customWidth="1"/>
    <col min="1786" max="1786" width="14.1796875" style="1" customWidth="1"/>
    <col min="1787" max="1872" width="7.54296875" style="1" customWidth="1"/>
    <col min="1873" max="1873" width="8.1796875" style="1" customWidth="1"/>
    <col min="1874" max="1874" width="7.81640625" style="1" customWidth="1"/>
    <col min="1875" max="1875" width="8.1796875" style="1" customWidth="1"/>
    <col min="1876" max="1876" width="7.81640625" style="1" customWidth="1"/>
    <col min="1877" max="1877" width="17" style="1" bestFit="1" customWidth="1"/>
    <col min="1878" max="2040" width="9" style="1"/>
    <col min="2041" max="2041" width="24" style="1" customWidth="1"/>
    <col min="2042" max="2042" width="14.1796875" style="1" customWidth="1"/>
    <col min="2043" max="2128" width="7.54296875" style="1" customWidth="1"/>
    <col min="2129" max="2129" width="8.1796875" style="1" customWidth="1"/>
    <col min="2130" max="2130" width="7.81640625" style="1" customWidth="1"/>
    <col min="2131" max="2131" width="8.1796875" style="1" customWidth="1"/>
    <col min="2132" max="2132" width="7.81640625" style="1" customWidth="1"/>
    <col min="2133" max="2133" width="17" style="1" bestFit="1" customWidth="1"/>
    <col min="2134" max="2296" width="9" style="1"/>
    <col min="2297" max="2297" width="24" style="1" customWidth="1"/>
    <col min="2298" max="2298" width="14.1796875" style="1" customWidth="1"/>
    <col min="2299" max="2384" width="7.54296875" style="1" customWidth="1"/>
    <col min="2385" max="2385" width="8.1796875" style="1" customWidth="1"/>
    <col min="2386" max="2386" width="7.81640625" style="1" customWidth="1"/>
    <col min="2387" max="2387" width="8.1796875" style="1" customWidth="1"/>
    <col min="2388" max="2388" width="7.81640625" style="1" customWidth="1"/>
    <col min="2389" max="2389" width="17" style="1" bestFit="1" customWidth="1"/>
    <col min="2390" max="2552" width="9" style="1"/>
    <col min="2553" max="2553" width="24" style="1" customWidth="1"/>
    <col min="2554" max="2554" width="14.1796875" style="1" customWidth="1"/>
    <col min="2555" max="2640" width="7.54296875" style="1" customWidth="1"/>
    <col min="2641" max="2641" width="8.1796875" style="1" customWidth="1"/>
    <col min="2642" max="2642" width="7.81640625" style="1" customWidth="1"/>
    <col min="2643" max="2643" width="8.1796875" style="1" customWidth="1"/>
    <col min="2644" max="2644" width="7.81640625" style="1" customWidth="1"/>
    <col min="2645" max="2645" width="17" style="1" bestFit="1" customWidth="1"/>
    <col min="2646" max="2808" width="9" style="1"/>
    <col min="2809" max="2809" width="24" style="1" customWidth="1"/>
    <col min="2810" max="2810" width="14.1796875" style="1" customWidth="1"/>
    <col min="2811" max="2896" width="7.54296875" style="1" customWidth="1"/>
    <col min="2897" max="2897" width="8.1796875" style="1" customWidth="1"/>
    <col min="2898" max="2898" width="7.81640625" style="1" customWidth="1"/>
    <col min="2899" max="2899" width="8.1796875" style="1" customWidth="1"/>
    <col min="2900" max="2900" width="7.81640625" style="1" customWidth="1"/>
    <col min="2901" max="2901" width="17" style="1" bestFit="1" customWidth="1"/>
    <col min="2902" max="3064" width="9" style="1"/>
    <col min="3065" max="3065" width="24" style="1" customWidth="1"/>
    <col min="3066" max="3066" width="14.1796875" style="1" customWidth="1"/>
    <col min="3067" max="3152" width="7.54296875" style="1" customWidth="1"/>
    <col min="3153" max="3153" width="8.1796875" style="1" customWidth="1"/>
    <col min="3154" max="3154" width="7.81640625" style="1" customWidth="1"/>
    <col min="3155" max="3155" width="8.1796875" style="1" customWidth="1"/>
    <col min="3156" max="3156" width="7.81640625" style="1" customWidth="1"/>
    <col min="3157" max="3157" width="17" style="1" bestFit="1" customWidth="1"/>
    <col min="3158" max="3320" width="9" style="1"/>
    <col min="3321" max="3321" width="24" style="1" customWidth="1"/>
    <col min="3322" max="3322" width="14.1796875" style="1" customWidth="1"/>
    <col min="3323" max="3408" width="7.54296875" style="1" customWidth="1"/>
    <col min="3409" max="3409" width="8.1796875" style="1" customWidth="1"/>
    <col min="3410" max="3410" width="7.81640625" style="1" customWidth="1"/>
    <col min="3411" max="3411" width="8.1796875" style="1" customWidth="1"/>
    <col min="3412" max="3412" width="7.81640625" style="1" customWidth="1"/>
    <col min="3413" max="3413" width="17" style="1" bestFit="1" customWidth="1"/>
    <col min="3414" max="3576" width="9" style="1"/>
    <col min="3577" max="3577" width="24" style="1" customWidth="1"/>
    <col min="3578" max="3578" width="14.1796875" style="1" customWidth="1"/>
    <col min="3579" max="3664" width="7.54296875" style="1" customWidth="1"/>
    <col min="3665" max="3665" width="8.1796875" style="1" customWidth="1"/>
    <col min="3666" max="3666" width="7.81640625" style="1" customWidth="1"/>
    <col min="3667" max="3667" width="8.1796875" style="1" customWidth="1"/>
    <col min="3668" max="3668" width="7.81640625" style="1" customWidth="1"/>
    <col min="3669" max="3669" width="17" style="1" bestFit="1" customWidth="1"/>
    <col min="3670" max="3832" width="9" style="1"/>
    <col min="3833" max="3833" width="24" style="1" customWidth="1"/>
    <col min="3834" max="3834" width="14.1796875" style="1" customWidth="1"/>
    <col min="3835" max="3920" width="7.54296875" style="1" customWidth="1"/>
    <col min="3921" max="3921" width="8.1796875" style="1" customWidth="1"/>
    <col min="3922" max="3922" width="7.81640625" style="1" customWidth="1"/>
    <col min="3923" max="3923" width="8.1796875" style="1" customWidth="1"/>
    <col min="3924" max="3924" width="7.81640625" style="1" customWidth="1"/>
    <col min="3925" max="3925" width="17" style="1" bestFit="1" customWidth="1"/>
    <col min="3926" max="4088" width="9" style="1"/>
    <col min="4089" max="4089" width="24" style="1" customWidth="1"/>
    <col min="4090" max="4090" width="14.1796875" style="1" customWidth="1"/>
    <col min="4091" max="4176" width="7.54296875" style="1" customWidth="1"/>
    <col min="4177" max="4177" width="8.1796875" style="1" customWidth="1"/>
    <col min="4178" max="4178" width="7.81640625" style="1" customWidth="1"/>
    <col min="4179" max="4179" width="8.1796875" style="1" customWidth="1"/>
    <col min="4180" max="4180" width="7.81640625" style="1" customWidth="1"/>
    <col min="4181" max="4181" width="17" style="1" bestFit="1" customWidth="1"/>
    <col min="4182" max="4344" width="9" style="1"/>
    <col min="4345" max="4345" width="24" style="1" customWidth="1"/>
    <col min="4346" max="4346" width="14.1796875" style="1" customWidth="1"/>
    <col min="4347" max="4432" width="7.54296875" style="1" customWidth="1"/>
    <col min="4433" max="4433" width="8.1796875" style="1" customWidth="1"/>
    <col min="4434" max="4434" width="7.81640625" style="1" customWidth="1"/>
    <col min="4435" max="4435" width="8.1796875" style="1" customWidth="1"/>
    <col min="4436" max="4436" width="7.81640625" style="1" customWidth="1"/>
    <col min="4437" max="4437" width="17" style="1" bestFit="1" customWidth="1"/>
    <col min="4438" max="4600" width="9" style="1"/>
    <col min="4601" max="4601" width="24" style="1" customWidth="1"/>
    <col min="4602" max="4602" width="14.1796875" style="1" customWidth="1"/>
    <col min="4603" max="4688" width="7.54296875" style="1" customWidth="1"/>
    <col min="4689" max="4689" width="8.1796875" style="1" customWidth="1"/>
    <col min="4690" max="4690" width="7.81640625" style="1" customWidth="1"/>
    <col min="4691" max="4691" width="8.1796875" style="1" customWidth="1"/>
    <col min="4692" max="4692" width="7.81640625" style="1" customWidth="1"/>
    <col min="4693" max="4693" width="17" style="1" bestFit="1" customWidth="1"/>
    <col min="4694" max="4856" width="9" style="1"/>
    <col min="4857" max="4857" width="24" style="1" customWidth="1"/>
    <col min="4858" max="4858" width="14.1796875" style="1" customWidth="1"/>
    <col min="4859" max="4944" width="7.54296875" style="1" customWidth="1"/>
    <col min="4945" max="4945" width="8.1796875" style="1" customWidth="1"/>
    <col min="4946" max="4946" width="7.81640625" style="1" customWidth="1"/>
    <col min="4947" max="4947" width="8.1796875" style="1" customWidth="1"/>
    <col min="4948" max="4948" width="7.81640625" style="1" customWidth="1"/>
    <col min="4949" max="4949" width="17" style="1" bestFit="1" customWidth="1"/>
    <col min="4950" max="5112" width="9" style="1"/>
    <col min="5113" max="5113" width="24" style="1" customWidth="1"/>
    <col min="5114" max="5114" width="14.1796875" style="1" customWidth="1"/>
    <col min="5115" max="5200" width="7.54296875" style="1" customWidth="1"/>
    <col min="5201" max="5201" width="8.1796875" style="1" customWidth="1"/>
    <col min="5202" max="5202" width="7.81640625" style="1" customWidth="1"/>
    <col min="5203" max="5203" width="8.1796875" style="1" customWidth="1"/>
    <col min="5204" max="5204" width="7.81640625" style="1" customWidth="1"/>
    <col min="5205" max="5205" width="17" style="1" bestFit="1" customWidth="1"/>
    <col min="5206" max="5368" width="9" style="1"/>
    <col min="5369" max="5369" width="24" style="1" customWidth="1"/>
    <col min="5370" max="5370" width="14.1796875" style="1" customWidth="1"/>
    <col min="5371" max="5456" width="7.54296875" style="1" customWidth="1"/>
    <col min="5457" max="5457" width="8.1796875" style="1" customWidth="1"/>
    <col min="5458" max="5458" width="7.81640625" style="1" customWidth="1"/>
    <col min="5459" max="5459" width="8.1796875" style="1" customWidth="1"/>
    <col min="5460" max="5460" width="7.81640625" style="1" customWidth="1"/>
    <col min="5461" max="5461" width="17" style="1" bestFit="1" customWidth="1"/>
    <col min="5462" max="5624" width="9" style="1"/>
    <col min="5625" max="5625" width="24" style="1" customWidth="1"/>
    <col min="5626" max="5626" width="14.1796875" style="1" customWidth="1"/>
    <col min="5627" max="5712" width="7.54296875" style="1" customWidth="1"/>
    <col min="5713" max="5713" width="8.1796875" style="1" customWidth="1"/>
    <col min="5714" max="5714" width="7.81640625" style="1" customWidth="1"/>
    <col min="5715" max="5715" width="8.1796875" style="1" customWidth="1"/>
    <col min="5716" max="5716" width="7.81640625" style="1" customWidth="1"/>
    <col min="5717" max="5717" width="17" style="1" bestFit="1" customWidth="1"/>
    <col min="5718" max="5880" width="9" style="1"/>
    <col min="5881" max="5881" width="24" style="1" customWidth="1"/>
    <col min="5882" max="5882" width="14.1796875" style="1" customWidth="1"/>
    <col min="5883" max="5968" width="7.54296875" style="1" customWidth="1"/>
    <col min="5969" max="5969" width="8.1796875" style="1" customWidth="1"/>
    <col min="5970" max="5970" width="7.81640625" style="1" customWidth="1"/>
    <col min="5971" max="5971" width="8.1796875" style="1" customWidth="1"/>
    <col min="5972" max="5972" width="7.81640625" style="1" customWidth="1"/>
    <col min="5973" max="5973" width="17" style="1" bestFit="1" customWidth="1"/>
    <col min="5974" max="6136" width="9" style="1"/>
    <col min="6137" max="6137" width="24" style="1" customWidth="1"/>
    <col min="6138" max="6138" width="14.1796875" style="1" customWidth="1"/>
    <col min="6139" max="6224" width="7.54296875" style="1" customWidth="1"/>
    <col min="6225" max="6225" width="8.1796875" style="1" customWidth="1"/>
    <col min="6226" max="6226" width="7.81640625" style="1" customWidth="1"/>
    <col min="6227" max="6227" width="8.1796875" style="1" customWidth="1"/>
    <col min="6228" max="6228" width="7.81640625" style="1" customWidth="1"/>
    <col min="6229" max="6229" width="17" style="1" bestFit="1" customWidth="1"/>
    <col min="6230" max="6392" width="9" style="1"/>
    <col min="6393" max="6393" width="24" style="1" customWidth="1"/>
    <col min="6394" max="6394" width="14.1796875" style="1" customWidth="1"/>
    <col min="6395" max="6480" width="7.54296875" style="1" customWidth="1"/>
    <col min="6481" max="6481" width="8.1796875" style="1" customWidth="1"/>
    <col min="6482" max="6482" width="7.81640625" style="1" customWidth="1"/>
    <col min="6483" max="6483" width="8.1796875" style="1" customWidth="1"/>
    <col min="6484" max="6484" width="7.81640625" style="1" customWidth="1"/>
    <col min="6485" max="6485" width="17" style="1" bestFit="1" customWidth="1"/>
    <col min="6486" max="6648" width="9" style="1"/>
    <col min="6649" max="6649" width="24" style="1" customWidth="1"/>
    <col min="6650" max="6650" width="14.1796875" style="1" customWidth="1"/>
    <col min="6651" max="6736" width="7.54296875" style="1" customWidth="1"/>
    <col min="6737" max="6737" width="8.1796875" style="1" customWidth="1"/>
    <col min="6738" max="6738" width="7.81640625" style="1" customWidth="1"/>
    <col min="6739" max="6739" width="8.1796875" style="1" customWidth="1"/>
    <col min="6740" max="6740" width="7.81640625" style="1" customWidth="1"/>
    <col min="6741" max="6741" width="17" style="1" bestFit="1" customWidth="1"/>
    <col min="6742" max="6904" width="9" style="1"/>
    <col min="6905" max="6905" width="24" style="1" customWidth="1"/>
    <col min="6906" max="6906" width="14.1796875" style="1" customWidth="1"/>
    <col min="6907" max="6992" width="7.54296875" style="1" customWidth="1"/>
    <col min="6993" max="6993" width="8.1796875" style="1" customWidth="1"/>
    <col min="6994" max="6994" width="7.81640625" style="1" customWidth="1"/>
    <col min="6995" max="6995" width="8.1796875" style="1" customWidth="1"/>
    <col min="6996" max="6996" width="7.81640625" style="1" customWidth="1"/>
    <col min="6997" max="6997" width="17" style="1" bestFit="1" customWidth="1"/>
    <col min="6998" max="7160" width="9" style="1"/>
    <col min="7161" max="7161" width="24" style="1" customWidth="1"/>
    <col min="7162" max="7162" width="14.1796875" style="1" customWidth="1"/>
    <col min="7163" max="7248" width="7.54296875" style="1" customWidth="1"/>
    <col min="7249" max="7249" width="8.1796875" style="1" customWidth="1"/>
    <col min="7250" max="7250" width="7.81640625" style="1" customWidth="1"/>
    <col min="7251" max="7251" width="8.1796875" style="1" customWidth="1"/>
    <col min="7252" max="7252" width="7.81640625" style="1" customWidth="1"/>
    <col min="7253" max="7253" width="17" style="1" bestFit="1" customWidth="1"/>
    <col min="7254" max="7416" width="9" style="1"/>
    <col min="7417" max="7417" width="24" style="1" customWidth="1"/>
    <col min="7418" max="7418" width="14.1796875" style="1" customWidth="1"/>
    <col min="7419" max="7504" width="7.54296875" style="1" customWidth="1"/>
    <col min="7505" max="7505" width="8.1796875" style="1" customWidth="1"/>
    <col min="7506" max="7506" width="7.81640625" style="1" customWidth="1"/>
    <col min="7507" max="7507" width="8.1796875" style="1" customWidth="1"/>
    <col min="7508" max="7508" width="7.81640625" style="1" customWidth="1"/>
    <col min="7509" max="7509" width="17" style="1" bestFit="1" customWidth="1"/>
    <col min="7510" max="7672" width="9" style="1"/>
    <col min="7673" max="7673" width="24" style="1" customWidth="1"/>
    <col min="7674" max="7674" width="14.1796875" style="1" customWidth="1"/>
    <col min="7675" max="7760" width="7.54296875" style="1" customWidth="1"/>
    <col min="7761" max="7761" width="8.1796875" style="1" customWidth="1"/>
    <col min="7762" max="7762" width="7.81640625" style="1" customWidth="1"/>
    <col min="7763" max="7763" width="8.1796875" style="1" customWidth="1"/>
    <col min="7764" max="7764" width="7.81640625" style="1" customWidth="1"/>
    <col min="7765" max="7765" width="17" style="1" bestFit="1" customWidth="1"/>
    <col min="7766" max="7928" width="9" style="1"/>
    <col min="7929" max="7929" width="24" style="1" customWidth="1"/>
    <col min="7930" max="7930" width="14.1796875" style="1" customWidth="1"/>
    <col min="7931" max="8016" width="7.54296875" style="1" customWidth="1"/>
    <col min="8017" max="8017" width="8.1796875" style="1" customWidth="1"/>
    <col min="8018" max="8018" width="7.81640625" style="1" customWidth="1"/>
    <col min="8019" max="8019" width="8.1796875" style="1" customWidth="1"/>
    <col min="8020" max="8020" width="7.81640625" style="1" customWidth="1"/>
    <col min="8021" max="8021" width="17" style="1" bestFit="1" customWidth="1"/>
    <col min="8022" max="8184" width="9" style="1"/>
    <col min="8185" max="8185" width="24" style="1" customWidth="1"/>
    <col min="8186" max="8186" width="14.1796875" style="1" customWidth="1"/>
    <col min="8187" max="8272" width="7.54296875" style="1" customWidth="1"/>
    <col min="8273" max="8273" width="8.1796875" style="1" customWidth="1"/>
    <col min="8274" max="8274" width="7.81640625" style="1" customWidth="1"/>
    <col min="8275" max="8275" width="8.1796875" style="1" customWidth="1"/>
    <col min="8276" max="8276" width="7.81640625" style="1" customWidth="1"/>
    <col min="8277" max="8277" width="17" style="1" bestFit="1" customWidth="1"/>
    <col min="8278" max="8440" width="9" style="1"/>
    <col min="8441" max="8441" width="24" style="1" customWidth="1"/>
    <col min="8442" max="8442" width="14.1796875" style="1" customWidth="1"/>
    <col min="8443" max="8528" width="7.54296875" style="1" customWidth="1"/>
    <col min="8529" max="8529" width="8.1796875" style="1" customWidth="1"/>
    <col min="8530" max="8530" width="7.81640625" style="1" customWidth="1"/>
    <col min="8531" max="8531" width="8.1796875" style="1" customWidth="1"/>
    <col min="8532" max="8532" width="7.81640625" style="1" customWidth="1"/>
    <col min="8533" max="8533" width="17" style="1" bestFit="1" customWidth="1"/>
    <col min="8534" max="8696" width="9" style="1"/>
    <col min="8697" max="8697" width="24" style="1" customWidth="1"/>
    <col min="8698" max="8698" width="14.1796875" style="1" customWidth="1"/>
    <col min="8699" max="8784" width="7.54296875" style="1" customWidth="1"/>
    <col min="8785" max="8785" width="8.1796875" style="1" customWidth="1"/>
    <col min="8786" max="8786" width="7.81640625" style="1" customWidth="1"/>
    <col min="8787" max="8787" width="8.1796875" style="1" customWidth="1"/>
    <col min="8788" max="8788" width="7.81640625" style="1" customWidth="1"/>
    <col min="8789" max="8789" width="17" style="1" bestFit="1" customWidth="1"/>
    <col min="8790" max="8952" width="9" style="1"/>
    <col min="8953" max="8953" width="24" style="1" customWidth="1"/>
    <col min="8954" max="8954" width="14.1796875" style="1" customWidth="1"/>
    <col min="8955" max="9040" width="7.54296875" style="1" customWidth="1"/>
    <col min="9041" max="9041" width="8.1796875" style="1" customWidth="1"/>
    <col min="9042" max="9042" width="7.81640625" style="1" customWidth="1"/>
    <col min="9043" max="9043" width="8.1796875" style="1" customWidth="1"/>
    <col min="9044" max="9044" width="7.81640625" style="1" customWidth="1"/>
    <col min="9045" max="9045" width="17" style="1" bestFit="1" customWidth="1"/>
    <col min="9046" max="9208" width="9" style="1"/>
    <col min="9209" max="9209" width="24" style="1" customWidth="1"/>
    <col min="9210" max="9210" width="14.1796875" style="1" customWidth="1"/>
    <col min="9211" max="9296" width="7.54296875" style="1" customWidth="1"/>
    <col min="9297" max="9297" width="8.1796875" style="1" customWidth="1"/>
    <col min="9298" max="9298" width="7.81640625" style="1" customWidth="1"/>
    <col min="9299" max="9299" width="8.1796875" style="1" customWidth="1"/>
    <col min="9300" max="9300" width="7.81640625" style="1" customWidth="1"/>
    <col min="9301" max="9301" width="17" style="1" bestFit="1" customWidth="1"/>
    <col min="9302" max="9464" width="9" style="1"/>
    <col min="9465" max="9465" width="24" style="1" customWidth="1"/>
    <col min="9466" max="9466" width="14.1796875" style="1" customWidth="1"/>
    <col min="9467" max="9552" width="7.54296875" style="1" customWidth="1"/>
    <col min="9553" max="9553" width="8.1796875" style="1" customWidth="1"/>
    <col min="9554" max="9554" width="7.81640625" style="1" customWidth="1"/>
    <col min="9555" max="9555" width="8.1796875" style="1" customWidth="1"/>
    <col min="9556" max="9556" width="7.81640625" style="1" customWidth="1"/>
    <col min="9557" max="9557" width="17" style="1" bestFit="1" customWidth="1"/>
    <col min="9558" max="9720" width="9" style="1"/>
    <col min="9721" max="9721" width="24" style="1" customWidth="1"/>
    <col min="9722" max="9722" width="14.1796875" style="1" customWidth="1"/>
    <col min="9723" max="9808" width="7.54296875" style="1" customWidth="1"/>
    <col min="9809" max="9809" width="8.1796875" style="1" customWidth="1"/>
    <col min="9810" max="9810" width="7.81640625" style="1" customWidth="1"/>
    <col min="9811" max="9811" width="8.1796875" style="1" customWidth="1"/>
    <col min="9812" max="9812" width="7.81640625" style="1" customWidth="1"/>
    <col min="9813" max="9813" width="17" style="1" bestFit="1" customWidth="1"/>
    <col min="9814" max="9976" width="9" style="1"/>
    <col min="9977" max="9977" width="24" style="1" customWidth="1"/>
    <col min="9978" max="9978" width="14.1796875" style="1" customWidth="1"/>
    <col min="9979" max="10064" width="7.54296875" style="1" customWidth="1"/>
    <col min="10065" max="10065" width="8.1796875" style="1" customWidth="1"/>
    <col min="10066" max="10066" width="7.81640625" style="1" customWidth="1"/>
    <col min="10067" max="10067" width="8.1796875" style="1" customWidth="1"/>
    <col min="10068" max="10068" width="7.81640625" style="1" customWidth="1"/>
    <col min="10069" max="10069" width="17" style="1" bestFit="1" customWidth="1"/>
    <col min="10070" max="10232" width="9" style="1"/>
    <col min="10233" max="10233" width="24" style="1" customWidth="1"/>
    <col min="10234" max="10234" width="14.1796875" style="1" customWidth="1"/>
    <col min="10235" max="10320" width="7.54296875" style="1" customWidth="1"/>
    <col min="10321" max="10321" width="8.1796875" style="1" customWidth="1"/>
    <col min="10322" max="10322" width="7.81640625" style="1" customWidth="1"/>
    <col min="10323" max="10323" width="8.1796875" style="1" customWidth="1"/>
    <col min="10324" max="10324" width="7.81640625" style="1" customWidth="1"/>
    <col min="10325" max="10325" width="17" style="1" bestFit="1" customWidth="1"/>
    <col min="10326" max="10488" width="9" style="1"/>
    <col min="10489" max="10489" width="24" style="1" customWidth="1"/>
    <col min="10490" max="10490" width="14.1796875" style="1" customWidth="1"/>
    <col min="10491" max="10576" width="7.54296875" style="1" customWidth="1"/>
    <col min="10577" max="10577" width="8.1796875" style="1" customWidth="1"/>
    <col min="10578" max="10578" width="7.81640625" style="1" customWidth="1"/>
    <col min="10579" max="10579" width="8.1796875" style="1" customWidth="1"/>
    <col min="10580" max="10580" width="7.81640625" style="1" customWidth="1"/>
    <col min="10581" max="10581" width="17" style="1" bestFit="1" customWidth="1"/>
    <col min="10582" max="10744" width="9" style="1"/>
    <col min="10745" max="10745" width="24" style="1" customWidth="1"/>
    <col min="10746" max="10746" width="14.1796875" style="1" customWidth="1"/>
    <col min="10747" max="10832" width="7.54296875" style="1" customWidth="1"/>
    <col min="10833" max="10833" width="8.1796875" style="1" customWidth="1"/>
    <col min="10834" max="10834" width="7.81640625" style="1" customWidth="1"/>
    <col min="10835" max="10835" width="8.1796875" style="1" customWidth="1"/>
    <col min="10836" max="10836" width="7.81640625" style="1" customWidth="1"/>
    <col min="10837" max="10837" width="17" style="1" bestFit="1" customWidth="1"/>
    <col min="10838" max="11000" width="9" style="1"/>
    <col min="11001" max="11001" width="24" style="1" customWidth="1"/>
    <col min="11002" max="11002" width="14.1796875" style="1" customWidth="1"/>
    <col min="11003" max="11088" width="7.54296875" style="1" customWidth="1"/>
    <col min="11089" max="11089" width="8.1796875" style="1" customWidth="1"/>
    <col min="11090" max="11090" width="7.81640625" style="1" customWidth="1"/>
    <col min="11091" max="11091" width="8.1796875" style="1" customWidth="1"/>
    <col min="11092" max="11092" width="7.81640625" style="1" customWidth="1"/>
    <col min="11093" max="11093" width="17" style="1" bestFit="1" customWidth="1"/>
    <col min="11094" max="11256" width="9" style="1"/>
    <col min="11257" max="11257" width="24" style="1" customWidth="1"/>
    <col min="11258" max="11258" width="14.1796875" style="1" customWidth="1"/>
    <col min="11259" max="11344" width="7.54296875" style="1" customWidth="1"/>
    <col min="11345" max="11345" width="8.1796875" style="1" customWidth="1"/>
    <col min="11346" max="11346" width="7.81640625" style="1" customWidth="1"/>
    <col min="11347" max="11347" width="8.1796875" style="1" customWidth="1"/>
    <col min="11348" max="11348" width="7.81640625" style="1" customWidth="1"/>
    <col min="11349" max="11349" width="17" style="1" bestFit="1" customWidth="1"/>
    <col min="11350" max="11512" width="9" style="1"/>
    <col min="11513" max="11513" width="24" style="1" customWidth="1"/>
    <col min="11514" max="11514" width="14.1796875" style="1" customWidth="1"/>
    <col min="11515" max="11600" width="7.54296875" style="1" customWidth="1"/>
    <col min="11601" max="11601" width="8.1796875" style="1" customWidth="1"/>
    <col min="11602" max="11602" width="7.81640625" style="1" customWidth="1"/>
    <col min="11603" max="11603" width="8.1796875" style="1" customWidth="1"/>
    <col min="11604" max="11604" width="7.81640625" style="1" customWidth="1"/>
    <col min="11605" max="11605" width="17" style="1" bestFit="1" customWidth="1"/>
    <col min="11606" max="11768" width="9" style="1"/>
    <col min="11769" max="11769" width="24" style="1" customWidth="1"/>
    <col min="11770" max="11770" width="14.1796875" style="1" customWidth="1"/>
    <col min="11771" max="11856" width="7.54296875" style="1" customWidth="1"/>
    <col min="11857" max="11857" width="8.1796875" style="1" customWidth="1"/>
    <col min="11858" max="11858" width="7.81640625" style="1" customWidth="1"/>
    <col min="11859" max="11859" width="8.1796875" style="1" customWidth="1"/>
    <col min="11860" max="11860" width="7.81640625" style="1" customWidth="1"/>
    <col min="11861" max="11861" width="17" style="1" bestFit="1" customWidth="1"/>
    <col min="11862" max="12024" width="9" style="1"/>
    <col min="12025" max="12025" width="24" style="1" customWidth="1"/>
    <col min="12026" max="12026" width="14.1796875" style="1" customWidth="1"/>
    <col min="12027" max="12112" width="7.54296875" style="1" customWidth="1"/>
    <col min="12113" max="12113" width="8.1796875" style="1" customWidth="1"/>
    <col min="12114" max="12114" width="7.81640625" style="1" customWidth="1"/>
    <col min="12115" max="12115" width="8.1796875" style="1" customWidth="1"/>
    <col min="12116" max="12116" width="7.81640625" style="1" customWidth="1"/>
    <col min="12117" max="12117" width="17" style="1" bestFit="1" customWidth="1"/>
    <col min="12118" max="12280" width="9" style="1"/>
    <col min="12281" max="12281" width="24" style="1" customWidth="1"/>
    <col min="12282" max="12282" width="14.1796875" style="1" customWidth="1"/>
    <col min="12283" max="12368" width="7.54296875" style="1" customWidth="1"/>
    <col min="12369" max="12369" width="8.1796875" style="1" customWidth="1"/>
    <col min="12370" max="12370" width="7.81640625" style="1" customWidth="1"/>
    <col min="12371" max="12371" width="8.1796875" style="1" customWidth="1"/>
    <col min="12372" max="12372" width="7.81640625" style="1" customWidth="1"/>
    <col min="12373" max="12373" width="17" style="1" bestFit="1" customWidth="1"/>
    <col min="12374" max="12536" width="9" style="1"/>
    <col min="12537" max="12537" width="24" style="1" customWidth="1"/>
    <col min="12538" max="12538" width="14.1796875" style="1" customWidth="1"/>
    <col min="12539" max="12624" width="7.54296875" style="1" customWidth="1"/>
    <col min="12625" max="12625" width="8.1796875" style="1" customWidth="1"/>
    <col min="12626" max="12626" width="7.81640625" style="1" customWidth="1"/>
    <col min="12627" max="12627" width="8.1796875" style="1" customWidth="1"/>
    <col min="12628" max="12628" width="7.81640625" style="1" customWidth="1"/>
    <col min="12629" max="12629" width="17" style="1" bestFit="1" customWidth="1"/>
    <col min="12630" max="12792" width="9" style="1"/>
    <col min="12793" max="12793" width="24" style="1" customWidth="1"/>
    <col min="12794" max="12794" width="14.1796875" style="1" customWidth="1"/>
    <col min="12795" max="12880" width="7.54296875" style="1" customWidth="1"/>
    <col min="12881" max="12881" width="8.1796875" style="1" customWidth="1"/>
    <col min="12882" max="12882" width="7.81640625" style="1" customWidth="1"/>
    <col min="12883" max="12883" width="8.1796875" style="1" customWidth="1"/>
    <col min="12884" max="12884" width="7.81640625" style="1" customWidth="1"/>
    <col min="12885" max="12885" width="17" style="1" bestFit="1" customWidth="1"/>
    <col min="12886" max="13048" width="9" style="1"/>
    <col min="13049" max="13049" width="24" style="1" customWidth="1"/>
    <col min="13050" max="13050" width="14.1796875" style="1" customWidth="1"/>
    <col min="13051" max="13136" width="7.54296875" style="1" customWidth="1"/>
    <col min="13137" max="13137" width="8.1796875" style="1" customWidth="1"/>
    <col min="13138" max="13138" width="7.81640625" style="1" customWidth="1"/>
    <col min="13139" max="13139" width="8.1796875" style="1" customWidth="1"/>
    <col min="13140" max="13140" width="7.81640625" style="1" customWidth="1"/>
    <col min="13141" max="13141" width="17" style="1" bestFit="1" customWidth="1"/>
    <col min="13142" max="13304" width="9" style="1"/>
    <col min="13305" max="13305" width="24" style="1" customWidth="1"/>
    <col min="13306" max="13306" width="14.1796875" style="1" customWidth="1"/>
    <col min="13307" max="13392" width="7.54296875" style="1" customWidth="1"/>
    <col min="13393" max="13393" width="8.1796875" style="1" customWidth="1"/>
    <col min="13394" max="13394" width="7.81640625" style="1" customWidth="1"/>
    <col min="13395" max="13395" width="8.1796875" style="1" customWidth="1"/>
    <col min="13396" max="13396" width="7.81640625" style="1" customWidth="1"/>
    <col min="13397" max="13397" width="17" style="1" bestFit="1" customWidth="1"/>
    <col min="13398" max="13560" width="9" style="1"/>
    <col min="13561" max="13561" width="24" style="1" customWidth="1"/>
    <col min="13562" max="13562" width="14.1796875" style="1" customWidth="1"/>
    <col min="13563" max="13648" width="7.54296875" style="1" customWidth="1"/>
    <col min="13649" max="13649" width="8.1796875" style="1" customWidth="1"/>
    <col min="13650" max="13650" width="7.81640625" style="1" customWidth="1"/>
    <col min="13651" max="13651" width="8.1796875" style="1" customWidth="1"/>
    <col min="13652" max="13652" width="7.81640625" style="1" customWidth="1"/>
    <col min="13653" max="13653" width="17" style="1" bestFit="1" customWidth="1"/>
    <col min="13654" max="13816" width="9" style="1"/>
    <col min="13817" max="13817" width="24" style="1" customWidth="1"/>
    <col min="13818" max="13818" width="14.1796875" style="1" customWidth="1"/>
    <col min="13819" max="13904" width="7.54296875" style="1" customWidth="1"/>
    <col min="13905" max="13905" width="8.1796875" style="1" customWidth="1"/>
    <col min="13906" max="13906" width="7.81640625" style="1" customWidth="1"/>
    <col min="13907" max="13907" width="8.1796875" style="1" customWidth="1"/>
    <col min="13908" max="13908" width="7.81640625" style="1" customWidth="1"/>
    <col min="13909" max="13909" width="17" style="1" bestFit="1" customWidth="1"/>
    <col min="13910" max="14072" width="9" style="1"/>
    <col min="14073" max="14073" width="24" style="1" customWidth="1"/>
    <col min="14074" max="14074" width="14.1796875" style="1" customWidth="1"/>
    <col min="14075" max="14160" width="7.54296875" style="1" customWidth="1"/>
    <col min="14161" max="14161" width="8.1796875" style="1" customWidth="1"/>
    <col min="14162" max="14162" width="7.81640625" style="1" customWidth="1"/>
    <col min="14163" max="14163" width="8.1796875" style="1" customWidth="1"/>
    <col min="14164" max="14164" width="7.81640625" style="1" customWidth="1"/>
    <col min="14165" max="14165" width="17" style="1" bestFit="1" customWidth="1"/>
    <col min="14166" max="14328" width="9" style="1"/>
    <col min="14329" max="14329" width="24" style="1" customWidth="1"/>
    <col min="14330" max="14330" width="14.1796875" style="1" customWidth="1"/>
    <col min="14331" max="14416" width="7.54296875" style="1" customWidth="1"/>
    <col min="14417" max="14417" width="8.1796875" style="1" customWidth="1"/>
    <col min="14418" max="14418" width="7.81640625" style="1" customWidth="1"/>
    <col min="14419" max="14419" width="8.1796875" style="1" customWidth="1"/>
    <col min="14420" max="14420" width="7.81640625" style="1" customWidth="1"/>
    <col min="14421" max="14421" width="17" style="1" bestFit="1" customWidth="1"/>
    <col min="14422" max="14584" width="9" style="1"/>
    <col min="14585" max="14585" width="24" style="1" customWidth="1"/>
    <col min="14586" max="14586" width="14.1796875" style="1" customWidth="1"/>
    <col min="14587" max="14672" width="7.54296875" style="1" customWidth="1"/>
    <col min="14673" max="14673" width="8.1796875" style="1" customWidth="1"/>
    <col min="14674" max="14674" width="7.81640625" style="1" customWidth="1"/>
    <col min="14675" max="14675" width="8.1796875" style="1" customWidth="1"/>
    <col min="14676" max="14676" width="7.81640625" style="1" customWidth="1"/>
    <col min="14677" max="14677" width="17" style="1" bestFit="1" customWidth="1"/>
    <col min="14678" max="14840" width="9" style="1"/>
    <col min="14841" max="14841" width="24" style="1" customWidth="1"/>
    <col min="14842" max="14842" width="14.1796875" style="1" customWidth="1"/>
    <col min="14843" max="14928" width="7.54296875" style="1" customWidth="1"/>
    <col min="14929" max="14929" width="8.1796875" style="1" customWidth="1"/>
    <col min="14930" max="14930" width="7.81640625" style="1" customWidth="1"/>
    <col min="14931" max="14931" width="8.1796875" style="1" customWidth="1"/>
    <col min="14932" max="14932" width="7.81640625" style="1" customWidth="1"/>
    <col min="14933" max="14933" width="17" style="1" bestFit="1" customWidth="1"/>
    <col min="14934" max="15096" width="9" style="1"/>
    <col min="15097" max="15097" width="24" style="1" customWidth="1"/>
    <col min="15098" max="15098" width="14.1796875" style="1" customWidth="1"/>
    <col min="15099" max="15184" width="7.54296875" style="1" customWidth="1"/>
    <col min="15185" max="15185" width="8.1796875" style="1" customWidth="1"/>
    <col min="15186" max="15186" width="7.81640625" style="1" customWidth="1"/>
    <col min="15187" max="15187" width="8.1796875" style="1" customWidth="1"/>
    <col min="15188" max="15188" width="7.81640625" style="1" customWidth="1"/>
    <col min="15189" max="15189" width="17" style="1" bestFit="1" customWidth="1"/>
    <col min="15190" max="15352" width="9" style="1"/>
    <col min="15353" max="15353" width="24" style="1" customWidth="1"/>
    <col min="15354" max="15354" width="14.1796875" style="1" customWidth="1"/>
    <col min="15355" max="15440" width="7.54296875" style="1" customWidth="1"/>
    <col min="15441" max="15441" width="8.1796875" style="1" customWidth="1"/>
    <col min="15442" max="15442" width="7.81640625" style="1" customWidth="1"/>
    <col min="15443" max="15443" width="8.1796875" style="1" customWidth="1"/>
    <col min="15444" max="15444" width="7.81640625" style="1" customWidth="1"/>
    <col min="15445" max="15445" width="17" style="1" bestFit="1" customWidth="1"/>
    <col min="15446" max="15608" width="9" style="1"/>
    <col min="15609" max="15609" width="24" style="1" customWidth="1"/>
    <col min="15610" max="15610" width="14.1796875" style="1" customWidth="1"/>
    <col min="15611" max="15696" width="7.54296875" style="1" customWidth="1"/>
    <col min="15697" max="15697" width="8.1796875" style="1" customWidth="1"/>
    <col min="15698" max="15698" width="7.81640625" style="1" customWidth="1"/>
    <col min="15699" max="15699" width="8.1796875" style="1" customWidth="1"/>
    <col min="15700" max="15700" width="7.81640625" style="1" customWidth="1"/>
    <col min="15701" max="15701" width="17" style="1" bestFit="1" customWidth="1"/>
    <col min="15702" max="15864" width="9" style="1"/>
    <col min="15865" max="15865" width="24" style="1" customWidth="1"/>
    <col min="15866" max="15866" width="14.1796875" style="1" customWidth="1"/>
    <col min="15867" max="15952" width="7.54296875" style="1" customWidth="1"/>
    <col min="15953" max="15953" width="8.1796875" style="1" customWidth="1"/>
    <col min="15954" max="15954" width="7.81640625" style="1" customWidth="1"/>
    <col min="15955" max="15955" width="8.1796875" style="1" customWidth="1"/>
    <col min="15956" max="15956" width="7.81640625" style="1" customWidth="1"/>
    <col min="15957" max="15957" width="17" style="1" bestFit="1" customWidth="1"/>
    <col min="15958" max="16120" width="9" style="1"/>
    <col min="16121" max="16121" width="24" style="1" customWidth="1"/>
    <col min="16122" max="16122" width="14.1796875" style="1" customWidth="1"/>
    <col min="16123" max="16208" width="7.54296875" style="1" customWidth="1"/>
    <col min="16209" max="16209" width="8.1796875" style="1" customWidth="1"/>
    <col min="16210" max="16210" width="7.81640625" style="1" customWidth="1"/>
    <col min="16211" max="16211" width="8.1796875" style="1" customWidth="1"/>
    <col min="16212" max="16212" width="7.81640625" style="1" customWidth="1"/>
    <col min="16213" max="16213" width="17" style="1" bestFit="1" customWidth="1"/>
    <col min="16214" max="16384" width="9" style="1"/>
  </cols>
  <sheetData>
    <row r="1" spans="1:110" ht="23.5" x14ac:dyDescent="0.35">
      <c r="A1" s="58" t="s">
        <v>173</v>
      </c>
    </row>
    <row r="2" spans="1:110" ht="17.149999999999999" customHeight="1" x14ac:dyDescent="0.35">
      <c r="A2" s="2" t="s">
        <v>19</v>
      </c>
    </row>
    <row r="3" spans="1:110" ht="17.149999999999999" customHeight="1" x14ac:dyDescent="0.35">
      <c r="A3" s="2" t="s">
        <v>61</v>
      </c>
      <c r="CP3" s="24"/>
      <c r="CQ3" s="24"/>
      <c r="CR3" s="24"/>
      <c r="CS3" s="24"/>
      <c r="CT3" s="24"/>
      <c r="CU3" s="24"/>
      <c r="CV3" s="24"/>
    </row>
    <row r="4" spans="1:110" ht="17.149999999999999" customHeight="1" x14ac:dyDescent="0.35">
      <c r="A4" s="2" t="s">
        <v>151</v>
      </c>
    </row>
    <row r="5" spans="1:110" ht="48" customHeight="1" x14ac:dyDescent="0.35">
      <c r="A5" s="18" t="s">
        <v>62</v>
      </c>
      <c r="B5" s="19" t="s">
        <v>63</v>
      </c>
      <c r="C5" s="11" t="s">
        <v>64</v>
      </c>
      <c r="D5" s="11" t="s">
        <v>65</v>
      </c>
      <c r="E5" s="11" t="s">
        <v>66</v>
      </c>
      <c r="F5" s="11" t="s">
        <v>67</v>
      </c>
      <c r="G5" s="11" t="s">
        <v>68</v>
      </c>
      <c r="H5" s="11" t="s">
        <v>69</v>
      </c>
      <c r="I5" s="11" t="s">
        <v>70</v>
      </c>
      <c r="J5" s="11" t="s">
        <v>71</v>
      </c>
      <c r="K5" s="11" t="s">
        <v>72</v>
      </c>
      <c r="L5" s="11" t="s">
        <v>73</v>
      </c>
      <c r="M5" s="11" t="s">
        <v>74</v>
      </c>
      <c r="N5" s="11" t="s">
        <v>75</v>
      </c>
      <c r="O5" s="11" t="s">
        <v>76</v>
      </c>
      <c r="P5" s="11" t="s">
        <v>77</v>
      </c>
      <c r="Q5" s="11" t="s">
        <v>78</v>
      </c>
      <c r="R5" s="11" t="s">
        <v>79</v>
      </c>
      <c r="S5" s="11" t="s">
        <v>80</v>
      </c>
      <c r="T5" s="11" t="s">
        <v>81</v>
      </c>
      <c r="U5" s="11" t="s">
        <v>82</v>
      </c>
      <c r="V5" s="11" t="s">
        <v>83</v>
      </c>
      <c r="W5" s="11" t="s">
        <v>84</v>
      </c>
      <c r="X5" s="11" t="s">
        <v>85</v>
      </c>
      <c r="Y5" s="11" t="s">
        <v>86</v>
      </c>
      <c r="Z5" s="11" t="s">
        <v>87</v>
      </c>
      <c r="AA5" s="11" t="s">
        <v>88</v>
      </c>
      <c r="AB5" s="11" t="s">
        <v>89</v>
      </c>
      <c r="AC5" s="11" t="s">
        <v>90</v>
      </c>
      <c r="AD5" s="11" t="s">
        <v>91</v>
      </c>
      <c r="AE5" s="11" t="s">
        <v>92</v>
      </c>
      <c r="AF5" s="11" t="s">
        <v>93</v>
      </c>
      <c r="AG5" s="11" t="s">
        <v>94</v>
      </c>
      <c r="AH5" s="11" t="s">
        <v>95</v>
      </c>
      <c r="AI5" s="11" t="s">
        <v>96</v>
      </c>
      <c r="AJ5" s="11" t="s">
        <v>97</v>
      </c>
      <c r="AK5" s="11" t="s">
        <v>98</v>
      </c>
      <c r="AL5" s="11" t="s">
        <v>99</v>
      </c>
      <c r="AM5" s="11" t="s">
        <v>100</v>
      </c>
      <c r="AN5" s="11" t="s">
        <v>101</v>
      </c>
      <c r="AO5" s="11" t="s">
        <v>102</v>
      </c>
      <c r="AP5" s="11" t="s">
        <v>103</v>
      </c>
      <c r="AQ5" s="11" t="s">
        <v>104</v>
      </c>
      <c r="AR5" s="11" t="s">
        <v>105</v>
      </c>
      <c r="AS5" s="11" t="s">
        <v>106</v>
      </c>
      <c r="AT5" s="11" t="s">
        <v>107</v>
      </c>
      <c r="AU5" s="11" t="s">
        <v>108</v>
      </c>
      <c r="AV5" s="11" t="s">
        <v>109</v>
      </c>
      <c r="AW5" s="11" t="s">
        <v>110</v>
      </c>
      <c r="AX5" s="11" t="s">
        <v>111</v>
      </c>
      <c r="AY5" s="11" t="s">
        <v>112</v>
      </c>
      <c r="AZ5" s="11" t="s">
        <v>113</v>
      </c>
      <c r="BA5" s="11" t="s">
        <v>114</v>
      </c>
      <c r="BB5" s="11" t="s">
        <v>115</v>
      </c>
      <c r="BC5" s="11" t="s">
        <v>116</v>
      </c>
      <c r="BD5" s="11" t="s">
        <v>117</v>
      </c>
      <c r="BE5" s="11" t="s">
        <v>118</v>
      </c>
      <c r="BF5" s="11" t="s">
        <v>119</v>
      </c>
      <c r="BG5" s="11" t="s">
        <v>120</v>
      </c>
      <c r="BH5" s="11" t="s">
        <v>121</v>
      </c>
      <c r="BI5" s="11" t="s">
        <v>122</v>
      </c>
      <c r="BJ5" s="11" t="s">
        <v>123</v>
      </c>
      <c r="BK5" s="11" t="s">
        <v>124</v>
      </c>
      <c r="BL5" s="11" t="s">
        <v>125</v>
      </c>
      <c r="BM5" s="11" t="s">
        <v>126</v>
      </c>
      <c r="BN5" s="11" t="s">
        <v>127</v>
      </c>
      <c r="BO5" s="11" t="s">
        <v>128</v>
      </c>
      <c r="BP5" s="11" t="s">
        <v>129</v>
      </c>
      <c r="BQ5" s="11" t="s">
        <v>130</v>
      </c>
      <c r="BR5" s="11" t="s">
        <v>131</v>
      </c>
      <c r="BS5" s="11" t="s">
        <v>132</v>
      </c>
      <c r="BT5" s="11" t="s">
        <v>133</v>
      </c>
      <c r="BU5" s="11" t="s">
        <v>134</v>
      </c>
      <c r="BV5" s="11" t="s">
        <v>135</v>
      </c>
      <c r="BW5" s="11" t="s">
        <v>136</v>
      </c>
      <c r="BX5" s="11" t="s">
        <v>137</v>
      </c>
      <c r="BY5" s="11" t="s">
        <v>138</v>
      </c>
      <c r="BZ5" s="11" t="s">
        <v>139</v>
      </c>
      <c r="CA5" s="11" t="s">
        <v>140</v>
      </c>
      <c r="CB5" s="11" t="s">
        <v>141</v>
      </c>
      <c r="CC5" s="11" t="s">
        <v>142</v>
      </c>
      <c r="CD5" s="11" t="s">
        <v>143</v>
      </c>
      <c r="CE5" s="11" t="s">
        <v>51</v>
      </c>
      <c r="CF5" s="11" t="s">
        <v>52</v>
      </c>
      <c r="CG5" s="11" t="s">
        <v>53</v>
      </c>
      <c r="CH5" s="11" t="s">
        <v>54</v>
      </c>
      <c r="CI5" s="11" t="s">
        <v>55</v>
      </c>
      <c r="CJ5" s="11" t="s">
        <v>56</v>
      </c>
      <c r="CK5" s="11" t="s">
        <v>57</v>
      </c>
      <c r="CL5" s="11" t="s">
        <v>58</v>
      </c>
      <c r="CM5" s="11" t="s">
        <v>59</v>
      </c>
      <c r="CN5" s="11" t="s">
        <v>201</v>
      </c>
      <c r="CO5" s="11" t="s">
        <v>202</v>
      </c>
      <c r="CP5" s="11" t="s">
        <v>204</v>
      </c>
      <c r="CQ5" s="11" t="s">
        <v>205</v>
      </c>
      <c r="CR5" s="11" t="s">
        <v>214</v>
      </c>
      <c r="CS5" s="11" t="s">
        <v>216</v>
      </c>
      <c r="CT5" s="11" t="s">
        <v>220</v>
      </c>
      <c r="CU5" s="62" t="s">
        <v>221</v>
      </c>
      <c r="CV5" s="62" t="s">
        <v>224</v>
      </c>
      <c r="CW5" s="62" t="s">
        <v>226</v>
      </c>
      <c r="CX5" s="62" t="s">
        <v>228</v>
      </c>
      <c r="CY5" s="62" t="s">
        <v>230</v>
      </c>
      <c r="CZ5" s="62" t="s">
        <v>231</v>
      </c>
      <c r="DA5" s="62" t="s">
        <v>236</v>
      </c>
      <c r="DB5" s="11" t="s">
        <v>238</v>
      </c>
      <c r="DC5" s="11" t="s">
        <v>240</v>
      </c>
      <c r="DD5" s="62" t="s">
        <v>243</v>
      </c>
      <c r="DE5" s="11" t="s">
        <v>249</v>
      </c>
      <c r="DF5" s="92" t="s">
        <v>248</v>
      </c>
    </row>
    <row r="6" spans="1:110" x14ac:dyDescent="0.35">
      <c r="A6" s="42" t="s">
        <v>26</v>
      </c>
      <c r="B6" s="64"/>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93"/>
      <c r="CV6" s="93"/>
      <c r="CW6" s="93"/>
      <c r="CX6" s="93"/>
      <c r="CY6" s="93"/>
      <c r="CZ6" s="93"/>
      <c r="DA6" s="93"/>
      <c r="DB6" s="93"/>
      <c r="DC6" s="93"/>
      <c r="DD6" s="93"/>
      <c r="DE6" s="93"/>
      <c r="DF6" s="94"/>
    </row>
    <row r="7" spans="1:110" x14ac:dyDescent="0.35">
      <c r="A7" s="16" t="s">
        <v>210</v>
      </c>
      <c r="B7" s="49">
        <v>5344.83</v>
      </c>
      <c r="C7" s="20">
        <v>5361.85</v>
      </c>
      <c r="D7" s="20">
        <v>5539.42</v>
      </c>
      <c r="E7" s="20">
        <v>5541.38</v>
      </c>
      <c r="F7" s="20">
        <v>5311.25</v>
      </c>
      <c r="G7" s="20">
        <v>5196.49</v>
      </c>
      <c r="H7" s="20">
        <v>5358.62</v>
      </c>
      <c r="I7" s="20">
        <v>5536.58</v>
      </c>
      <c r="J7" s="20">
        <v>5115</v>
      </c>
      <c r="K7" s="20">
        <v>5355</v>
      </c>
      <c r="L7" s="20">
        <v>5182</v>
      </c>
      <c r="M7" s="20">
        <v>5287</v>
      </c>
      <c r="N7" s="20">
        <v>5153</v>
      </c>
      <c r="O7" s="20">
        <v>5237</v>
      </c>
      <c r="P7" s="20">
        <v>5231</v>
      </c>
      <c r="Q7" s="20">
        <v>5188</v>
      </c>
      <c r="R7" s="20">
        <v>4872.72</v>
      </c>
      <c r="S7" s="20">
        <v>5137.12</v>
      </c>
      <c r="T7" s="20">
        <v>5130.8900000000003</v>
      </c>
      <c r="U7" s="20">
        <v>4777.8500000000004</v>
      </c>
      <c r="V7" s="20">
        <v>4798.0200000000004</v>
      </c>
      <c r="W7" s="20">
        <v>4908.03</v>
      </c>
      <c r="X7" s="20">
        <v>4971.18</v>
      </c>
      <c r="Y7" s="20">
        <v>4807</v>
      </c>
      <c r="Z7" s="20">
        <v>4661.53</v>
      </c>
      <c r="AA7" s="20">
        <v>4809.07</v>
      </c>
      <c r="AB7" s="20">
        <v>4746.58</v>
      </c>
      <c r="AC7" s="20">
        <v>4634.99</v>
      </c>
      <c r="AD7" s="20">
        <v>4441.26</v>
      </c>
      <c r="AE7" s="20">
        <v>4624.42</v>
      </c>
      <c r="AF7" s="20">
        <v>4599.18</v>
      </c>
      <c r="AG7" s="20">
        <v>4426.24</v>
      </c>
      <c r="AH7" s="20">
        <v>4398.7700000000004</v>
      </c>
      <c r="AI7" s="20">
        <v>4483.67</v>
      </c>
      <c r="AJ7" s="20">
        <v>4445.0200000000004</v>
      </c>
      <c r="AK7" s="20">
        <v>4287.3999999999996</v>
      </c>
      <c r="AL7" s="20">
        <v>4177.71</v>
      </c>
      <c r="AM7" s="20">
        <v>4178.18</v>
      </c>
      <c r="AN7" s="20">
        <v>4151.6000000000004</v>
      </c>
      <c r="AO7" s="20">
        <v>4034.07</v>
      </c>
      <c r="AP7" s="78">
        <v>3935.03</v>
      </c>
      <c r="AQ7" s="78">
        <v>4099.53</v>
      </c>
      <c r="AR7" s="78">
        <v>3940.59</v>
      </c>
      <c r="AS7" s="78">
        <v>3637.9</v>
      </c>
      <c r="AT7" s="78">
        <v>3446.21</v>
      </c>
      <c r="AU7" s="78">
        <v>3801.72</v>
      </c>
      <c r="AV7" s="78">
        <v>3703.62</v>
      </c>
      <c r="AW7" s="78">
        <v>3646.02</v>
      </c>
      <c r="AX7" s="78">
        <v>3363.39</v>
      </c>
      <c r="AY7" s="78">
        <v>3571.17</v>
      </c>
      <c r="AZ7" s="78">
        <v>3501.69</v>
      </c>
      <c r="BA7" s="78">
        <v>3454.43</v>
      </c>
      <c r="BB7" s="78">
        <v>3430.54</v>
      </c>
      <c r="BC7" s="78">
        <v>3180.1</v>
      </c>
      <c r="BD7" s="78">
        <v>3293.1</v>
      </c>
      <c r="BE7" s="78">
        <v>3275.79</v>
      </c>
      <c r="BF7" s="78">
        <v>2983.16</v>
      </c>
      <c r="BG7" s="78">
        <v>3268.27</v>
      </c>
      <c r="BH7" s="78">
        <v>3177.63</v>
      </c>
      <c r="BI7" s="78">
        <v>3144.71</v>
      </c>
      <c r="BJ7" s="78">
        <v>2973.68</v>
      </c>
      <c r="BK7" s="78">
        <v>3163.01</v>
      </c>
      <c r="BL7" s="78">
        <v>3103.07</v>
      </c>
      <c r="BM7" s="78">
        <v>3086.26</v>
      </c>
      <c r="BN7" s="78">
        <v>2893.26</v>
      </c>
      <c r="BO7" s="78">
        <v>3076.1</v>
      </c>
      <c r="BP7" s="78">
        <v>3072.44</v>
      </c>
      <c r="BQ7" s="78">
        <v>2840.26</v>
      </c>
      <c r="BR7" s="78">
        <v>2877.17</v>
      </c>
      <c r="BS7" s="78">
        <v>3072.44</v>
      </c>
      <c r="BT7" s="78">
        <v>3013.93</v>
      </c>
      <c r="BU7" s="78">
        <v>2987.6</v>
      </c>
      <c r="BV7" s="78">
        <v>2815</v>
      </c>
      <c r="BW7" s="78">
        <v>3063.39</v>
      </c>
      <c r="BX7" s="78">
        <v>2972.24</v>
      </c>
      <c r="BY7" s="78">
        <v>2942.78</v>
      </c>
      <c r="BZ7" s="78">
        <v>2698.72</v>
      </c>
      <c r="CA7" s="78">
        <v>3010.28</v>
      </c>
      <c r="CB7" s="78">
        <v>2937.14</v>
      </c>
      <c r="CC7" s="78">
        <v>2937.87</v>
      </c>
      <c r="CD7" s="78">
        <v>2824.51</v>
      </c>
      <c r="CE7" s="78">
        <v>2981.02</v>
      </c>
      <c r="CF7" s="78">
        <v>2955.42</v>
      </c>
      <c r="CG7" s="78">
        <v>3013.2</v>
      </c>
      <c r="CH7" s="78">
        <v>2824.84</v>
      </c>
      <c r="CI7" s="78">
        <v>1485.09</v>
      </c>
      <c r="CJ7" s="78">
        <v>2443.63</v>
      </c>
      <c r="CK7" s="78">
        <v>2388.1</v>
      </c>
      <c r="CL7" s="78">
        <v>1829.57</v>
      </c>
      <c r="CM7" s="78">
        <v>2651.87</v>
      </c>
      <c r="CN7" s="78">
        <v>2864.62</v>
      </c>
      <c r="CO7" s="78">
        <v>2813.43</v>
      </c>
      <c r="CP7" s="78">
        <v>2569.4</v>
      </c>
      <c r="CQ7" s="78">
        <v>2822.61</v>
      </c>
      <c r="CR7" s="78">
        <v>2753.85</v>
      </c>
      <c r="CS7" s="78">
        <v>2821.43</v>
      </c>
      <c r="CT7" s="78">
        <v>2752.77</v>
      </c>
      <c r="CU7" s="79">
        <v>2864.28</v>
      </c>
      <c r="CV7" s="79">
        <v>2955.97</v>
      </c>
      <c r="CW7" s="79">
        <v>2886.97</v>
      </c>
      <c r="CX7" s="79">
        <v>2841.45</v>
      </c>
      <c r="CY7" s="79">
        <v>2995.39</v>
      </c>
      <c r="CZ7" s="79">
        <v>3005.89</v>
      </c>
      <c r="DA7" s="79">
        <v>2990.38</v>
      </c>
      <c r="DB7" s="79">
        <v>2914.26</v>
      </c>
      <c r="DC7" s="79">
        <v>3189.31</v>
      </c>
      <c r="DD7" s="79">
        <v>3109.67</v>
      </c>
      <c r="DE7" s="79">
        <v>3093.26</v>
      </c>
      <c r="DF7" s="80">
        <v>2960.71</v>
      </c>
    </row>
    <row r="8" spans="1:110" x14ac:dyDescent="0.35">
      <c r="A8" s="16" t="s">
        <v>211</v>
      </c>
      <c r="B8" s="49">
        <v>0</v>
      </c>
      <c r="C8" s="20">
        <v>0</v>
      </c>
      <c r="D8" s="2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11.06</v>
      </c>
      <c r="AA8" s="20">
        <v>18.170000000000002</v>
      </c>
      <c r="AB8" s="20">
        <v>18.170000000000002</v>
      </c>
      <c r="AC8" s="20">
        <v>21.33</v>
      </c>
      <c r="AD8" s="20">
        <v>15.01</v>
      </c>
      <c r="AE8" s="20">
        <v>14.22</v>
      </c>
      <c r="AF8" s="20">
        <v>16.59</v>
      </c>
      <c r="AG8" s="20">
        <v>28.44</v>
      </c>
      <c r="AH8" s="20">
        <v>25.28</v>
      </c>
      <c r="AI8" s="20">
        <v>31.6</v>
      </c>
      <c r="AJ8" s="20">
        <v>29.23</v>
      </c>
      <c r="AK8" s="20">
        <v>35.549999999999997</v>
      </c>
      <c r="AL8" s="20">
        <v>38.909999999999997</v>
      </c>
      <c r="AM8" s="20">
        <v>41.29</v>
      </c>
      <c r="AN8" s="20">
        <v>38.909999999999997</v>
      </c>
      <c r="AO8" s="20">
        <v>44.46</v>
      </c>
      <c r="AP8" s="78">
        <v>0</v>
      </c>
      <c r="AQ8" s="78">
        <v>0</v>
      </c>
      <c r="AR8" s="78">
        <v>0</v>
      </c>
      <c r="AS8" s="78">
        <v>-0.41</v>
      </c>
      <c r="AT8" s="78">
        <v>0.42</v>
      </c>
      <c r="AU8" s="78">
        <v>0.13</v>
      </c>
      <c r="AV8" s="78">
        <v>3.47</v>
      </c>
      <c r="AW8" s="78">
        <v>0</v>
      </c>
      <c r="AX8" s="78">
        <v>0</v>
      </c>
      <c r="AY8" s="78">
        <v>0</v>
      </c>
      <c r="AZ8" s="78">
        <v>0</v>
      </c>
      <c r="BA8" s="78">
        <v>4.05</v>
      </c>
      <c r="BB8" s="78">
        <v>11.01</v>
      </c>
      <c r="BC8" s="78">
        <v>11.37</v>
      </c>
      <c r="BD8" s="78">
        <v>11.6</v>
      </c>
      <c r="BE8" s="78">
        <v>12.03</v>
      </c>
      <c r="BF8" s="78">
        <v>151.13</v>
      </c>
      <c r="BG8" s="78">
        <v>160.37</v>
      </c>
      <c r="BH8" s="78">
        <v>177.96</v>
      </c>
      <c r="BI8" s="78">
        <v>159.61000000000001</v>
      </c>
      <c r="BJ8" s="78">
        <v>152.44999999999999</v>
      </c>
      <c r="BK8" s="78">
        <v>163.56</v>
      </c>
      <c r="BL8" s="78">
        <v>168.33</v>
      </c>
      <c r="BM8" s="78">
        <v>160.38999999999999</v>
      </c>
      <c r="BN8" s="78">
        <v>150.07</v>
      </c>
      <c r="BO8" s="78">
        <v>161.18</v>
      </c>
      <c r="BP8" s="78">
        <v>162.77000000000001</v>
      </c>
      <c r="BQ8" s="78">
        <v>157.21</v>
      </c>
      <c r="BR8" s="78">
        <v>146.1</v>
      </c>
      <c r="BS8" s="78">
        <v>154.04</v>
      </c>
      <c r="BT8" s="78">
        <v>150.07</v>
      </c>
      <c r="BU8" s="78">
        <v>152.44999999999999</v>
      </c>
      <c r="BV8" s="78">
        <v>146.1</v>
      </c>
      <c r="BW8" s="78">
        <v>153.24</v>
      </c>
      <c r="BX8" s="78">
        <v>144.51</v>
      </c>
      <c r="BY8" s="78">
        <v>154.04</v>
      </c>
      <c r="BZ8" s="78">
        <v>154.24</v>
      </c>
      <c r="CA8" s="78">
        <v>161.81</v>
      </c>
      <c r="CB8" s="78">
        <v>163.53</v>
      </c>
      <c r="CC8" s="78">
        <v>165.49</v>
      </c>
      <c r="CD8" s="78">
        <v>153.72</v>
      </c>
      <c r="CE8" s="78">
        <v>163.38999999999999</v>
      </c>
      <c r="CF8" s="78">
        <v>165.69</v>
      </c>
      <c r="CG8" s="78">
        <v>169.85</v>
      </c>
      <c r="CH8" s="78">
        <v>162.26</v>
      </c>
      <c r="CI8" s="78">
        <v>93.26</v>
      </c>
      <c r="CJ8" s="78">
        <v>124.78</v>
      </c>
      <c r="CK8" s="78">
        <v>136.49</v>
      </c>
      <c r="CL8" s="78">
        <v>118.04</v>
      </c>
      <c r="CM8" s="78">
        <v>162.19</v>
      </c>
      <c r="CN8" s="78">
        <v>201.57</v>
      </c>
      <c r="CO8" s="78">
        <v>259.8</v>
      </c>
      <c r="CP8" s="78">
        <v>217.46</v>
      </c>
      <c r="CQ8" s="78">
        <v>258.62</v>
      </c>
      <c r="CR8" s="78">
        <v>279.3</v>
      </c>
      <c r="CS8" s="78">
        <v>281.88</v>
      </c>
      <c r="CT8" s="78">
        <v>280.18</v>
      </c>
      <c r="CU8" s="79">
        <v>284.52999999999997</v>
      </c>
      <c r="CV8" s="79">
        <v>298.67</v>
      </c>
      <c r="CW8" s="79">
        <v>294.77</v>
      </c>
      <c r="CX8" s="79">
        <v>282.77999999999997</v>
      </c>
      <c r="CY8" s="79">
        <v>296.45999999999998</v>
      </c>
      <c r="CZ8" s="79">
        <v>304.56</v>
      </c>
      <c r="DA8" s="79">
        <v>296.3</v>
      </c>
      <c r="DB8" s="79">
        <v>294.08999999999997</v>
      </c>
      <c r="DC8" s="79">
        <v>323.77999999999997</v>
      </c>
      <c r="DD8" s="79">
        <v>319.17</v>
      </c>
      <c r="DE8" s="79">
        <v>319.44</v>
      </c>
      <c r="DF8" s="80">
        <v>317.89999999999998</v>
      </c>
    </row>
    <row r="9" spans="1:110" s="12" customFormat="1" x14ac:dyDescent="0.35">
      <c r="A9" s="43" t="s">
        <v>27</v>
      </c>
      <c r="B9" s="50">
        <v>5344.83</v>
      </c>
      <c r="C9" s="22">
        <v>5361.85</v>
      </c>
      <c r="D9" s="22">
        <v>5539.42</v>
      </c>
      <c r="E9" s="22">
        <v>5541.38</v>
      </c>
      <c r="F9" s="22">
        <v>5311.25</v>
      </c>
      <c r="G9" s="22">
        <v>5196.49</v>
      </c>
      <c r="H9" s="22">
        <v>5358.62</v>
      </c>
      <c r="I9" s="22">
        <v>5536.58</v>
      </c>
      <c r="J9" s="22">
        <v>5115</v>
      </c>
      <c r="K9" s="22">
        <v>5355</v>
      </c>
      <c r="L9" s="22">
        <v>5182</v>
      </c>
      <c r="M9" s="22">
        <v>5287</v>
      </c>
      <c r="N9" s="22">
        <v>5153</v>
      </c>
      <c r="O9" s="22">
        <v>5237</v>
      </c>
      <c r="P9" s="22">
        <v>5231</v>
      </c>
      <c r="Q9" s="22">
        <v>5188</v>
      </c>
      <c r="R9" s="22">
        <v>4872.72</v>
      </c>
      <c r="S9" s="22">
        <v>5137.12</v>
      </c>
      <c r="T9" s="22">
        <v>5130.8900000000003</v>
      </c>
      <c r="U9" s="22">
        <v>4777.8500000000004</v>
      </c>
      <c r="V9" s="22">
        <v>4798.0200000000004</v>
      </c>
      <c r="W9" s="22">
        <v>4908.03</v>
      </c>
      <c r="X9" s="22">
        <v>4971.18</v>
      </c>
      <c r="Y9" s="22">
        <v>4807</v>
      </c>
      <c r="Z9" s="22">
        <v>4672.59</v>
      </c>
      <c r="AA9" s="22">
        <v>4827.24</v>
      </c>
      <c r="AB9" s="22">
        <v>4764.75</v>
      </c>
      <c r="AC9" s="22">
        <v>4656.32</v>
      </c>
      <c r="AD9" s="22">
        <v>4456.2700000000004</v>
      </c>
      <c r="AE9" s="22">
        <v>4638.6400000000003</v>
      </c>
      <c r="AF9" s="22">
        <v>4615.7700000000004</v>
      </c>
      <c r="AG9" s="22">
        <v>4454.68</v>
      </c>
      <c r="AH9" s="22">
        <v>4424.05</v>
      </c>
      <c r="AI9" s="22">
        <v>4515.28</v>
      </c>
      <c r="AJ9" s="22">
        <v>4474.25</v>
      </c>
      <c r="AK9" s="22">
        <v>4322.95</v>
      </c>
      <c r="AL9" s="22">
        <v>4216.6099999999997</v>
      </c>
      <c r="AM9" s="22">
        <v>4219.47</v>
      </c>
      <c r="AN9" s="22">
        <v>4190.5</v>
      </c>
      <c r="AO9" s="22">
        <v>4078.54</v>
      </c>
      <c r="AP9" s="81">
        <v>3935.03</v>
      </c>
      <c r="AQ9" s="81">
        <v>4099.53</v>
      </c>
      <c r="AR9" s="81">
        <v>3940.59</v>
      </c>
      <c r="AS9" s="81">
        <v>3637.49</v>
      </c>
      <c r="AT9" s="81">
        <v>3446.63</v>
      </c>
      <c r="AU9" s="81">
        <v>3801.84</v>
      </c>
      <c r="AV9" s="81">
        <v>3707.09</v>
      </c>
      <c r="AW9" s="81">
        <v>3646.02</v>
      </c>
      <c r="AX9" s="81">
        <v>3363.39</v>
      </c>
      <c r="AY9" s="81">
        <v>3571.17</v>
      </c>
      <c r="AZ9" s="81">
        <v>3501.69</v>
      </c>
      <c r="BA9" s="81">
        <v>3458.48</v>
      </c>
      <c r="BB9" s="81">
        <v>3441.56</v>
      </c>
      <c r="BC9" s="81">
        <v>3191.48</v>
      </c>
      <c r="BD9" s="81">
        <v>3304.7</v>
      </c>
      <c r="BE9" s="81">
        <v>3287.81</v>
      </c>
      <c r="BF9" s="81">
        <v>3134.29</v>
      </c>
      <c r="BG9" s="81">
        <v>3428.65</v>
      </c>
      <c r="BH9" s="81">
        <v>3355.6</v>
      </c>
      <c r="BI9" s="81">
        <v>3304.32</v>
      </c>
      <c r="BJ9" s="81">
        <v>3126.13</v>
      </c>
      <c r="BK9" s="81">
        <v>3326.58</v>
      </c>
      <c r="BL9" s="81">
        <v>3271.4</v>
      </c>
      <c r="BM9" s="81">
        <v>3246.65</v>
      </c>
      <c r="BN9" s="81">
        <v>3043.32</v>
      </c>
      <c r="BO9" s="81">
        <v>3237.28</v>
      </c>
      <c r="BP9" s="81">
        <v>3235.21</v>
      </c>
      <c r="BQ9" s="81">
        <v>2997.47</v>
      </c>
      <c r="BR9" s="81">
        <v>3023.26</v>
      </c>
      <c r="BS9" s="81">
        <v>3226.48</v>
      </c>
      <c r="BT9" s="81">
        <v>3164</v>
      </c>
      <c r="BU9" s="81">
        <v>3140.05</v>
      </c>
      <c r="BV9" s="81">
        <v>2961.1</v>
      </c>
      <c r="BW9" s="81">
        <v>3216.64</v>
      </c>
      <c r="BX9" s="81">
        <v>3116.75</v>
      </c>
      <c r="BY9" s="81">
        <v>3096.82</v>
      </c>
      <c r="BZ9" s="81">
        <v>2852.96</v>
      </c>
      <c r="CA9" s="81">
        <v>3172.08</v>
      </c>
      <c r="CB9" s="81">
        <v>3100.67</v>
      </c>
      <c r="CC9" s="81">
        <v>3103.36</v>
      </c>
      <c r="CD9" s="81">
        <v>2978.23</v>
      </c>
      <c r="CE9" s="81">
        <v>3144.41</v>
      </c>
      <c r="CF9" s="81">
        <v>3121.11</v>
      </c>
      <c r="CG9" s="81">
        <v>3183.05</v>
      </c>
      <c r="CH9" s="81">
        <v>2987.1</v>
      </c>
      <c r="CI9" s="81">
        <v>1578.36</v>
      </c>
      <c r="CJ9" s="81">
        <v>2568.42</v>
      </c>
      <c r="CK9" s="81">
        <v>2524.59</v>
      </c>
      <c r="CL9" s="81">
        <v>1947.61</v>
      </c>
      <c r="CM9" s="81">
        <v>2814.06</v>
      </c>
      <c r="CN9" s="81">
        <v>3066.19</v>
      </c>
      <c r="CO9" s="81">
        <v>3073.23</v>
      </c>
      <c r="CP9" s="81">
        <v>2786.86</v>
      </c>
      <c r="CQ9" s="81">
        <v>3081.23</v>
      </c>
      <c r="CR9" s="81">
        <v>3033.15</v>
      </c>
      <c r="CS9" s="81">
        <v>3103.31</v>
      </c>
      <c r="CT9" s="81">
        <v>3032.94</v>
      </c>
      <c r="CU9" s="82">
        <v>3148.81</v>
      </c>
      <c r="CV9" s="82">
        <v>3254.63</v>
      </c>
      <c r="CW9" s="82">
        <v>3181.74</v>
      </c>
      <c r="CX9" s="82">
        <v>3124.23</v>
      </c>
      <c r="CY9" s="82">
        <v>3291.85</v>
      </c>
      <c r="CZ9" s="82">
        <v>3310.45</v>
      </c>
      <c r="DA9" s="82">
        <v>3286.68</v>
      </c>
      <c r="DB9" s="82">
        <v>3208.35</v>
      </c>
      <c r="DC9" s="82">
        <v>3513.09</v>
      </c>
      <c r="DD9" s="82">
        <v>3428.84</v>
      </c>
      <c r="DE9" s="82">
        <v>3412.7</v>
      </c>
      <c r="DF9" s="83">
        <v>3278.61</v>
      </c>
    </row>
    <row r="10" spans="1:110" ht="27" customHeight="1" x14ac:dyDescent="0.35">
      <c r="A10" s="57" t="s">
        <v>213</v>
      </c>
      <c r="B10" s="55">
        <v>1241.03</v>
      </c>
      <c r="C10" s="56">
        <v>1297.42</v>
      </c>
      <c r="D10" s="56">
        <v>1308.22</v>
      </c>
      <c r="E10" s="56">
        <v>1348.79</v>
      </c>
      <c r="F10" s="56">
        <v>1307.72</v>
      </c>
      <c r="G10" s="56">
        <v>1351.65</v>
      </c>
      <c r="H10" s="56">
        <v>1298.72</v>
      </c>
      <c r="I10" s="56">
        <v>1408.68</v>
      </c>
      <c r="J10" s="56">
        <v>1280.6500000000001</v>
      </c>
      <c r="K10" s="56">
        <v>1395.65</v>
      </c>
      <c r="L10" s="56">
        <v>1383.84</v>
      </c>
      <c r="M10" s="56">
        <v>1428.28</v>
      </c>
      <c r="N10" s="56">
        <v>1365.24</v>
      </c>
      <c r="O10" s="56">
        <v>1429.05</v>
      </c>
      <c r="P10" s="56">
        <v>1448.98</v>
      </c>
      <c r="Q10" s="56">
        <v>1435.58</v>
      </c>
      <c r="R10" s="56">
        <v>1366.92</v>
      </c>
      <c r="S10" s="56">
        <v>1432.01</v>
      </c>
      <c r="T10" s="56">
        <v>1431.51</v>
      </c>
      <c r="U10" s="56">
        <v>1448.65</v>
      </c>
      <c r="V10" s="56">
        <v>1453.59</v>
      </c>
      <c r="W10" s="56">
        <v>1506.22</v>
      </c>
      <c r="X10" s="56">
        <v>1511.97</v>
      </c>
      <c r="Y10" s="56">
        <v>1400.96</v>
      </c>
      <c r="Z10" s="56">
        <v>1473.02</v>
      </c>
      <c r="AA10" s="56">
        <v>1611.5</v>
      </c>
      <c r="AB10" s="56">
        <v>1680.13</v>
      </c>
      <c r="AC10" s="56">
        <v>1646.94</v>
      </c>
      <c r="AD10" s="56">
        <v>1626.19</v>
      </c>
      <c r="AE10" s="56">
        <v>1662.21</v>
      </c>
      <c r="AF10" s="56">
        <v>1745.42</v>
      </c>
      <c r="AG10" s="56">
        <v>1731.67</v>
      </c>
      <c r="AH10" s="56">
        <v>1552.77</v>
      </c>
      <c r="AI10" s="56">
        <v>1594.82</v>
      </c>
      <c r="AJ10" s="56">
        <v>1677.51</v>
      </c>
      <c r="AK10" s="56">
        <v>1659.35</v>
      </c>
      <c r="AL10" s="56">
        <v>1541.94</v>
      </c>
      <c r="AM10" s="56">
        <v>1584.81</v>
      </c>
      <c r="AN10" s="56">
        <v>1659.22</v>
      </c>
      <c r="AO10" s="56">
        <v>1728.02</v>
      </c>
      <c r="AP10" s="67">
        <v>1645.75</v>
      </c>
      <c r="AQ10" s="67">
        <v>1688.89</v>
      </c>
      <c r="AR10" s="67">
        <v>1725.44</v>
      </c>
      <c r="AS10" s="67">
        <v>1671.95</v>
      </c>
      <c r="AT10" s="67">
        <v>1532.2</v>
      </c>
      <c r="AU10" s="67">
        <v>1637.06</v>
      </c>
      <c r="AV10" s="67">
        <v>1617.68</v>
      </c>
      <c r="AW10" s="67">
        <v>1573.16</v>
      </c>
      <c r="AX10" s="67">
        <v>1556.96</v>
      </c>
      <c r="AY10" s="67">
        <v>1649.7</v>
      </c>
      <c r="AZ10" s="67">
        <v>1663.1</v>
      </c>
      <c r="BA10" s="67">
        <v>1597.97</v>
      </c>
      <c r="BB10" s="67">
        <v>1548.64</v>
      </c>
      <c r="BC10" s="67">
        <v>1561.48</v>
      </c>
      <c r="BD10" s="67">
        <v>1631.5</v>
      </c>
      <c r="BE10" s="67">
        <v>1583.1</v>
      </c>
      <c r="BF10" s="67">
        <v>1430.04</v>
      </c>
      <c r="BG10" s="67">
        <v>1529.49</v>
      </c>
      <c r="BH10" s="67">
        <v>1539.31</v>
      </c>
      <c r="BI10" s="67">
        <v>1477.5</v>
      </c>
      <c r="BJ10" s="67">
        <v>1372.99</v>
      </c>
      <c r="BK10" s="67">
        <v>1470.51</v>
      </c>
      <c r="BL10" s="67">
        <v>1447.95</v>
      </c>
      <c r="BM10" s="67">
        <v>1463.76</v>
      </c>
      <c r="BN10" s="67">
        <v>1418.17</v>
      </c>
      <c r="BO10" s="67">
        <v>1467.45</v>
      </c>
      <c r="BP10" s="67">
        <v>1435.17</v>
      </c>
      <c r="BQ10" s="67">
        <v>1473.4</v>
      </c>
      <c r="BR10" s="67">
        <v>1479.82</v>
      </c>
      <c r="BS10" s="67">
        <v>1479.45</v>
      </c>
      <c r="BT10" s="67">
        <v>1453.05</v>
      </c>
      <c r="BU10" s="67">
        <v>1473.08</v>
      </c>
      <c r="BV10" s="67">
        <v>1387.63</v>
      </c>
      <c r="BW10" s="67">
        <v>1444.89</v>
      </c>
      <c r="BX10" s="67">
        <v>1443.14</v>
      </c>
      <c r="BY10" s="67">
        <v>1517.96</v>
      </c>
      <c r="BZ10" s="67">
        <v>1428.02</v>
      </c>
      <c r="CA10" s="67">
        <v>1475.99</v>
      </c>
      <c r="CB10" s="67">
        <v>1483.65</v>
      </c>
      <c r="CC10" s="67">
        <v>1504.07</v>
      </c>
      <c r="CD10" s="67">
        <v>1448.67</v>
      </c>
      <c r="CE10" s="67">
        <v>1541.13</v>
      </c>
      <c r="CF10" s="67">
        <v>1521.01</v>
      </c>
      <c r="CG10" s="67">
        <v>1532.75</v>
      </c>
      <c r="CH10" s="67">
        <v>1435.68</v>
      </c>
      <c r="CI10" s="67">
        <v>748.94</v>
      </c>
      <c r="CJ10" s="67">
        <v>1301.47</v>
      </c>
      <c r="CK10" s="67">
        <v>1211.97</v>
      </c>
      <c r="CL10" s="67">
        <v>960.03</v>
      </c>
      <c r="CM10" s="67">
        <v>1363.54</v>
      </c>
      <c r="CN10" s="67">
        <v>1437.18</v>
      </c>
      <c r="CO10" s="67">
        <v>1352.97</v>
      </c>
      <c r="CP10" s="67">
        <v>1352.75</v>
      </c>
      <c r="CQ10" s="67">
        <v>1443.27</v>
      </c>
      <c r="CR10" s="67">
        <v>1289.46</v>
      </c>
      <c r="CS10" s="67">
        <v>1284.3699999999999</v>
      </c>
      <c r="CT10" s="67">
        <v>1278.42</v>
      </c>
      <c r="CU10" s="68">
        <v>1314.57</v>
      </c>
      <c r="CV10" s="79">
        <v>1350.59</v>
      </c>
      <c r="CW10" s="79">
        <v>1353.2</v>
      </c>
      <c r="CX10" s="79">
        <v>1317.1</v>
      </c>
      <c r="CY10" s="79">
        <v>1384.75</v>
      </c>
      <c r="CZ10" s="79">
        <v>1394.1</v>
      </c>
      <c r="DA10" s="79">
        <v>1365.31</v>
      </c>
      <c r="DB10" s="79">
        <v>1298.3900000000001</v>
      </c>
      <c r="DC10" s="79">
        <v>1358.89</v>
      </c>
      <c r="DD10" s="79">
        <v>1351.07</v>
      </c>
      <c r="DE10" s="79">
        <v>1355.46</v>
      </c>
      <c r="DF10" s="80">
        <v>1343.73</v>
      </c>
    </row>
    <row r="11" spans="1:110" x14ac:dyDescent="0.35">
      <c r="A11" s="43" t="s">
        <v>28</v>
      </c>
      <c r="B11" s="49"/>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3"/>
    </row>
    <row r="12" spans="1:110" x14ac:dyDescent="0.35">
      <c r="A12" s="16" t="s">
        <v>210</v>
      </c>
      <c r="B12" s="49">
        <v>3896.88</v>
      </c>
      <c r="C12" s="20">
        <v>3733.05</v>
      </c>
      <c r="D12" s="20">
        <v>3825.06</v>
      </c>
      <c r="E12" s="20">
        <v>4052.79</v>
      </c>
      <c r="F12" s="20">
        <v>3941.79</v>
      </c>
      <c r="G12" s="20">
        <v>3844.85</v>
      </c>
      <c r="H12" s="20">
        <v>3929.49</v>
      </c>
      <c r="I12" s="20">
        <v>3915.54</v>
      </c>
      <c r="J12" s="20">
        <v>3885</v>
      </c>
      <c r="K12" s="20">
        <v>3929</v>
      </c>
      <c r="L12" s="20">
        <v>4022</v>
      </c>
      <c r="M12" s="20">
        <v>4223</v>
      </c>
      <c r="N12" s="20">
        <v>4316</v>
      </c>
      <c r="O12" s="20">
        <v>4168</v>
      </c>
      <c r="P12" s="20">
        <v>4240.99</v>
      </c>
      <c r="Q12" s="20">
        <v>4201.8999999999996</v>
      </c>
      <c r="R12" s="20">
        <v>4165.0600000000004</v>
      </c>
      <c r="S12" s="20">
        <v>4408.1099999999997</v>
      </c>
      <c r="T12" s="20">
        <v>4576.22</v>
      </c>
      <c r="U12" s="20">
        <v>4562.99</v>
      </c>
      <c r="V12" s="20">
        <v>4460.3999999999996</v>
      </c>
      <c r="W12" s="20">
        <v>4648.7299999999996</v>
      </c>
      <c r="X12" s="20">
        <v>4593.03</v>
      </c>
      <c r="Y12" s="20">
        <v>4812.01</v>
      </c>
      <c r="Z12" s="20">
        <v>4670.1400000000003</v>
      </c>
      <c r="AA12" s="20">
        <v>4872.95</v>
      </c>
      <c r="AB12" s="20">
        <v>4953.8900000000003</v>
      </c>
      <c r="AC12" s="20">
        <v>4880.24</v>
      </c>
      <c r="AD12" s="20">
        <v>4888.88</v>
      </c>
      <c r="AE12" s="20">
        <v>5064.8100000000004</v>
      </c>
      <c r="AF12" s="20">
        <v>5157.79</v>
      </c>
      <c r="AG12" s="20">
        <v>5049.53</v>
      </c>
      <c r="AH12" s="20">
        <v>5139.2700000000004</v>
      </c>
      <c r="AI12" s="20">
        <v>5269.3</v>
      </c>
      <c r="AJ12" s="20">
        <v>5444.57</v>
      </c>
      <c r="AK12" s="20">
        <v>5185.16</v>
      </c>
      <c r="AL12" s="20">
        <v>5315.11</v>
      </c>
      <c r="AM12" s="20">
        <v>5149.7</v>
      </c>
      <c r="AN12" s="20">
        <v>5147.53</v>
      </c>
      <c r="AO12" s="20">
        <v>4888.46</v>
      </c>
      <c r="AP12" s="78">
        <v>4906.83</v>
      </c>
      <c r="AQ12" s="78">
        <v>5031.04</v>
      </c>
      <c r="AR12" s="78">
        <v>5122.04</v>
      </c>
      <c r="AS12" s="78">
        <v>5069.5200000000004</v>
      </c>
      <c r="AT12" s="78">
        <v>4870.42</v>
      </c>
      <c r="AU12" s="78">
        <v>5203.74</v>
      </c>
      <c r="AV12" s="78">
        <v>5289.42</v>
      </c>
      <c r="AW12" s="78">
        <v>5441.72</v>
      </c>
      <c r="AX12" s="78">
        <v>4991.09</v>
      </c>
      <c r="AY12" s="78">
        <v>5265.28</v>
      </c>
      <c r="AZ12" s="78">
        <v>5251.58</v>
      </c>
      <c r="BA12" s="78">
        <v>5404</v>
      </c>
      <c r="BB12" s="78">
        <v>5248.04</v>
      </c>
      <c r="BC12" s="78">
        <v>5172.6499999999996</v>
      </c>
      <c r="BD12" s="78">
        <v>5520.63</v>
      </c>
      <c r="BE12" s="78">
        <v>5680.75</v>
      </c>
      <c r="BF12" s="78">
        <v>5103.79</v>
      </c>
      <c r="BG12" s="78">
        <v>5597.51</v>
      </c>
      <c r="BH12" s="78">
        <v>5517.99</v>
      </c>
      <c r="BI12" s="78">
        <v>5706.28</v>
      </c>
      <c r="BJ12" s="78">
        <v>5440.61</v>
      </c>
      <c r="BK12" s="78">
        <v>5658.66</v>
      </c>
      <c r="BL12" s="78">
        <v>5701.34</v>
      </c>
      <c r="BM12" s="78">
        <v>5989.73</v>
      </c>
      <c r="BN12" s="78">
        <v>5665.44</v>
      </c>
      <c r="BO12" s="78">
        <v>5998</v>
      </c>
      <c r="BP12" s="78">
        <v>5636.2</v>
      </c>
      <c r="BQ12" s="78">
        <v>6121.16</v>
      </c>
      <c r="BR12" s="78">
        <v>5889.01</v>
      </c>
      <c r="BS12" s="78">
        <v>6138.23</v>
      </c>
      <c r="BT12" s="78">
        <v>6107.36</v>
      </c>
      <c r="BU12" s="78">
        <v>6403.89</v>
      </c>
      <c r="BV12" s="78">
        <v>5948.26</v>
      </c>
      <c r="BW12" s="78">
        <v>6279.71</v>
      </c>
      <c r="BX12" s="78">
        <v>6265.46</v>
      </c>
      <c r="BY12" s="78">
        <v>6482.48</v>
      </c>
      <c r="BZ12" s="78">
        <v>5831.19</v>
      </c>
      <c r="CA12" s="78">
        <v>6410.85</v>
      </c>
      <c r="CB12" s="78">
        <v>6171.68</v>
      </c>
      <c r="CC12" s="78">
        <v>6389.39</v>
      </c>
      <c r="CD12" s="78">
        <v>5732.56</v>
      </c>
      <c r="CE12" s="78">
        <v>6037.14</v>
      </c>
      <c r="CF12" s="78">
        <v>5948.02</v>
      </c>
      <c r="CG12" s="78">
        <v>5772.47</v>
      </c>
      <c r="CH12" s="78">
        <v>5987.28</v>
      </c>
      <c r="CI12" s="78">
        <v>3512.25</v>
      </c>
      <c r="CJ12" s="78">
        <v>5427.4</v>
      </c>
      <c r="CK12" s="78">
        <v>5356.35</v>
      </c>
      <c r="CL12" s="78">
        <v>4565.6499999999996</v>
      </c>
      <c r="CM12" s="78">
        <v>5556.26</v>
      </c>
      <c r="CN12" s="78">
        <v>5800</v>
      </c>
      <c r="CO12" s="78">
        <v>5890.7</v>
      </c>
      <c r="CP12" s="78">
        <v>5393.41</v>
      </c>
      <c r="CQ12" s="78">
        <v>5257.65</v>
      </c>
      <c r="CR12" s="78">
        <v>5251.23</v>
      </c>
      <c r="CS12" s="78">
        <v>5355.63</v>
      </c>
      <c r="CT12" s="78">
        <v>5105.8999999999996</v>
      </c>
      <c r="CU12" s="79">
        <v>5164.3500000000004</v>
      </c>
      <c r="CV12" s="79">
        <v>4979.1099999999997</v>
      </c>
      <c r="CW12" s="79">
        <v>5088.3900000000003</v>
      </c>
      <c r="CX12" s="79">
        <v>4938.97</v>
      </c>
      <c r="CY12" s="79">
        <v>5312.25</v>
      </c>
      <c r="CZ12" s="79">
        <v>4909.8100000000004</v>
      </c>
      <c r="DA12" s="79">
        <v>4884.1099999999997</v>
      </c>
      <c r="DB12" s="79">
        <v>4930.34</v>
      </c>
      <c r="DC12" s="79">
        <v>5454.76</v>
      </c>
      <c r="DD12" s="79">
        <v>5116.42</v>
      </c>
      <c r="DE12" s="79">
        <v>5007.18</v>
      </c>
      <c r="DF12" s="80">
        <v>4923.93</v>
      </c>
    </row>
    <row r="13" spans="1:110" x14ac:dyDescent="0.35">
      <c r="A13" s="16" t="s">
        <v>235</v>
      </c>
      <c r="B13" s="49">
        <v>0</v>
      </c>
      <c r="C13" s="20">
        <v>0</v>
      </c>
      <c r="D13" s="20">
        <v>0</v>
      </c>
      <c r="E13" s="20">
        <v>0</v>
      </c>
      <c r="F13" s="20">
        <v>0</v>
      </c>
      <c r="G13" s="20">
        <v>0</v>
      </c>
      <c r="H13" s="20">
        <v>0</v>
      </c>
      <c r="I13" s="20">
        <v>0</v>
      </c>
      <c r="J13" s="20">
        <v>0</v>
      </c>
      <c r="K13" s="20">
        <v>0</v>
      </c>
      <c r="L13" s="20">
        <v>0</v>
      </c>
      <c r="M13" s="20">
        <v>0</v>
      </c>
      <c r="N13" s="20">
        <v>0</v>
      </c>
      <c r="O13" s="20">
        <v>0</v>
      </c>
      <c r="P13" s="20">
        <v>0</v>
      </c>
      <c r="Q13" s="20">
        <v>1.76</v>
      </c>
      <c r="R13" s="20">
        <v>2.64</v>
      </c>
      <c r="S13" s="20">
        <v>3.52</v>
      </c>
      <c r="T13" s="20">
        <v>6.16</v>
      </c>
      <c r="U13" s="20">
        <v>6.16</v>
      </c>
      <c r="V13" s="20">
        <v>3.52</v>
      </c>
      <c r="W13" s="20">
        <v>4.4000000000000004</v>
      </c>
      <c r="X13" s="20">
        <v>5.28</v>
      </c>
      <c r="Y13" s="20">
        <v>3.52</v>
      </c>
      <c r="Z13" s="20">
        <v>4.4000000000000004</v>
      </c>
      <c r="AA13" s="20">
        <v>7.04</v>
      </c>
      <c r="AB13" s="20">
        <v>8.8000000000000007</v>
      </c>
      <c r="AC13" s="20">
        <v>8.8000000000000007</v>
      </c>
      <c r="AD13" s="20">
        <v>17.600000000000001</v>
      </c>
      <c r="AE13" s="20">
        <v>29.92</v>
      </c>
      <c r="AF13" s="20">
        <v>46.64</v>
      </c>
      <c r="AG13" s="20">
        <v>52.8</v>
      </c>
      <c r="AH13" s="20">
        <v>62.48</v>
      </c>
      <c r="AI13" s="20">
        <v>78.319999999999993</v>
      </c>
      <c r="AJ13" s="20">
        <v>80.959999999999994</v>
      </c>
      <c r="AK13" s="20">
        <v>81.84</v>
      </c>
      <c r="AL13" s="20">
        <v>79.2</v>
      </c>
      <c r="AM13" s="20">
        <v>183.91</v>
      </c>
      <c r="AN13" s="20">
        <v>259.58999999999997</v>
      </c>
      <c r="AO13" s="20">
        <v>257.83</v>
      </c>
      <c r="AP13" s="78">
        <v>0</v>
      </c>
      <c r="AQ13" s="78">
        <v>10.52</v>
      </c>
      <c r="AR13" s="78">
        <v>21.92</v>
      </c>
      <c r="AS13" s="78">
        <v>25.17</v>
      </c>
      <c r="AT13" s="78">
        <v>29.84</v>
      </c>
      <c r="AU13" s="78">
        <v>-5.91</v>
      </c>
      <c r="AV13" s="78">
        <v>15.93</v>
      </c>
      <c r="AW13" s="78">
        <v>10.83</v>
      </c>
      <c r="AX13" s="78">
        <v>7.61</v>
      </c>
      <c r="AY13" s="78">
        <v>16.239999999999998</v>
      </c>
      <c r="AZ13" s="78">
        <v>28.29</v>
      </c>
      <c r="BA13" s="78">
        <v>26.91</v>
      </c>
      <c r="BB13" s="78">
        <v>27.94</v>
      </c>
      <c r="BC13" s="78">
        <v>6.81</v>
      </c>
      <c r="BD13" s="78">
        <v>6.61</v>
      </c>
      <c r="BE13" s="78">
        <v>4.34</v>
      </c>
      <c r="BF13" s="78">
        <v>113.64</v>
      </c>
      <c r="BG13" s="78">
        <v>170.07</v>
      </c>
      <c r="BH13" s="78">
        <v>197.47</v>
      </c>
      <c r="BI13" s="78">
        <v>201.47</v>
      </c>
      <c r="BJ13" s="78">
        <v>173.55</v>
      </c>
      <c r="BK13" s="78">
        <v>229.62</v>
      </c>
      <c r="BL13" s="78">
        <v>242.97</v>
      </c>
      <c r="BM13" s="78">
        <v>203.81</v>
      </c>
      <c r="BN13" s="78">
        <v>111.25</v>
      </c>
      <c r="BO13" s="78">
        <v>135.28</v>
      </c>
      <c r="BP13" s="78">
        <v>157.53</v>
      </c>
      <c r="BQ13" s="78">
        <v>191.35</v>
      </c>
      <c r="BR13" s="78">
        <v>127.27</v>
      </c>
      <c r="BS13" s="78">
        <v>194.91</v>
      </c>
      <c r="BT13" s="78">
        <v>174.44</v>
      </c>
      <c r="BU13" s="78">
        <v>133.5</v>
      </c>
      <c r="BV13" s="78">
        <v>118.37</v>
      </c>
      <c r="BW13" s="78">
        <v>187.79</v>
      </c>
      <c r="BX13" s="78">
        <v>155.75</v>
      </c>
      <c r="BY13" s="78">
        <v>158.41999999999999</v>
      </c>
      <c r="BZ13" s="78">
        <v>193.09</v>
      </c>
      <c r="CA13" s="78">
        <v>265.82</v>
      </c>
      <c r="CB13" s="78">
        <v>354.09</v>
      </c>
      <c r="CC13" s="78">
        <v>204.51</v>
      </c>
      <c r="CD13" s="78">
        <v>260.41000000000003</v>
      </c>
      <c r="CE13" s="78">
        <v>388.33</v>
      </c>
      <c r="CF13" s="78">
        <v>435.76</v>
      </c>
      <c r="CG13" s="78">
        <v>414.77</v>
      </c>
      <c r="CH13" s="78">
        <v>409.33</v>
      </c>
      <c r="CI13" s="78">
        <v>311.99</v>
      </c>
      <c r="CJ13" s="78">
        <v>406.85</v>
      </c>
      <c r="CK13" s="78">
        <v>348.5</v>
      </c>
      <c r="CL13" s="78">
        <v>286.97000000000003</v>
      </c>
      <c r="CM13" s="78">
        <v>286.70999999999998</v>
      </c>
      <c r="CN13" s="78">
        <v>292.88</v>
      </c>
      <c r="CO13" s="78">
        <v>234.86</v>
      </c>
      <c r="CP13" s="78">
        <v>263.27</v>
      </c>
      <c r="CQ13" s="78">
        <v>388.51</v>
      </c>
      <c r="CR13" s="78">
        <v>408.35</v>
      </c>
      <c r="CS13" s="78">
        <v>428</v>
      </c>
      <c r="CT13" s="78">
        <v>459.99</v>
      </c>
      <c r="CU13" s="79">
        <v>447.57</v>
      </c>
      <c r="CV13" s="79">
        <v>462.05</v>
      </c>
      <c r="CW13" s="79">
        <v>386.83</v>
      </c>
      <c r="CX13" s="79">
        <v>331.8</v>
      </c>
      <c r="CY13" s="79">
        <v>402.97</v>
      </c>
      <c r="CZ13" s="79">
        <v>364.82</v>
      </c>
      <c r="DA13" s="79">
        <v>390.53</v>
      </c>
      <c r="DB13" s="79">
        <v>271.23</v>
      </c>
      <c r="DC13" s="79">
        <v>302.89</v>
      </c>
      <c r="DD13" s="79">
        <v>345.2</v>
      </c>
      <c r="DE13" s="79">
        <v>317.42</v>
      </c>
      <c r="DF13" s="80">
        <v>421.06</v>
      </c>
    </row>
    <row r="14" spans="1:110" s="12" customFormat="1" x14ac:dyDescent="0.35">
      <c r="A14" s="43" t="s">
        <v>29</v>
      </c>
      <c r="B14" s="50">
        <v>3896.88</v>
      </c>
      <c r="C14" s="22">
        <v>3733.05</v>
      </c>
      <c r="D14" s="22">
        <v>3825.06</v>
      </c>
      <c r="E14" s="22">
        <v>4052.79</v>
      </c>
      <c r="F14" s="22">
        <v>3941.79</v>
      </c>
      <c r="G14" s="22">
        <v>3844.85</v>
      </c>
      <c r="H14" s="22">
        <v>3929.49</v>
      </c>
      <c r="I14" s="22">
        <v>3915.54</v>
      </c>
      <c r="J14" s="22">
        <v>3885</v>
      </c>
      <c r="K14" s="22">
        <v>3929</v>
      </c>
      <c r="L14" s="22">
        <v>4022</v>
      </c>
      <c r="M14" s="22">
        <v>4223</v>
      </c>
      <c r="N14" s="22">
        <v>4316</v>
      </c>
      <c r="O14" s="22">
        <v>4168</v>
      </c>
      <c r="P14" s="22">
        <v>4240.99</v>
      </c>
      <c r="Q14" s="22">
        <v>4203.66</v>
      </c>
      <c r="R14" s="22">
        <v>4167.7</v>
      </c>
      <c r="S14" s="22">
        <v>4411.63</v>
      </c>
      <c r="T14" s="22">
        <v>4582.38</v>
      </c>
      <c r="U14" s="22">
        <v>4569.1499999999996</v>
      </c>
      <c r="V14" s="22">
        <v>4463.92</v>
      </c>
      <c r="W14" s="22">
        <v>4653.13</v>
      </c>
      <c r="X14" s="22">
        <v>4598.3100000000004</v>
      </c>
      <c r="Y14" s="22">
        <v>4815.53</v>
      </c>
      <c r="Z14" s="22">
        <v>4674.54</v>
      </c>
      <c r="AA14" s="22">
        <v>4879.99</v>
      </c>
      <c r="AB14" s="22">
        <v>4962.6899999999996</v>
      </c>
      <c r="AC14" s="22">
        <v>4889.04</v>
      </c>
      <c r="AD14" s="22">
        <v>4906.47</v>
      </c>
      <c r="AE14" s="22">
        <v>5094.7299999999996</v>
      </c>
      <c r="AF14" s="22">
        <v>5204.43</v>
      </c>
      <c r="AG14" s="22">
        <v>5102.33</v>
      </c>
      <c r="AH14" s="22">
        <v>5201.75</v>
      </c>
      <c r="AI14" s="22">
        <v>5347.62</v>
      </c>
      <c r="AJ14" s="22">
        <v>5525.53</v>
      </c>
      <c r="AK14" s="22">
        <v>5267</v>
      </c>
      <c r="AL14" s="22">
        <v>5394.31</v>
      </c>
      <c r="AM14" s="22">
        <v>5333.61</v>
      </c>
      <c r="AN14" s="22">
        <v>5407.12</v>
      </c>
      <c r="AO14" s="22">
        <v>5146.29</v>
      </c>
      <c r="AP14" s="81">
        <v>4906.83</v>
      </c>
      <c r="AQ14" s="81">
        <v>5041.5600000000004</v>
      </c>
      <c r="AR14" s="81">
        <v>5143.96</v>
      </c>
      <c r="AS14" s="81">
        <v>5094.6899999999996</v>
      </c>
      <c r="AT14" s="81">
        <v>4900.26</v>
      </c>
      <c r="AU14" s="81">
        <v>5197.84</v>
      </c>
      <c r="AV14" s="81">
        <v>5305.35</v>
      </c>
      <c r="AW14" s="81">
        <v>5452.55</v>
      </c>
      <c r="AX14" s="81">
        <v>4998.7</v>
      </c>
      <c r="AY14" s="81">
        <v>5281.52</v>
      </c>
      <c r="AZ14" s="81">
        <v>5279.87</v>
      </c>
      <c r="BA14" s="81">
        <v>5430.91</v>
      </c>
      <c r="BB14" s="81">
        <v>5275.98</v>
      </c>
      <c r="BC14" s="81">
        <v>5179.46</v>
      </c>
      <c r="BD14" s="81">
        <v>5527.24</v>
      </c>
      <c r="BE14" s="81">
        <v>5685.09</v>
      </c>
      <c r="BF14" s="81">
        <v>5217.43</v>
      </c>
      <c r="BG14" s="81">
        <v>5767.59</v>
      </c>
      <c r="BH14" s="81">
        <v>5715.47</v>
      </c>
      <c r="BI14" s="81">
        <v>5907.75</v>
      </c>
      <c r="BJ14" s="81">
        <v>5614.16</v>
      </c>
      <c r="BK14" s="81">
        <v>5888.28</v>
      </c>
      <c r="BL14" s="81">
        <v>5944.31</v>
      </c>
      <c r="BM14" s="81">
        <v>6193.54</v>
      </c>
      <c r="BN14" s="81">
        <v>5776.69</v>
      </c>
      <c r="BO14" s="81">
        <v>6133.28</v>
      </c>
      <c r="BP14" s="81">
        <v>5793.73</v>
      </c>
      <c r="BQ14" s="81">
        <v>6312.51</v>
      </c>
      <c r="BR14" s="81">
        <v>6016.28</v>
      </c>
      <c r="BS14" s="81">
        <v>6333.14</v>
      </c>
      <c r="BT14" s="81">
        <v>6281.8</v>
      </c>
      <c r="BU14" s="81">
        <v>6537.39</v>
      </c>
      <c r="BV14" s="81">
        <v>6066.63</v>
      </c>
      <c r="BW14" s="81">
        <v>6467.5</v>
      </c>
      <c r="BX14" s="81">
        <v>6421.21</v>
      </c>
      <c r="BY14" s="81">
        <v>6640.9</v>
      </c>
      <c r="BZ14" s="81">
        <v>6024.29</v>
      </c>
      <c r="CA14" s="81">
        <v>6676.67</v>
      </c>
      <c r="CB14" s="81">
        <v>6525.77</v>
      </c>
      <c r="CC14" s="81">
        <v>6593.9</v>
      </c>
      <c r="CD14" s="81">
        <v>5992.98</v>
      </c>
      <c r="CE14" s="81">
        <v>6425.47</v>
      </c>
      <c r="CF14" s="81">
        <v>6383.78</v>
      </c>
      <c r="CG14" s="81">
        <v>6187.24</v>
      </c>
      <c r="CH14" s="81">
        <v>6396.61</v>
      </c>
      <c r="CI14" s="81">
        <v>3824.24</v>
      </c>
      <c r="CJ14" s="81">
        <v>5834.25</v>
      </c>
      <c r="CK14" s="81">
        <v>5704.86</v>
      </c>
      <c r="CL14" s="81">
        <v>4852.62</v>
      </c>
      <c r="CM14" s="81">
        <v>5842.97</v>
      </c>
      <c r="CN14" s="81">
        <v>6092.87</v>
      </c>
      <c r="CO14" s="81">
        <v>6125.57</v>
      </c>
      <c r="CP14" s="81">
        <v>5656.67</v>
      </c>
      <c r="CQ14" s="81">
        <v>5646.16</v>
      </c>
      <c r="CR14" s="81">
        <v>5659.58</v>
      </c>
      <c r="CS14" s="81">
        <v>5783.63</v>
      </c>
      <c r="CT14" s="81">
        <v>5565.89</v>
      </c>
      <c r="CU14" s="82">
        <v>5611.92</v>
      </c>
      <c r="CV14" s="82">
        <v>5441.16</v>
      </c>
      <c r="CW14" s="82">
        <v>5475.23</v>
      </c>
      <c r="CX14" s="82">
        <v>5270.77</v>
      </c>
      <c r="CY14" s="82">
        <v>5715.22</v>
      </c>
      <c r="CZ14" s="82">
        <v>5274.63</v>
      </c>
      <c r="DA14" s="82">
        <v>5274.64</v>
      </c>
      <c r="DB14" s="82">
        <v>5201.57</v>
      </c>
      <c r="DC14" s="82">
        <v>5757.65</v>
      </c>
      <c r="DD14" s="82">
        <v>5461.61</v>
      </c>
      <c r="DE14" s="82">
        <v>5324.6</v>
      </c>
      <c r="DF14" s="83">
        <v>5344.99</v>
      </c>
    </row>
    <row r="15" spans="1:110" x14ac:dyDescent="0.35">
      <c r="A15" s="16" t="s">
        <v>213</v>
      </c>
      <c r="B15" s="51">
        <v>280.79000000000002</v>
      </c>
      <c r="C15" s="52">
        <v>309.17</v>
      </c>
      <c r="D15" s="52">
        <v>315.37</v>
      </c>
      <c r="E15" s="52">
        <v>332.7</v>
      </c>
      <c r="F15" s="52">
        <v>317.13</v>
      </c>
      <c r="G15" s="52">
        <v>327.73</v>
      </c>
      <c r="H15" s="52">
        <v>314.08999999999997</v>
      </c>
      <c r="I15" s="52">
        <v>378.33</v>
      </c>
      <c r="J15" s="52">
        <v>357.14</v>
      </c>
      <c r="K15" s="52">
        <v>388.24</v>
      </c>
      <c r="L15" s="52">
        <v>395.26</v>
      </c>
      <c r="M15" s="52">
        <v>406.31</v>
      </c>
      <c r="N15" s="52">
        <v>402.15</v>
      </c>
      <c r="O15" s="52">
        <v>430.04</v>
      </c>
      <c r="P15" s="52">
        <v>454.71</v>
      </c>
      <c r="Q15" s="52">
        <v>469.36</v>
      </c>
      <c r="R15" s="52">
        <v>463.14</v>
      </c>
      <c r="S15" s="52">
        <v>495.76</v>
      </c>
      <c r="T15" s="52">
        <v>536.15</v>
      </c>
      <c r="U15" s="52">
        <v>528.17999999999995</v>
      </c>
      <c r="V15" s="52">
        <v>555.26</v>
      </c>
      <c r="W15" s="52">
        <v>578.94000000000005</v>
      </c>
      <c r="X15" s="52">
        <v>614.95000000000005</v>
      </c>
      <c r="Y15" s="52">
        <v>595.04999999999995</v>
      </c>
      <c r="Z15" s="52">
        <v>687.51</v>
      </c>
      <c r="AA15" s="52">
        <v>715.7</v>
      </c>
      <c r="AB15" s="52">
        <v>771.94</v>
      </c>
      <c r="AC15" s="52">
        <v>753.52</v>
      </c>
      <c r="AD15" s="52">
        <v>877.91</v>
      </c>
      <c r="AE15" s="52">
        <v>905.44</v>
      </c>
      <c r="AF15" s="52">
        <v>932.66</v>
      </c>
      <c r="AG15" s="52">
        <v>995.66</v>
      </c>
      <c r="AH15" s="52">
        <v>951.57</v>
      </c>
      <c r="AI15" s="52">
        <v>984.3</v>
      </c>
      <c r="AJ15" s="52">
        <v>1065.6099999999999</v>
      </c>
      <c r="AK15" s="52">
        <v>1100.58</v>
      </c>
      <c r="AL15" s="52">
        <v>1063.68</v>
      </c>
      <c r="AM15" s="52">
        <v>1143.17</v>
      </c>
      <c r="AN15" s="52">
        <v>1196.6099999999999</v>
      </c>
      <c r="AO15" s="52">
        <v>1232.77</v>
      </c>
      <c r="AP15" s="69">
        <v>1186.08</v>
      </c>
      <c r="AQ15" s="69">
        <v>1209.57</v>
      </c>
      <c r="AR15" s="69">
        <v>1301.8</v>
      </c>
      <c r="AS15" s="69">
        <v>1281.98</v>
      </c>
      <c r="AT15" s="69">
        <v>1266.83</v>
      </c>
      <c r="AU15" s="69">
        <v>1344.89</v>
      </c>
      <c r="AV15" s="69">
        <v>1383.49</v>
      </c>
      <c r="AW15" s="69">
        <v>1380.94</v>
      </c>
      <c r="AX15" s="69">
        <v>1397.68</v>
      </c>
      <c r="AY15" s="69">
        <v>1491.83</v>
      </c>
      <c r="AZ15" s="69">
        <v>1549.39</v>
      </c>
      <c r="BA15" s="69">
        <v>1511.31</v>
      </c>
      <c r="BB15" s="69">
        <v>1486.44</v>
      </c>
      <c r="BC15" s="69">
        <v>1474.53</v>
      </c>
      <c r="BD15" s="69">
        <v>1569.24</v>
      </c>
      <c r="BE15" s="69">
        <v>1549.13</v>
      </c>
      <c r="BF15" s="69">
        <v>1471.24</v>
      </c>
      <c r="BG15" s="69">
        <v>1577.12</v>
      </c>
      <c r="BH15" s="69">
        <v>1606.54</v>
      </c>
      <c r="BI15" s="69">
        <v>1562.61</v>
      </c>
      <c r="BJ15" s="69">
        <v>1508.38</v>
      </c>
      <c r="BK15" s="69">
        <v>1602.44</v>
      </c>
      <c r="BL15" s="69">
        <v>1625.26</v>
      </c>
      <c r="BM15" s="69">
        <v>1657.81</v>
      </c>
      <c r="BN15" s="69">
        <v>1604.99</v>
      </c>
      <c r="BO15" s="69">
        <v>1647.69</v>
      </c>
      <c r="BP15" s="69">
        <v>1706.11</v>
      </c>
      <c r="BQ15" s="69">
        <v>1684.91</v>
      </c>
      <c r="BR15" s="69">
        <v>1793.33</v>
      </c>
      <c r="BS15" s="69">
        <v>1802</v>
      </c>
      <c r="BT15" s="69">
        <v>1813.73</v>
      </c>
      <c r="BU15" s="69">
        <v>1857.94</v>
      </c>
      <c r="BV15" s="69">
        <v>1760.61</v>
      </c>
      <c r="BW15" s="69">
        <v>1810.96</v>
      </c>
      <c r="BX15" s="69">
        <v>1863.15</v>
      </c>
      <c r="BY15" s="69">
        <v>1947.89</v>
      </c>
      <c r="BZ15" s="69">
        <v>1878.47</v>
      </c>
      <c r="CA15" s="69">
        <v>1898.08</v>
      </c>
      <c r="CB15" s="69">
        <v>1909.62</v>
      </c>
      <c r="CC15" s="69">
        <v>1923.37</v>
      </c>
      <c r="CD15" s="69">
        <v>1856.22</v>
      </c>
      <c r="CE15" s="69">
        <v>1888.31</v>
      </c>
      <c r="CF15" s="69">
        <v>1897.55</v>
      </c>
      <c r="CG15" s="69">
        <v>1895.58</v>
      </c>
      <c r="CH15" s="69">
        <v>1768.68</v>
      </c>
      <c r="CI15" s="69">
        <v>989.73</v>
      </c>
      <c r="CJ15" s="69">
        <v>1626.41</v>
      </c>
      <c r="CK15" s="69">
        <v>1524.66</v>
      </c>
      <c r="CL15" s="69">
        <v>1298.31</v>
      </c>
      <c r="CM15" s="69">
        <v>1665.62</v>
      </c>
      <c r="CN15" s="69">
        <v>1718.97</v>
      </c>
      <c r="CO15" s="69">
        <v>1632.37</v>
      </c>
      <c r="CP15" s="69">
        <v>1621.21</v>
      </c>
      <c r="CQ15" s="69">
        <v>1661.39</v>
      </c>
      <c r="CR15" s="69">
        <v>1529.92</v>
      </c>
      <c r="CS15" s="69">
        <v>1539.17</v>
      </c>
      <c r="CT15" s="69">
        <v>1426.36</v>
      </c>
      <c r="CU15" s="70">
        <v>1442</v>
      </c>
      <c r="CV15" s="70">
        <v>1419.83</v>
      </c>
      <c r="CW15" s="70">
        <v>1390.91</v>
      </c>
      <c r="CX15" s="70">
        <v>1289.0999999999999</v>
      </c>
      <c r="CY15" s="70">
        <v>1287.48</v>
      </c>
      <c r="CZ15" s="70">
        <v>1262.94</v>
      </c>
      <c r="DA15" s="70">
        <v>1197.57</v>
      </c>
      <c r="DB15" s="70">
        <v>1178.56</v>
      </c>
      <c r="DC15" s="70">
        <v>1188.05</v>
      </c>
      <c r="DD15" s="70">
        <v>1177.51</v>
      </c>
      <c r="DE15" s="70">
        <v>1141.29</v>
      </c>
      <c r="DF15" s="84">
        <v>1131.71</v>
      </c>
    </row>
    <row r="17" spans="2:112" x14ac:dyDescent="0.35">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53"/>
      <c r="CQ17" s="53"/>
      <c r="CR17" s="53"/>
      <c r="CS17" s="53"/>
      <c r="CT17" s="53"/>
      <c r="CU17" s="53"/>
      <c r="CV17" s="53"/>
      <c r="CW17" s="53"/>
    </row>
    <row r="18" spans="2:112" x14ac:dyDescent="0.35">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row>
    <row r="19" spans="2:112" x14ac:dyDescent="0.35">
      <c r="CD19" s="24"/>
      <c r="CE19" s="24"/>
      <c r="CF19" s="24"/>
      <c r="CG19" s="24"/>
      <c r="CH19" s="24"/>
      <c r="CI19" s="24"/>
      <c r="CJ19" s="24"/>
      <c r="CK19" s="24"/>
      <c r="CL19" s="24"/>
      <c r="CM19" s="24"/>
      <c r="CN19" s="24"/>
      <c r="CO19" s="24"/>
      <c r="CP19" s="24"/>
      <c r="CQ19" s="24"/>
    </row>
    <row r="20" spans="2:112" x14ac:dyDescent="0.35">
      <c r="CD20" s="24"/>
      <c r="CE20" s="24"/>
      <c r="CF20" s="24"/>
      <c r="CG20" s="24"/>
      <c r="CH20" s="24"/>
      <c r="CI20" s="24"/>
      <c r="CJ20" s="24"/>
      <c r="CK20" s="24"/>
      <c r="CL20" s="24"/>
      <c r="CM20" s="24"/>
      <c r="CN20" s="24"/>
      <c r="CO20" s="24"/>
      <c r="CP20" s="24"/>
      <c r="CQ20" s="24"/>
      <c r="CR20" s="24"/>
      <c r="CS20" s="24"/>
      <c r="CT20" s="24"/>
      <c r="CU20" s="24"/>
      <c r="CV20" s="24"/>
      <c r="CW20" s="24"/>
    </row>
    <row r="21" spans="2:112" x14ac:dyDescent="0.35">
      <c r="CD21" s="24"/>
      <c r="CE21" s="24"/>
      <c r="CF21" s="24"/>
      <c r="CG21" s="24"/>
      <c r="CH21" s="24"/>
      <c r="CI21" s="24"/>
      <c r="CJ21" s="24"/>
      <c r="CK21" s="24"/>
      <c r="CL21" s="24"/>
      <c r="CM21" s="24"/>
      <c r="CN21" s="24"/>
      <c r="CO21" s="24"/>
      <c r="CP21" s="24"/>
      <c r="CQ21" s="24"/>
      <c r="CR21" s="63"/>
      <c r="CS21" s="63"/>
      <c r="CT21" s="63"/>
      <c r="CU21" s="63"/>
      <c r="CV21" s="63"/>
      <c r="CW21" s="63"/>
      <c r="DH21" s="63"/>
    </row>
    <row r="22" spans="2:112" x14ac:dyDescent="0.35">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row>
    <row r="23" spans="2:112" x14ac:dyDescent="0.35">
      <c r="CD23" s="24"/>
      <c r="CE23" s="24"/>
      <c r="CF23" s="24"/>
      <c r="CG23" s="24"/>
      <c r="CH23" s="24"/>
      <c r="CI23" s="24"/>
      <c r="CJ23" s="24"/>
      <c r="CK23" s="24"/>
      <c r="CL23" s="24"/>
      <c r="CM23" s="24"/>
      <c r="CN23" s="24"/>
      <c r="CO23" s="24"/>
      <c r="CP23" s="24"/>
      <c r="CQ23" s="24"/>
      <c r="CR23" s="24"/>
      <c r="CS23" s="24"/>
      <c r="CT23" s="24"/>
      <c r="CU23" s="24"/>
      <c r="CX23" s="63"/>
    </row>
    <row r="24" spans="2:112" x14ac:dyDescent="0.35">
      <c r="CD24" s="24"/>
      <c r="CE24" s="24"/>
      <c r="CF24" s="24"/>
      <c r="CG24" s="24"/>
      <c r="CH24" s="24"/>
      <c r="CI24" s="24"/>
      <c r="CJ24" s="24"/>
      <c r="CK24" s="24"/>
      <c r="CL24" s="24"/>
      <c r="CM24" s="24"/>
      <c r="CN24" s="24"/>
      <c r="CO24" s="24"/>
      <c r="CP24" s="24"/>
      <c r="CQ24" s="24"/>
      <c r="CR24" s="24"/>
      <c r="CS24" s="24"/>
      <c r="CT24" s="24"/>
      <c r="CU24" s="24"/>
    </row>
    <row r="25" spans="2:112" x14ac:dyDescent="0.35">
      <c r="CD25" s="24"/>
      <c r="CE25" s="24"/>
      <c r="CF25" s="24"/>
      <c r="CG25" s="24"/>
      <c r="CH25" s="24"/>
      <c r="CI25" s="24"/>
      <c r="CJ25" s="24"/>
      <c r="CK25" s="24"/>
      <c r="CL25" s="24"/>
      <c r="CM25" s="24"/>
      <c r="CN25" s="24"/>
      <c r="CO25" s="24"/>
      <c r="CP25" s="24"/>
      <c r="CQ25" s="24"/>
      <c r="CR25" s="24"/>
      <c r="CS25" s="24"/>
      <c r="CT25" s="24"/>
      <c r="CU25" s="24"/>
    </row>
    <row r="26" spans="2:112" x14ac:dyDescent="0.35">
      <c r="CD26" s="24"/>
      <c r="CE26" s="24"/>
      <c r="CF26" s="24"/>
      <c r="CG26" s="24"/>
      <c r="CH26" s="24"/>
      <c r="CI26" s="24"/>
      <c r="CJ26" s="24"/>
      <c r="CK26" s="24"/>
      <c r="CL26" s="45"/>
      <c r="CM26" s="45"/>
      <c r="CN26" s="45"/>
      <c r="CO26" s="45"/>
      <c r="CP26" s="45"/>
      <c r="CQ26" s="45"/>
      <c r="CR26" s="45"/>
      <c r="CS26" s="45"/>
      <c r="CT26" s="45"/>
      <c r="CU26" s="45"/>
    </row>
  </sheetData>
  <phoneticPr fontId="18" type="noConversion"/>
  <conditionalFormatting sqref="F3:BY3">
    <cfRule type="cellIs" dxfId="2" priority="2" stopIfTrue="1" operator="lessThan">
      <formula>0</formula>
    </cfRule>
    <cfRule type="cellIs" dxfId="1" priority="3" stopIfTrue="1" operator="greaterThan">
      <formula>0</formula>
    </cfRule>
  </conditionalFormatting>
  <conditionalFormatting sqref="F2:CF2 B4:BU4">
    <cfRule type="cellIs" dxfId="0" priority="1" stopIfTrue="1" operator="lessThan">
      <formula>0</formula>
    </cfRule>
  </conditionalFormatting>
  <pageMargins left="0.75" right="0.75" top="1" bottom="1" header="0.5" footer="0.5"/>
  <pageSetup paperSize="9" scale="12"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7A5A-AFA1-4E70-B6D7-35DB711045D2}">
  <sheetPr codeName="Sheet4"/>
  <dimension ref="B1:R104"/>
  <sheetViews>
    <sheetView workbookViewId="0">
      <selection activeCell="F20" sqref="F20"/>
    </sheetView>
  </sheetViews>
  <sheetFormatPr defaultRowHeight="12.5" x14ac:dyDescent="0.25"/>
  <cols>
    <col min="1" max="3" width="8.81640625" style="25"/>
    <col min="4" max="4" width="28.453125" style="25" customWidth="1"/>
    <col min="5" max="5" width="8.81640625" style="25"/>
    <col min="6" max="15" width="13.1796875" style="25" bestFit="1" customWidth="1"/>
    <col min="16" max="18" width="3.81640625" style="25" customWidth="1"/>
    <col min="19" max="260" width="8.81640625" style="25"/>
    <col min="261" max="261" width="28.453125" style="25" customWidth="1"/>
    <col min="262" max="262" width="8.81640625" style="25"/>
    <col min="263" max="274" width="13.1796875" style="25" bestFit="1" customWidth="1"/>
    <col min="275" max="516" width="8.81640625" style="25"/>
    <col min="517" max="517" width="28.453125" style="25" customWidth="1"/>
    <col min="518" max="518" width="8.81640625" style="25"/>
    <col min="519" max="530" width="13.1796875" style="25" bestFit="1" customWidth="1"/>
    <col min="531" max="772" width="8.81640625" style="25"/>
    <col min="773" max="773" width="28.453125" style="25" customWidth="1"/>
    <col min="774" max="774" width="8.81640625" style="25"/>
    <col min="775" max="786" width="13.1796875" style="25" bestFit="1" customWidth="1"/>
    <col min="787" max="1028" width="8.81640625" style="25"/>
    <col min="1029" max="1029" width="28.453125" style="25" customWidth="1"/>
    <col min="1030" max="1030" width="8.81640625" style="25"/>
    <col min="1031" max="1042" width="13.1796875" style="25" bestFit="1" customWidth="1"/>
    <col min="1043" max="1284" width="8.81640625" style="25"/>
    <col min="1285" max="1285" width="28.453125" style="25" customWidth="1"/>
    <col min="1286" max="1286" width="8.81640625" style="25"/>
    <col min="1287" max="1298" width="13.1796875" style="25" bestFit="1" customWidth="1"/>
    <col min="1299" max="1540" width="8.81640625" style="25"/>
    <col min="1541" max="1541" width="28.453125" style="25" customWidth="1"/>
    <col min="1542" max="1542" width="8.81640625" style="25"/>
    <col min="1543" max="1554" width="13.1796875" style="25" bestFit="1" customWidth="1"/>
    <col min="1555" max="1796" width="8.81640625" style="25"/>
    <col min="1797" max="1797" width="28.453125" style="25" customWidth="1"/>
    <col min="1798" max="1798" width="8.81640625" style="25"/>
    <col min="1799" max="1810" width="13.1796875" style="25" bestFit="1" customWidth="1"/>
    <col min="1811" max="2052" width="8.81640625" style="25"/>
    <col min="2053" max="2053" width="28.453125" style="25" customWidth="1"/>
    <col min="2054" max="2054" width="8.81640625" style="25"/>
    <col min="2055" max="2066" width="13.1796875" style="25" bestFit="1" customWidth="1"/>
    <col min="2067" max="2308" width="8.81640625" style="25"/>
    <col min="2309" max="2309" width="28.453125" style="25" customWidth="1"/>
    <col min="2310" max="2310" width="8.81640625" style="25"/>
    <col min="2311" max="2322" width="13.1796875" style="25" bestFit="1" customWidth="1"/>
    <col min="2323" max="2564" width="8.81640625" style="25"/>
    <col min="2565" max="2565" width="28.453125" style="25" customWidth="1"/>
    <col min="2566" max="2566" width="8.81640625" style="25"/>
    <col min="2567" max="2578" width="13.1796875" style="25" bestFit="1" customWidth="1"/>
    <col min="2579" max="2820" width="8.81640625" style="25"/>
    <col min="2821" max="2821" width="28.453125" style="25" customWidth="1"/>
    <col min="2822" max="2822" width="8.81640625" style="25"/>
    <col min="2823" max="2834" width="13.1796875" style="25" bestFit="1" customWidth="1"/>
    <col min="2835" max="3076" width="8.81640625" style="25"/>
    <col min="3077" max="3077" width="28.453125" style="25" customWidth="1"/>
    <col min="3078" max="3078" width="8.81640625" style="25"/>
    <col min="3079" max="3090" width="13.1796875" style="25" bestFit="1" customWidth="1"/>
    <col min="3091" max="3332" width="8.81640625" style="25"/>
    <col min="3333" max="3333" width="28.453125" style="25" customWidth="1"/>
    <col min="3334" max="3334" width="8.81640625" style="25"/>
    <col min="3335" max="3346" width="13.1796875" style="25" bestFit="1" customWidth="1"/>
    <col min="3347" max="3588" width="8.81640625" style="25"/>
    <col min="3589" max="3589" width="28.453125" style="25" customWidth="1"/>
    <col min="3590" max="3590" width="8.81640625" style="25"/>
    <col min="3591" max="3602" width="13.1796875" style="25" bestFit="1" customWidth="1"/>
    <col min="3603" max="3844" width="8.81640625" style="25"/>
    <col min="3845" max="3845" width="28.453125" style="25" customWidth="1"/>
    <col min="3846" max="3846" width="8.81640625" style="25"/>
    <col min="3847" max="3858" width="13.1796875" style="25" bestFit="1" customWidth="1"/>
    <col min="3859" max="4100" width="8.81640625" style="25"/>
    <col min="4101" max="4101" width="28.453125" style="25" customWidth="1"/>
    <col min="4102" max="4102" width="8.81640625" style="25"/>
    <col min="4103" max="4114" width="13.1796875" style="25" bestFit="1" customWidth="1"/>
    <col min="4115" max="4356" width="8.81640625" style="25"/>
    <col min="4357" max="4357" width="28.453125" style="25" customWidth="1"/>
    <col min="4358" max="4358" width="8.81640625" style="25"/>
    <col min="4359" max="4370" width="13.1796875" style="25" bestFit="1" customWidth="1"/>
    <col min="4371" max="4612" width="8.81640625" style="25"/>
    <col min="4613" max="4613" width="28.453125" style="25" customWidth="1"/>
    <col min="4614" max="4614" width="8.81640625" style="25"/>
    <col min="4615" max="4626" width="13.1796875" style="25" bestFit="1" customWidth="1"/>
    <col min="4627" max="4868" width="8.81640625" style="25"/>
    <col min="4869" max="4869" width="28.453125" style="25" customWidth="1"/>
    <col min="4870" max="4870" width="8.81640625" style="25"/>
    <col min="4871" max="4882" width="13.1796875" style="25" bestFit="1" customWidth="1"/>
    <col min="4883" max="5124" width="8.81640625" style="25"/>
    <col min="5125" max="5125" width="28.453125" style="25" customWidth="1"/>
    <col min="5126" max="5126" width="8.81640625" style="25"/>
    <col min="5127" max="5138" width="13.1796875" style="25" bestFit="1" customWidth="1"/>
    <col min="5139" max="5380" width="8.81640625" style="25"/>
    <col min="5381" max="5381" width="28.453125" style="25" customWidth="1"/>
    <col min="5382" max="5382" width="8.81640625" style="25"/>
    <col min="5383" max="5394" width="13.1796875" style="25" bestFit="1" customWidth="1"/>
    <col min="5395" max="5636" width="8.81640625" style="25"/>
    <col min="5637" max="5637" width="28.453125" style="25" customWidth="1"/>
    <col min="5638" max="5638" width="8.81640625" style="25"/>
    <col min="5639" max="5650" width="13.1796875" style="25" bestFit="1" customWidth="1"/>
    <col min="5651" max="5892" width="8.81640625" style="25"/>
    <col min="5893" max="5893" width="28.453125" style="25" customWidth="1"/>
    <col min="5894" max="5894" width="8.81640625" style="25"/>
    <col min="5895" max="5906" width="13.1796875" style="25" bestFit="1" customWidth="1"/>
    <col min="5907" max="6148" width="8.81640625" style="25"/>
    <col min="6149" max="6149" width="28.453125" style="25" customWidth="1"/>
    <col min="6150" max="6150" width="8.81640625" style="25"/>
    <col min="6151" max="6162" width="13.1796875" style="25" bestFit="1" customWidth="1"/>
    <col min="6163" max="6404" width="8.81640625" style="25"/>
    <col min="6405" max="6405" width="28.453125" style="25" customWidth="1"/>
    <col min="6406" max="6406" width="8.81640625" style="25"/>
    <col min="6407" max="6418" width="13.1796875" style="25" bestFit="1" customWidth="1"/>
    <col min="6419" max="6660" width="8.81640625" style="25"/>
    <col min="6661" max="6661" width="28.453125" style="25" customWidth="1"/>
    <col min="6662" max="6662" width="8.81640625" style="25"/>
    <col min="6663" max="6674" width="13.1796875" style="25" bestFit="1" customWidth="1"/>
    <col min="6675" max="6916" width="8.81640625" style="25"/>
    <col min="6917" max="6917" width="28.453125" style="25" customWidth="1"/>
    <col min="6918" max="6918" width="8.81640625" style="25"/>
    <col min="6919" max="6930" width="13.1796875" style="25" bestFit="1" customWidth="1"/>
    <col min="6931" max="7172" width="8.81640625" style="25"/>
    <col min="7173" max="7173" width="28.453125" style="25" customWidth="1"/>
    <col min="7174" max="7174" width="8.81640625" style="25"/>
    <col min="7175" max="7186" width="13.1796875" style="25" bestFit="1" customWidth="1"/>
    <col min="7187" max="7428" width="8.81640625" style="25"/>
    <col min="7429" max="7429" width="28.453125" style="25" customWidth="1"/>
    <col min="7430" max="7430" width="8.81640625" style="25"/>
    <col min="7431" max="7442" width="13.1796875" style="25" bestFit="1" customWidth="1"/>
    <col min="7443" max="7684" width="8.81640625" style="25"/>
    <col min="7685" max="7685" width="28.453125" style="25" customWidth="1"/>
    <col min="7686" max="7686" width="8.81640625" style="25"/>
    <col min="7687" max="7698" width="13.1796875" style="25" bestFit="1" customWidth="1"/>
    <col min="7699" max="7940" width="8.81640625" style="25"/>
    <col min="7941" max="7941" width="28.453125" style="25" customWidth="1"/>
    <col min="7942" max="7942" width="8.81640625" style="25"/>
    <col min="7943" max="7954" width="13.1796875" style="25" bestFit="1" customWidth="1"/>
    <col min="7955" max="8196" width="8.81640625" style="25"/>
    <col min="8197" max="8197" width="28.453125" style="25" customWidth="1"/>
    <col min="8198" max="8198" width="8.81640625" style="25"/>
    <col min="8199" max="8210" width="13.1796875" style="25" bestFit="1" customWidth="1"/>
    <col min="8211" max="8452" width="8.81640625" style="25"/>
    <col min="8453" max="8453" width="28.453125" style="25" customWidth="1"/>
    <col min="8454" max="8454" width="8.81640625" style="25"/>
    <col min="8455" max="8466" width="13.1796875" style="25" bestFit="1" customWidth="1"/>
    <col min="8467" max="8708" width="8.81640625" style="25"/>
    <col min="8709" max="8709" width="28.453125" style="25" customWidth="1"/>
    <col min="8710" max="8710" width="8.81640625" style="25"/>
    <col min="8711" max="8722" width="13.1796875" style="25" bestFit="1" customWidth="1"/>
    <col min="8723" max="8964" width="8.81640625" style="25"/>
    <col min="8965" max="8965" width="28.453125" style="25" customWidth="1"/>
    <col min="8966" max="8966" width="8.81640625" style="25"/>
    <col min="8967" max="8978" width="13.1796875" style="25" bestFit="1" customWidth="1"/>
    <col min="8979" max="9220" width="8.81640625" style="25"/>
    <col min="9221" max="9221" width="28.453125" style="25" customWidth="1"/>
    <col min="9222" max="9222" width="8.81640625" style="25"/>
    <col min="9223" max="9234" width="13.1796875" style="25" bestFit="1" customWidth="1"/>
    <col min="9235" max="9476" width="8.81640625" style="25"/>
    <col min="9477" max="9477" width="28.453125" style="25" customWidth="1"/>
    <col min="9478" max="9478" width="8.81640625" style="25"/>
    <col min="9479" max="9490" width="13.1796875" style="25" bestFit="1" customWidth="1"/>
    <col min="9491" max="9732" width="8.81640625" style="25"/>
    <col min="9733" max="9733" width="28.453125" style="25" customWidth="1"/>
    <col min="9734" max="9734" width="8.81640625" style="25"/>
    <col min="9735" max="9746" width="13.1796875" style="25" bestFit="1" customWidth="1"/>
    <col min="9747" max="9988" width="8.81640625" style="25"/>
    <col min="9989" max="9989" width="28.453125" style="25" customWidth="1"/>
    <col min="9990" max="9990" width="8.81640625" style="25"/>
    <col min="9991" max="10002" width="13.1796875" style="25" bestFit="1" customWidth="1"/>
    <col min="10003" max="10244" width="8.81640625" style="25"/>
    <col min="10245" max="10245" width="28.453125" style="25" customWidth="1"/>
    <col min="10246" max="10246" width="8.81640625" style="25"/>
    <col min="10247" max="10258" width="13.1796875" style="25" bestFit="1" customWidth="1"/>
    <col min="10259" max="10500" width="8.81640625" style="25"/>
    <col min="10501" max="10501" width="28.453125" style="25" customWidth="1"/>
    <col min="10502" max="10502" width="8.81640625" style="25"/>
    <col min="10503" max="10514" width="13.1796875" style="25" bestFit="1" customWidth="1"/>
    <col min="10515" max="10756" width="8.81640625" style="25"/>
    <col min="10757" max="10757" width="28.453125" style="25" customWidth="1"/>
    <col min="10758" max="10758" width="8.81640625" style="25"/>
    <col min="10759" max="10770" width="13.1796875" style="25" bestFit="1" customWidth="1"/>
    <col min="10771" max="11012" width="8.81640625" style="25"/>
    <col min="11013" max="11013" width="28.453125" style="25" customWidth="1"/>
    <col min="11014" max="11014" width="8.81640625" style="25"/>
    <col min="11015" max="11026" width="13.1796875" style="25" bestFit="1" customWidth="1"/>
    <col min="11027" max="11268" width="8.81640625" style="25"/>
    <col min="11269" max="11269" width="28.453125" style="25" customWidth="1"/>
    <col min="11270" max="11270" width="8.81640625" style="25"/>
    <col min="11271" max="11282" width="13.1796875" style="25" bestFit="1" customWidth="1"/>
    <col min="11283" max="11524" width="8.81640625" style="25"/>
    <col min="11525" max="11525" width="28.453125" style="25" customWidth="1"/>
    <col min="11526" max="11526" width="8.81640625" style="25"/>
    <col min="11527" max="11538" width="13.1796875" style="25" bestFit="1" customWidth="1"/>
    <col min="11539" max="11780" width="8.81640625" style="25"/>
    <col min="11781" max="11781" width="28.453125" style="25" customWidth="1"/>
    <col min="11782" max="11782" width="8.81640625" style="25"/>
    <col min="11783" max="11794" width="13.1796875" style="25" bestFit="1" customWidth="1"/>
    <col min="11795" max="12036" width="8.81640625" style="25"/>
    <col min="12037" max="12037" width="28.453125" style="25" customWidth="1"/>
    <col min="12038" max="12038" width="8.81640625" style="25"/>
    <col min="12039" max="12050" width="13.1796875" style="25" bestFit="1" customWidth="1"/>
    <col min="12051" max="12292" width="8.81640625" style="25"/>
    <col min="12293" max="12293" width="28.453125" style="25" customWidth="1"/>
    <col min="12294" max="12294" width="8.81640625" style="25"/>
    <col min="12295" max="12306" width="13.1796875" style="25" bestFit="1" customWidth="1"/>
    <col min="12307" max="12548" width="8.81640625" style="25"/>
    <col min="12549" max="12549" width="28.453125" style="25" customWidth="1"/>
    <col min="12550" max="12550" width="8.81640625" style="25"/>
    <col min="12551" max="12562" width="13.1796875" style="25" bestFit="1" customWidth="1"/>
    <col min="12563" max="12804" width="8.81640625" style="25"/>
    <col min="12805" max="12805" width="28.453125" style="25" customWidth="1"/>
    <col min="12806" max="12806" width="8.81640625" style="25"/>
    <col min="12807" max="12818" width="13.1796875" style="25" bestFit="1" customWidth="1"/>
    <col min="12819" max="13060" width="8.81640625" style="25"/>
    <col min="13061" max="13061" width="28.453125" style="25" customWidth="1"/>
    <col min="13062" max="13062" width="8.81640625" style="25"/>
    <col min="13063" max="13074" width="13.1796875" style="25" bestFit="1" customWidth="1"/>
    <col min="13075" max="13316" width="8.81640625" style="25"/>
    <col min="13317" max="13317" width="28.453125" style="25" customWidth="1"/>
    <col min="13318" max="13318" width="8.81640625" style="25"/>
    <col min="13319" max="13330" width="13.1796875" style="25" bestFit="1" customWidth="1"/>
    <col min="13331" max="13572" width="8.81640625" style="25"/>
    <col min="13573" max="13573" width="28.453125" style="25" customWidth="1"/>
    <col min="13574" max="13574" width="8.81640625" style="25"/>
    <col min="13575" max="13586" width="13.1796875" style="25" bestFit="1" customWidth="1"/>
    <col min="13587" max="13828" width="8.81640625" style="25"/>
    <col min="13829" max="13829" width="28.453125" style="25" customWidth="1"/>
    <col min="13830" max="13830" width="8.81640625" style="25"/>
    <col min="13831" max="13842" width="13.1796875" style="25" bestFit="1" customWidth="1"/>
    <col min="13843" max="14084" width="8.81640625" style="25"/>
    <col min="14085" max="14085" width="28.453125" style="25" customWidth="1"/>
    <col min="14086" max="14086" width="8.81640625" style="25"/>
    <col min="14087" max="14098" width="13.1796875" style="25" bestFit="1" customWidth="1"/>
    <col min="14099" max="14340" width="8.81640625" style="25"/>
    <col min="14341" max="14341" width="28.453125" style="25" customWidth="1"/>
    <col min="14342" max="14342" width="8.81640625" style="25"/>
    <col min="14343" max="14354" width="13.1796875" style="25" bestFit="1" customWidth="1"/>
    <col min="14355" max="14596" width="8.81640625" style="25"/>
    <col min="14597" max="14597" width="28.453125" style="25" customWidth="1"/>
    <col min="14598" max="14598" width="8.81640625" style="25"/>
    <col min="14599" max="14610" width="13.1796875" style="25" bestFit="1" customWidth="1"/>
    <col min="14611" max="14852" width="8.81640625" style="25"/>
    <col min="14853" max="14853" width="28.453125" style="25" customWidth="1"/>
    <col min="14854" max="14854" width="8.81640625" style="25"/>
    <col min="14855" max="14866" width="13.1796875" style="25" bestFit="1" customWidth="1"/>
    <col min="14867" max="15108" width="8.81640625" style="25"/>
    <col min="15109" max="15109" width="28.453125" style="25" customWidth="1"/>
    <col min="15110" max="15110" width="8.81640625" style="25"/>
    <col min="15111" max="15122" width="13.1796875" style="25" bestFit="1" customWidth="1"/>
    <col min="15123" max="15364" width="8.81640625" style="25"/>
    <col min="15365" max="15365" width="28.453125" style="25" customWidth="1"/>
    <col min="15366" max="15366" width="8.81640625" style="25"/>
    <col min="15367" max="15378" width="13.1796875" style="25" bestFit="1" customWidth="1"/>
    <col min="15379" max="15620" width="8.81640625" style="25"/>
    <col min="15621" max="15621" width="28.453125" style="25" customWidth="1"/>
    <col min="15622" max="15622" width="8.81640625" style="25"/>
    <col min="15623" max="15634" width="13.1796875" style="25" bestFit="1" customWidth="1"/>
    <col min="15635" max="15876" width="8.81640625" style="25"/>
    <col min="15877" max="15877" width="28.453125" style="25" customWidth="1"/>
    <col min="15878" max="15878" width="8.81640625" style="25"/>
    <col min="15879" max="15890" width="13.1796875" style="25" bestFit="1" customWidth="1"/>
    <col min="15891" max="16132" width="8.81640625" style="25"/>
    <col min="16133" max="16133" width="28.453125" style="25" customWidth="1"/>
    <col min="16134" max="16134" width="8.81640625" style="25"/>
    <col min="16135" max="16146" width="13.1796875" style="25" bestFit="1" customWidth="1"/>
    <col min="16147" max="16384" width="8.81640625" style="25"/>
  </cols>
  <sheetData>
    <row r="1" spans="2:18" x14ac:dyDescent="0.25">
      <c r="Q1" s="25" t="s">
        <v>177</v>
      </c>
      <c r="R1" s="25">
        <v>1</v>
      </c>
    </row>
    <row r="2" spans="2:18" ht="13" thickBot="1" x14ac:dyDescent="0.3">
      <c r="G2" s="25" t="s">
        <v>30</v>
      </c>
      <c r="Q2" s="25" t="s">
        <v>175</v>
      </c>
      <c r="R2" s="25">
        <v>2</v>
      </c>
    </row>
    <row r="3" spans="2:18" ht="13" x14ac:dyDescent="0.3">
      <c r="B3" s="32" t="s">
        <v>31</v>
      </c>
      <c r="C3" s="33" t="s">
        <v>32</v>
      </c>
      <c r="Q3" s="25" t="s">
        <v>178</v>
      </c>
      <c r="R3" s="25">
        <v>3</v>
      </c>
    </row>
    <row r="4" spans="2:18" ht="13" thickBot="1" x14ac:dyDescent="0.3">
      <c r="B4" s="34">
        <v>2026</v>
      </c>
      <c r="C4" s="35">
        <v>1</v>
      </c>
      <c r="Q4" s="25" t="s">
        <v>179</v>
      </c>
      <c r="R4" s="25">
        <v>4</v>
      </c>
    </row>
    <row r="5" spans="2:18" x14ac:dyDescent="0.25">
      <c r="F5" s="36">
        <v>27</v>
      </c>
      <c r="G5" s="25">
        <f>F5+1</f>
        <v>28</v>
      </c>
      <c r="Q5" s="25" t="s">
        <v>180</v>
      </c>
      <c r="R5" s="25">
        <v>5</v>
      </c>
    </row>
    <row r="6" spans="2:18" x14ac:dyDescent="0.25">
      <c r="D6" s="26" t="s">
        <v>33</v>
      </c>
      <c r="F6" s="27"/>
      <c r="G6" s="27"/>
      <c r="Q6" s="25" t="s">
        <v>181</v>
      </c>
      <c r="R6" s="25">
        <v>6</v>
      </c>
    </row>
    <row r="7" spans="2:18" x14ac:dyDescent="0.25">
      <c r="D7" s="28" t="s">
        <v>34</v>
      </c>
      <c r="E7" s="25">
        <v>7</v>
      </c>
      <c r="F7" s="27" t="str">
        <f>$G$2&amp;"r"&amp;$E7&amp;"c"&amp;F$5</f>
        <v>Annual!r7c27</v>
      </c>
      <c r="G7" s="27" t="str">
        <f>$G$2&amp;"r"&amp;$E7&amp;"c"&amp;G$5</f>
        <v>Annual!r7c28</v>
      </c>
      <c r="Q7" s="25" t="s">
        <v>182</v>
      </c>
      <c r="R7" s="25">
        <v>7</v>
      </c>
    </row>
    <row r="8" spans="2:18" x14ac:dyDescent="0.25">
      <c r="D8" s="28" t="s">
        <v>35</v>
      </c>
      <c r="E8" s="25">
        <v>8</v>
      </c>
      <c r="F8" s="27" t="str">
        <f t="shared" ref="F8:G15" si="0">$G$2&amp;"r"&amp;$E8&amp;"c"&amp;F$5</f>
        <v>Annual!r8c27</v>
      </c>
      <c r="G8" s="27" t="str">
        <f t="shared" si="0"/>
        <v>Annual!r8c28</v>
      </c>
      <c r="Q8" s="25" t="s">
        <v>183</v>
      </c>
      <c r="R8" s="25">
        <v>8</v>
      </c>
    </row>
    <row r="9" spans="2:18" x14ac:dyDescent="0.25">
      <c r="D9" s="26" t="s">
        <v>27</v>
      </c>
      <c r="E9" s="25">
        <v>9</v>
      </c>
      <c r="F9" s="27" t="str">
        <f t="shared" si="0"/>
        <v>Annual!r9c27</v>
      </c>
      <c r="G9" s="27" t="str">
        <f t="shared" si="0"/>
        <v>Annual!r9c28</v>
      </c>
      <c r="Q9" s="25" t="s">
        <v>184</v>
      </c>
      <c r="R9" s="25">
        <v>9</v>
      </c>
    </row>
    <row r="10" spans="2:18" x14ac:dyDescent="0.25">
      <c r="D10" s="29" t="s">
        <v>36</v>
      </c>
      <c r="E10" s="25">
        <v>10</v>
      </c>
      <c r="F10" s="27" t="str">
        <f t="shared" si="0"/>
        <v>Annual!r10c27</v>
      </c>
      <c r="G10" s="27" t="str">
        <f t="shared" si="0"/>
        <v>Annual!r10c28</v>
      </c>
      <c r="Q10" s="25" t="s">
        <v>185</v>
      </c>
      <c r="R10" s="25">
        <v>10</v>
      </c>
    </row>
    <row r="11" spans="2:18" x14ac:dyDescent="0.25">
      <c r="D11" s="26" t="s">
        <v>37</v>
      </c>
      <c r="F11" s="27"/>
      <c r="G11" s="27"/>
      <c r="Q11" s="25" t="s">
        <v>186</v>
      </c>
      <c r="R11" s="25">
        <v>11</v>
      </c>
    </row>
    <row r="12" spans="2:18" x14ac:dyDescent="0.25">
      <c r="D12" s="29" t="s">
        <v>38</v>
      </c>
      <c r="E12" s="25">
        <v>12</v>
      </c>
      <c r="F12" s="27" t="str">
        <f t="shared" si="0"/>
        <v>Annual!r12c27</v>
      </c>
      <c r="G12" s="27" t="str">
        <f t="shared" si="0"/>
        <v>Annual!r12c28</v>
      </c>
      <c r="Q12" s="25" t="s">
        <v>187</v>
      </c>
      <c r="R12" s="25">
        <v>12</v>
      </c>
    </row>
    <row r="13" spans="2:18" x14ac:dyDescent="0.25">
      <c r="D13" s="29" t="s">
        <v>39</v>
      </c>
      <c r="E13" s="25">
        <v>13</v>
      </c>
      <c r="F13" s="27" t="str">
        <f t="shared" si="0"/>
        <v>Annual!r13c27</v>
      </c>
      <c r="G13" s="27" t="str">
        <f t="shared" si="0"/>
        <v>Annual!r13c28</v>
      </c>
      <c r="Q13" s="25" t="s">
        <v>188</v>
      </c>
      <c r="R13" s="25">
        <v>13</v>
      </c>
    </row>
    <row r="14" spans="2:18" x14ac:dyDescent="0.25">
      <c r="D14" s="26" t="s">
        <v>29</v>
      </c>
      <c r="E14" s="25">
        <v>14</v>
      </c>
      <c r="F14" s="27" t="str">
        <f t="shared" si="0"/>
        <v>Annual!r14c27</v>
      </c>
      <c r="G14" s="27" t="str">
        <f t="shared" si="0"/>
        <v>Annual!r14c28</v>
      </c>
      <c r="Q14" s="25" t="s">
        <v>189</v>
      </c>
      <c r="R14" s="25">
        <v>14</v>
      </c>
    </row>
    <row r="15" spans="2:18" x14ac:dyDescent="0.25">
      <c r="D15" s="29" t="s">
        <v>40</v>
      </c>
      <c r="E15" s="25">
        <v>15</v>
      </c>
      <c r="F15" s="27" t="str">
        <f t="shared" si="0"/>
        <v>Annual!r15c27</v>
      </c>
      <c r="G15" s="27" t="str">
        <f t="shared" si="0"/>
        <v>Annual!r15c28</v>
      </c>
      <c r="Q15" s="25" t="s">
        <v>190</v>
      </c>
      <c r="R15" s="25">
        <v>15</v>
      </c>
    </row>
    <row r="16" spans="2:18" x14ac:dyDescent="0.25">
      <c r="D16" s="29"/>
      <c r="Q16" s="25" t="s">
        <v>191</v>
      </c>
      <c r="R16" s="25">
        <v>16</v>
      </c>
    </row>
    <row r="17" spans="4:18" x14ac:dyDescent="0.25">
      <c r="G17" s="25" t="s">
        <v>41</v>
      </c>
      <c r="Q17" s="25" t="s">
        <v>192</v>
      </c>
      <c r="R17" s="25">
        <v>17</v>
      </c>
    </row>
    <row r="18" spans="4:18" x14ac:dyDescent="0.25">
      <c r="Q18" s="25" t="s">
        <v>193</v>
      </c>
      <c r="R18" s="25">
        <v>18</v>
      </c>
    </row>
    <row r="19" spans="4:18" x14ac:dyDescent="0.25">
      <c r="F19" s="95">
        <v>102</v>
      </c>
      <c r="G19" s="25">
        <f>+F19+1</f>
        <v>103</v>
      </c>
      <c r="H19" s="25">
        <f>+G19+1</f>
        <v>104</v>
      </c>
      <c r="I19" s="25">
        <f t="shared" ref="I19:N19" si="1">+H19+1</f>
        <v>105</v>
      </c>
      <c r="J19" s="25">
        <f t="shared" si="1"/>
        <v>106</v>
      </c>
      <c r="K19" s="25">
        <f t="shared" si="1"/>
        <v>107</v>
      </c>
      <c r="L19" s="25">
        <f t="shared" si="1"/>
        <v>108</v>
      </c>
      <c r="M19" s="25">
        <f t="shared" si="1"/>
        <v>109</v>
      </c>
      <c r="N19" s="25">
        <f t="shared" si="1"/>
        <v>110</v>
      </c>
      <c r="Q19" s="25" t="s">
        <v>194</v>
      </c>
      <c r="R19" s="25">
        <v>19</v>
      </c>
    </row>
    <row r="20" spans="4:18" ht="13" x14ac:dyDescent="0.3">
      <c r="D20" s="30"/>
      <c r="F20" s="27" t="str">
        <f t="shared" ref="F20:N21" si="2">$G$17&amp;"r"&amp;$E20&amp;"c"&amp;F$19</f>
        <v>Quarter!rc102</v>
      </c>
      <c r="G20" s="27" t="str">
        <f t="shared" si="2"/>
        <v>Quarter!rc103</v>
      </c>
      <c r="H20" s="27" t="str">
        <f t="shared" si="2"/>
        <v>Quarter!rc104</v>
      </c>
      <c r="I20" s="27" t="str">
        <f t="shared" si="2"/>
        <v>Quarter!rc105</v>
      </c>
      <c r="J20" s="27" t="str">
        <f t="shared" si="2"/>
        <v>Quarter!rc106</v>
      </c>
      <c r="K20" s="27" t="str">
        <f t="shared" si="2"/>
        <v>Quarter!rc107</v>
      </c>
      <c r="L20" s="27" t="str">
        <f t="shared" si="2"/>
        <v>Quarter!rc108</v>
      </c>
      <c r="M20" s="27" t="str">
        <f t="shared" si="2"/>
        <v>Quarter!rc109</v>
      </c>
      <c r="N20" s="27" t="str">
        <f t="shared" si="2"/>
        <v>Quarter!rc110</v>
      </c>
      <c r="Q20" s="25" t="s">
        <v>195</v>
      </c>
      <c r="R20" s="25">
        <v>20</v>
      </c>
    </row>
    <row r="21" spans="4:18" ht="26" x14ac:dyDescent="0.3">
      <c r="D21" s="31" t="s">
        <v>174</v>
      </c>
      <c r="E21" s="25">
        <v>4</v>
      </c>
      <c r="F21" s="27" t="str">
        <f t="shared" si="2"/>
        <v>Quarter!r4c102</v>
      </c>
      <c r="G21" s="27" t="str">
        <f t="shared" si="2"/>
        <v>Quarter!r4c103</v>
      </c>
      <c r="H21" s="27" t="str">
        <f t="shared" si="2"/>
        <v>Quarter!r4c104</v>
      </c>
      <c r="I21" s="27" t="str">
        <f t="shared" si="2"/>
        <v>Quarter!r4c105</v>
      </c>
      <c r="J21" s="27" t="str">
        <f t="shared" si="2"/>
        <v>Quarter!r4c106</v>
      </c>
      <c r="K21" s="27" t="str">
        <f t="shared" si="2"/>
        <v>Quarter!r4c107</v>
      </c>
      <c r="L21" s="27" t="str">
        <f t="shared" si="2"/>
        <v>Quarter!r4c108</v>
      </c>
      <c r="M21" s="27" t="str">
        <f t="shared" si="2"/>
        <v>Quarter!r4c109</v>
      </c>
      <c r="N21" s="27" t="str">
        <f t="shared" si="2"/>
        <v>Quarter!r4c110</v>
      </c>
      <c r="Q21" s="25" t="s">
        <v>196</v>
      </c>
      <c r="R21" s="25">
        <v>21</v>
      </c>
    </row>
    <row r="22" spans="4:18" x14ac:dyDescent="0.25">
      <c r="D22" s="26" t="s">
        <v>33</v>
      </c>
      <c r="F22" s="27"/>
      <c r="G22" s="27"/>
      <c r="H22" s="27"/>
      <c r="I22" s="27"/>
      <c r="J22" s="27"/>
      <c r="K22" s="27"/>
      <c r="L22" s="27"/>
      <c r="M22" s="27"/>
      <c r="N22" s="27"/>
      <c r="Q22" s="25" t="s">
        <v>176</v>
      </c>
      <c r="R22" s="25">
        <v>22</v>
      </c>
    </row>
    <row r="23" spans="4:18" x14ac:dyDescent="0.25">
      <c r="D23" s="28" t="s">
        <v>34</v>
      </c>
      <c r="E23" s="25">
        <v>7</v>
      </c>
      <c r="F23" s="27" t="str">
        <f t="shared" ref="F23:N26" si="3">$G$17&amp;"r"&amp;$E23&amp;"c"&amp;F$19</f>
        <v>Quarter!r7c102</v>
      </c>
      <c r="G23" s="27" t="str">
        <f t="shared" si="3"/>
        <v>Quarter!r7c103</v>
      </c>
      <c r="H23" s="27" t="str">
        <f t="shared" si="3"/>
        <v>Quarter!r7c104</v>
      </c>
      <c r="I23" s="27" t="str">
        <f t="shared" si="3"/>
        <v>Quarter!r7c105</v>
      </c>
      <c r="J23" s="27" t="str">
        <f t="shared" si="3"/>
        <v>Quarter!r7c106</v>
      </c>
      <c r="K23" s="27" t="str">
        <f t="shared" si="3"/>
        <v>Quarter!r7c107</v>
      </c>
      <c r="L23" s="27" t="str">
        <f t="shared" si="3"/>
        <v>Quarter!r7c108</v>
      </c>
      <c r="M23" s="27" t="str">
        <f t="shared" si="3"/>
        <v>Quarter!r7c109</v>
      </c>
      <c r="N23" s="27" t="str">
        <f t="shared" si="3"/>
        <v>Quarter!r7c110</v>
      </c>
      <c r="Q23" s="25" t="s">
        <v>197</v>
      </c>
      <c r="R23" s="25">
        <v>23</v>
      </c>
    </row>
    <row r="24" spans="4:18" x14ac:dyDescent="0.25">
      <c r="D24" s="28" t="s">
        <v>35</v>
      </c>
      <c r="E24" s="25">
        <v>8</v>
      </c>
      <c r="F24" s="27" t="str">
        <f t="shared" si="3"/>
        <v>Quarter!r8c102</v>
      </c>
      <c r="G24" s="27" t="str">
        <f t="shared" si="3"/>
        <v>Quarter!r8c103</v>
      </c>
      <c r="H24" s="27" t="str">
        <f t="shared" si="3"/>
        <v>Quarter!r8c104</v>
      </c>
      <c r="I24" s="27" t="str">
        <f t="shared" si="3"/>
        <v>Quarter!r8c105</v>
      </c>
      <c r="J24" s="27" t="str">
        <f t="shared" si="3"/>
        <v>Quarter!r8c106</v>
      </c>
      <c r="K24" s="27" t="str">
        <f t="shared" si="3"/>
        <v>Quarter!r8c107</v>
      </c>
      <c r="L24" s="27" t="str">
        <f t="shared" si="3"/>
        <v>Quarter!r8c108</v>
      </c>
      <c r="M24" s="27" t="str">
        <f t="shared" si="3"/>
        <v>Quarter!r8c109</v>
      </c>
      <c r="N24" s="27" t="str">
        <f t="shared" si="3"/>
        <v>Quarter!r8c110</v>
      </c>
      <c r="Q24" s="25" t="s">
        <v>198</v>
      </c>
      <c r="R24" s="25">
        <v>24</v>
      </c>
    </row>
    <row r="25" spans="4:18" x14ac:dyDescent="0.25">
      <c r="D25" s="26" t="s">
        <v>27</v>
      </c>
      <c r="E25" s="25">
        <v>9</v>
      </c>
      <c r="F25" s="27" t="str">
        <f t="shared" si="3"/>
        <v>Quarter!r9c102</v>
      </c>
      <c r="G25" s="27" t="str">
        <f t="shared" si="3"/>
        <v>Quarter!r9c103</v>
      </c>
      <c r="H25" s="27" t="str">
        <f t="shared" si="3"/>
        <v>Quarter!r9c104</v>
      </c>
      <c r="I25" s="27" t="str">
        <f t="shared" si="3"/>
        <v>Quarter!r9c105</v>
      </c>
      <c r="J25" s="27" t="str">
        <f t="shared" si="3"/>
        <v>Quarter!r9c106</v>
      </c>
      <c r="K25" s="27" t="str">
        <f t="shared" si="3"/>
        <v>Quarter!r9c107</v>
      </c>
      <c r="L25" s="27" t="str">
        <f t="shared" si="3"/>
        <v>Quarter!r9c108</v>
      </c>
      <c r="M25" s="27" t="str">
        <f t="shared" si="3"/>
        <v>Quarter!r9c109</v>
      </c>
      <c r="N25" s="27" t="str">
        <f t="shared" si="3"/>
        <v>Quarter!r9c110</v>
      </c>
      <c r="Q25" s="25" t="s">
        <v>199</v>
      </c>
      <c r="R25" s="25">
        <v>25</v>
      </c>
    </row>
    <row r="26" spans="4:18" x14ac:dyDescent="0.25">
      <c r="D26" s="29" t="s">
        <v>36</v>
      </c>
      <c r="E26" s="25">
        <v>10</v>
      </c>
      <c r="F26" s="27" t="str">
        <f t="shared" si="3"/>
        <v>Quarter!r10c102</v>
      </c>
      <c r="G26" s="27" t="str">
        <f t="shared" si="3"/>
        <v>Quarter!r10c103</v>
      </c>
      <c r="H26" s="27" t="str">
        <f t="shared" si="3"/>
        <v>Quarter!r10c104</v>
      </c>
      <c r="I26" s="27" t="str">
        <f t="shared" si="3"/>
        <v>Quarter!r10c105</v>
      </c>
      <c r="J26" s="27" t="str">
        <f t="shared" si="3"/>
        <v>Quarter!r10c106</v>
      </c>
      <c r="K26" s="27" t="str">
        <f t="shared" si="3"/>
        <v>Quarter!r10c107</v>
      </c>
      <c r="L26" s="27" t="str">
        <f t="shared" si="3"/>
        <v>Quarter!r10c108</v>
      </c>
      <c r="M26" s="27" t="str">
        <f t="shared" si="3"/>
        <v>Quarter!r10c109</v>
      </c>
      <c r="N26" s="27" t="str">
        <f t="shared" si="3"/>
        <v>Quarter!r10c110</v>
      </c>
      <c r="Q26" s="25" t="s">
        <v>200</v>
      </c>
      <c r="R26" s="25">
        <v>26</v>
      </c>
    </row>
    <row r="27" spans="4:18" x14ac:dyDescent="0.25">
      <c r="D27" s="26" t="s">
        <v>37</v>
      </c>
      <c r="F27" s="27"/>
      <c r="G27" s="27"/>
      <c r="H27" s="27"/>
      <c r="I27" s="27"/>
      <c r="J27" s="27"/>
      <c r="K27" s="27"/>
      <c r="L27" s="27"/>
      <c r="M27" s="27"/>
      <c r="N27" s="27"/>
      <c r="P27" s="25" t="s">
        <v>177</v>
      </c>
      <c r="Q27" s="25" t="s">
        <v>177</v>
      </c>
      <c r="R27" s="25">
        <v>27</v>
      </c>
    </row>
    <row r="28" spans="4:18" x14ac:dyDescent="0.25">
      <c r="D28" s="29" t="s">
        <v>38</v>
      </c>
      <c r="E28" s="25">
        <v>12</v>
      </c>
      <c r="F28" s="27" t="str">
        <f t="shared" ref="F28:N31" si="4">$G$17&amp;"r"&amp;$E28&amp;"c"&amp;F$19</f>
        <v>Quarter!r12c102</v>
      </c>
      <c r="G28" s="27" t="str">
        <f t="shared" si="4"/>
        <v>Quarter!r12c103</v>
      </c>
      <c r="H28" s="27" t="str">
        <f t="shared" si="4"/>
        <v>Quarter!r12c104</v>
      </c>
      <c r="I28" s="27" t="str">
        <f t="shared" si="4"/>
        <v>Quarter!r12c105</v>
      </c>
      <c r="J28" s="27" t="str">
        <f t="shared" si="4"/>
        <v>Quarter!r12c106</v>
      </c>
      <c r="K28" s="27" t="str">
        <f t="shared" si="4"/>
        <v>Quarter!r12c107</v>
      </c>
      <c r="L28" s="27" t="str">
        <f t="shared" si="4"/>
        <v>Quarter!r12c108</v>
      </c>
      <c r="M28" s="27" t="str">
        <f t="shared" si="4"/>
        <v>Quarter!r12c109</v>
      </c>
      <c r="N28" s="27" t="str">
        <f t="shared" si="4"/>
        <v>Quarter!r12c110</v>
      </c>
      <c r="P28" s="25" t="s">
        <v>177</v>
      </c>
      <c r="Q28" s="25" t="s">
        <v>175</v>
      </c>
      <c r="R28" s="25">
        <v>28</v>
      </c>
    </row>
    <row r="29" spans="4:18" x14ac:dyDescent="0.25">
      <c r="D29" s="29" t="s">
        <v>39</v>
      </c>
      <c r="E29" s="25">
        <v>13</v>
      </c>
      <c r="F29" s="27" t="str">
        <f t="shared" si="4"/>
        <v>Quarter!r13c102</v>
      </c>
      <c r="G29" s="27" t="str">
        <f t="shared" si="4"/>
        <v>Quarter!r13c103</v>
      </c>
      <c r="H29" s="27" t="str">
        <f t="shared" si="4"/>
        <v>Quarter!r13c104</v>
      </c>
      <c r="I29" s="27" t="str">
        <f t="shared" si="4"/>
        <v>Quarter!r13c105</v>
      </c>
      <c r="J29" s="27" t="str">
        <f t="shared" si="4"/>
        <v>Quarter!r13c106</v>
      </c>
      <c r="K29" s="27" t="str">
        <f t="shared" si="4"/>
        <v>Quarter!r13c107</v>
      </c>
      <c r="L29" s="27" t="str">
        <f t="shared" si="4"/>
        <v>Quarter!r13c108</v>
      </c>
      <c r="M29" s="27" t="str">
        <f t="shared" si="4"/>
        <v>Quarter!r13c109</v>
      </c>
      <c r="N29" s="27" t="str">
        <f t="shared" si="4"/>
        <v>Quarter!r13c110</v>
      </c>
      <c r="P29" s="25" t="s">
        <v>177</v>
      </c>
      <c r="Q29" s="25" t="s">
        <v>178</v>
      </c>
      <c r="R29" s="25">
        <v>29</v>
      </c>
    </row>
    <row r="30" spans="4:18" x14ac:dyDescent="0.25">
      <c r="D30" s="26" t="s">
        <v>29</v>
      </c>
      <c r="E30" s="25">
        <v>14</v>
      </c>
      <c r="F30" s="27" t="str">
        <f t="shared" si="4"/>
        <v>Quarter!r14c102</v>
      </c>
      <c r="G30" s="27" t="str">
        <f t="shared" si="4"/>
        <v>Quarter!r14c103</v>
      </c>
      <c r="H30" s="27" t="str">
        <f t="shared" si="4"/>
        <v>Quarter!r14c104</v>
      </c>
      <c r="I30" s="27" t="str">
        <f t="shared" si="4"/>
        <v>Quarter!r14c105</v>
      </c>
      <c r="J30" s="27" t="str">
        <f t="shared" si="4"/>
        <v>Quarter!r14c106</v>
      </c>
      <c r="K30" s="27" t="str">
        <f t="shared" si="4"/>
        <v>Quarter!r14c107</v>
      </c>
      <c r="L30" s="27" t="str">
        <f t="shared" si="4"/>
        <v>Quarter!r14c108</v>
      </c>
      <c r="M30" s="27" t="str">
        <f t="shared" si="4"/>
        <v>Quarter!r14c109</v>
      </c>
      <c r="N30" s="27" t="str">
        <f t="shared" si="4"/>
        <v>Quarter!r14c110</v>
      </c>
      <c r="P30" s="25" t="s">
        <v>177</v>
      </c>
      <c r="Q30" s="25" t="s">
        <v>179</v>
      </c>
      <c r="R30" s="25">
        <v>30</v>
      </c>
    </row>
    <row r="31" spans="4:18" x14ac:dyDescent="0.25">
      <c r="D31" s="29" t="s">
        <v>40</v>
      </c>
      <c r="E31" s="25">
        <v>15</v>
      </c>
      <c r="F31" s="27" t="str">
        <f t="shared" si="4"/>
        <v>Quarter!r15c102</v>
      </c>
      <c r="G31" s="27" t="str">
        <f t="shared" si="4"/>
        <v>Quarter!r15c103</v>
      </c>
      <c r="H31" s="27" t="str">
        <f t="shared" si="4"/>
        <v>Quarter!r15c104</v>
      </c>
      <c r="I31" s="27" t="str">
        <f t="shared" si="4"/>
        <v>Quarter!r15c105</v>
      </c>
      <c r="J31" s="27" t="str">
        <f t="shared" si="4"/>
        <v>Quarter!r15c106</v>
      </c>
      <c r="K31" s="27" t="str">
        <f t="shared" si="4"/>
        <v>Quarter!r15c107</v>
      </c>
      <c r="L31" s="27" t="str">
        <f t="shared" si="4"/>
        <v>Quarter!r15c108</v>
      </c>
      <c r="M31" s="27" t="str">
        <f t="shared" si="4"/>
        <v>Quarter!r15c109</v>
      </c>
      <c r="N31" s="27" t="str">
        <f t="shared" si="4"/>
        <v>Quarter!r15c110</v>
      </c>
      <c r="P31" s="25" t="s">
        <v>177</v>
      </c>
      <c r="Q31" s="25" t="s">
        <v>180</v>
      </c>
      <c r="R31" s="25">
        <v>31</v>
      </c>
    </row>
    <row r="32" spans="4:18" x14ac:dyDescent="0.25">
      <c r="P32" s="25" t="s">
        <v>177</v>
      </c>
      <c r="Q32" s="25" t="s">
        <v>181</v>
      </c>
      <c r="R32" s="25">
        <v>32</v>
      </c>
    </row>
    <row r="33" spans="16:18" x14ac:dyDescent="0.25">
      <c r="P33" s="25" t="s">
        <v>177</v>
      </c>
      <c r="Q33" s="25" t="s">
        <v>182</v>
      </c>
      <c r="R33" s="25">
        <v>33</v>
      </c>
    </row>
    <row r="34" spans="16:18" x14ac:dyDescent="0.25">
      <c r="P34" s="25" t="s">
        <v>177</v>
      </c>
      <c r="Q34" s="25" t="s">
        <v>183</v>
      </c>
      <c r="R34" s="25">
        <v>34</v>
      </c>
    </row>
    <row r="35" spans="16:18" x14ac:dyDescent="0.25">
      <c r="P35" s="25" t="s">
        <v>177</v>
      </c>
      <c r="Q35" s="25" t="s">
        <v>184</v>
      </c>
      <c r="R35" s="25">
        <v>35</v>
      </c>
    </row>
    <row r="36" spans="16:18" x14ac:dyDescent="0.25">
      <c r="P36" s="25" t="s">
        <v>177</v>
      </c>
      <c r="Q36" s="25" t="s">
        <v>185</v>
      </c>
      <c r="R36" s="25">
        <v>36</v>
      </c>
    </row>
    <row r="37" spans="16:18" x14ac:dyDescent="0.25">
      <c r="P37" s="25" t="s">
        <v>177</v>
      </c>
      <c r="Q37" s="25" t="s">
        <v>186</v>
      </c>
      <c r="R37" s="25">
        <v>37</v>
      </c>
    </row>
    <row r="38" spans="16:18" x14ac:dyDescent="0.25">
      <c r="P38" s="25" t="s">
        <v>177</v>
      </c>
      <c r="Q38" s="25" t="s">
        <v>187</v>
      </c>
      <c r="R38" s="25">
        <v>38</v>
      </c>
    </row>
    <row r="39" spans="16:18" x14ac:dyDescent="0.25">
      <c r="P39" s="25" t="s">
        <v>177</v>
      </c>
      <c r="Q39" s="25" t="s">
        <v>188</v>
      </c>
      <c r="R39" s="25">
        <v>39</v>
      </c>
    </row>
    <row r="40" spans="16:18" x14ac:dyDescent="0.25">
      <c r="P40" s="25" t="s">
        <v>177</v>
      </c>
      <c r="Q40" s="25" t="s">
        <v>189</v>
      </c>
      <c r="R40" s="25">
        <v>40</v>
      </c>
    </row>
    <row r="41" spans="16:18" x14ac:dyDescent="0.25">
      <c r="P41" s="25" t="s">
        <v>177</v>
      </c>
      <c r="Q41" s="25" t="s">
        <v>190</v>
      </c>
      <c r="R41" s="25">
        <v>41</v>
      </c>
    </row>
    <row r="42" spans="16:18" x14ac:dyDescent="0.25">
      <c r="P42" s="25" t="s">
        <v>177</v>
      </c>
      <c r="Q42" s="25" t="s">
        <v>191</v>
      </c>
      <c r="R42" s="25">
        <v>42</v>
      </c>
    </row>
    <row r="43" spans="16:18" x14ac:dyDescent="0.25">
      <c r="P43" s="25" t="s">
        <v>177</v>
      </c>
      <c r="Q43" s="25" t="s">
        <v>192</v>
      </c>
      <c r="R43" s="25">
        <v>43</v>
      </c>
    </row>
    <row r="44" spans="16:18" x14ac:dyDescent="0.25">
      <c r="P44" s="25" t="s">
        <v>177</v>
      </c>
      <c r="Q44" s="25" t="s">
        <v>193</v>
      </c>
      <c r="R44" s="25">
        <v>44</v>
      </c>
    </row>
    <row r="45" spans="16:18" x14ac:dyDescent="0.25">
      <c r="P45" s="25" t="s">
        <v>177</v>
      </c>
      <c r="Q45" s="25" t="s">
        <v>194</v>
      </c>
      <c r="R45" s="25">
        <v>45</v>
      </c>
    </row>
    <row r="46" spans="16:18" x14ac:dyDescent="0.25">
      <c r="P46" s="25" t="s">
        <v>177</v>
      </c>
      <c r="Q46" s="25" t="s">
        <v>195</v>
      </c>
      <c r="R46" s="25">
        <v>46</v>
      </c>
    </row>
    <row r="47" spans="16:18" x14ac:dyDescent="0.25">
      <c r="P47" s="25" t="s">
        <v>177</v>
      </c>
      <c r="Q47" s="25" t="s">
        <v>196</v>
      </c>
      <c r="R47" s="25">
        <v>47</v>
      </c>
    </row>
    <row r="48" spans="16:18" x14ac:dyDescent="0.25">
      <c r="P48" s="25" t="s">
        <v>177</v>
      </c>
      <c r="Q48" s="25" t="s">
        <v>176</v>
      </c>
      <c r="R48" s="25">
        <v>48</v>
      </c>
    </row>
    <row r="49" spans="16:18" x14ac:dyDescent="0.25">
      <c r="P49" s="25" t="s">
        <v>177</v>
      </c>
      <c r="Q49" s="25" t="s">
        <v>197</v>
      </c>
      <c r="R49" s="25">
        <v>49</v>
      </c>
    </row>
    <row r="50" spans="16:18" x14ac:dyDescent="0.25">
      <c r="P50" s="25" t="s">
        <v>177</v>
      </c>
      <c r="Q50" s="25" t="s">
        <v>198</v>
      </c>
      <c r="R50" s="25">
        <v>50</v>
      </c>
    </row>
    <row r="51" spans="16:18" x14ac:dyDescent="0.25">
      <c r="P51" s="25" t="s">
        <v>177</v>
      </c>
      <c r="Q51" s="25" t="s">
        <v>199</v>
      </c>
      <c r="R51" s="25">
        <v>51</v>
      </c>
    </row>
    <row r="52" spans="16:18" x14ac:dyDescent="0.25">
      <c r="P52" s="25" t="s">
        <v>177</v>
      </c>
      <c r="Q52" s="25" t="s">
        <v>200</v>
      </c>
      <c r="R52" s="25">
        <v>52</v>
      </c>
    </row>
    <row r="53" spans="16:18" x14ac:dyDescent="0.25">
      <c r="P53" s="25" t="s">
        <v>175</v>
      </c>
      <c r="Q53" s="25" t="s">
        <v>177</v>
      </c>
      <c r="R53" s="25">
        <v>53</v>
      </c>
    </row>
    <row r="54" spans="16:18" x14ac:dyDescent="0.25">
      <c r="P54" s="25" t="s">
        <v>175</v>
      </c>
      <c r="Q54" s="25" t="s">
        <v>175</v>
      </c>
      <c r="R54" s="25">
        <v>54</v>
      </c>
    </row>
    <row r="55" spans="16:18" x14ac:dyDescent="0.25">
      <c r="P55" s="25" t="s">
        <v>175</v>
      </c>
      <c r="Q55" s="25" t="s">
        <v>178</v>
      </c>
      <c r="R55" s="25">
        <v>55</v>
      </c>
    </row>
    <row r="56" spans="16:18" x14ac:dyDescent="0.25">
      <c r="P56" s="25" t="s">
        <v>175</v>
      </c>
      <c r="Q56" s="25" t="s">
        <v>179</v>
      </c>
      <c r="R56" s="25">
        <v>56</v>
      </c>
    </row>
    <row r="57" spans="16:18" x14ac:dyDescent="0.25">
      <c r="P57" s="25" t="s">
        <v>175</v>
      </c>
      <c r="Q57" s="25" t="s">
        <v>180</v>
      </c>
      <c r="R57" s="25">
        <v>57</v>
      </c>
    </row>
    <row r="58" spans="16:18" x14ac:dyDescent="0.25">
      <c r="P58" s="25" t="s">
        <v>175</v>
      </c>
      <c r="Q58" s="25" t="s">
        <v>181</v>
      </c>
      <c r="R58" s="25">
        <v>58</v>
      </c>
    </row>
    <row r="59" spans="16:18" x14ac:dyDescent="0.25">
      <c r="P59" s="25" t="s">
        <v>175</v>
      </c>
      <c r="Q59" s="25" t="s">
        <v>182</v>
      </c>
      <c r="R59" s="25">
        <v>59</v>
      </c>
    </row>
    <row r="60" spans="16:18" x14ac:dyDescent="0.25">
      <c r="P60" s="25" t="s">
        <v>175</v>
      </c>
      <c r="Q60" s="25" t="s">
        <v>183</v>
      </c>
      <c r="R60" s="25">
        <v>60</v>
      </c>
    </row>
    <row r="61" spans="16:18" x14ac:dyDescent="0.25">
      <c r="P61" s="25" t="s">
        <v>175</v>
      </c>
      <c r="Q61" s="25" t="s">
        <v>184</v>
      </c>
      <c r="R61" s="25">
        <v>61</v>
      </c>
    </row>
    <row r="62" spans="16:18" x14ac:dyDescent="0.25">
      <c r="P62" s="25" t="s">
        <v>175</v>
      </c>
      <c r="Q62" s="25" t="s">
        <v>185</v>
      </c>
      <c r="R62" s="25">
        <v>62</v>
      </c>
    </row>
    <row r="63" spans="16:18" x14ac:dyDescent="0.25">
      <c r="P63" s="25" t="s">
        <v>175</v>
      </c>
      <c r="Q63" s="25" t="s">
        <v>186</v>
      </c>
      <c r="R63" s="25">
        <v>63</v>
      </c>
    </row>
    <row r="64" spans="16:18" x14ac:dyDescent="0.25">
      <c r="P64" s="25" t="s">
        <v>175</v>
      </c>
      <c r="Q64" s="25" t="s">
        <v>187</v>
      </c>
      <c r="R64" s="25">
        <v>64</v>
      </c>
    </row>
    <row r="65" spans="16:18" x14ac:dyDescent="0.25">
      <c r="P65" s="25" t="s">
        <v>175</v>
      </c>
      <c r="Q65" s="25" t="s">
        <v>188</v>
      </c>
      <c r="R65" s="25">
        <v>65</v>
      </c>
    </row>
    <row r="66" spans="16:18" x14ac:dyDescent="0.25">
      <c r="P66" s="25" t="s">
        <v>175</v>
      </c>
      <c r="Q66" s="25" t="s">
        <v>189</v>
      </c>
      <c r="R66" s="25">
        <v>66</v>
      </c>
    </row>
    <row r="67" spans="16:18" x14ac:dyDescent="0.25">
      <c r="P67" s="25" t="s">
        <v>175</v>
      </c>
      <c r="Q67" s="25" t="s">
        <v>190</v>
      </c>
      <c r="R67" s="25">
        <v>67</v>
      </c>
    </row>
    <row r="68" spans="16:18" x14ac:dyDescent="0.25">
      <c r="P68" s="25" t="s">
        <v>175</v>
      </c>
      <c r="Q68" s="25" t="s">
        <v>191</v>
      </c>
      <c r="R68" s="25">
        <v>68</v>
      </c>
    </row>
    <row r="69" spans="16:18" x14ac:dyDescent="0.25">
      <c r="P69" s="25" t="s">
        <v>175</v>
      </c>
      <c r="Q69" s="25" t="s">
        <v>192</v>
      </c>
      <c r="R69" s="25">
        <v>69</v>
      </c>
    </row>
    <row r="70" spans="16:18" x14ac:dyDescent="0.25">
      <c r="P70" s="25" t="s">
        <v>175</v>
      </c>
      <c r="Q70" s="25" t="s">
        <v>193</v>
      </c>
      <c r="R70" s="25">
        <v>70</v>
      </c>
    </row>
    <row r="71" spans="16:18" x14ac:dyDescent="0.25">
      <c r="P71" s="25" t="s">
        <v>175</v>
      </c>
      <c r="Q71" s="25" t="s">
        <v>194</v>
      </c>
      <c r="R71" s="25">
        <v>71</v>
      </c>
    </row>
    <row r="72" spans="16:18" x14ac:dyDescent="0.25">
      <c r="P72" s="25" t="s">
        <v>175</v>
      </c>
      <c r="Q72" s="25" t="s">
        <v>195</v>
      </c>
      <c r="R72" s="25">
        <v>72</v>
      </c>
    </row>
    <row r="73" spans="16:18" x14ac:dyDescent="0.25">
      <c r="P73" s="25" t="s">
        <v>175</v>
      </c>
      <c r="Q73" s="25" t="s">
        <v>196</v>
      </c>
      <c r="R73" s="25">
        <v>73</v>
      </c>
    </row>
    <row r="74" spans="16:18" x14ac:dyDescent="0.25">
      <c r="P74" s="25" t="s">
        <v>175</v>
      </c>
      <c r="Q74" s="25" t="s">
        <v>176</v>
      </c>
      <c r="R74" s="25">
        <v>74</v>
      </c>
    </row>
    <row r="75" spans="16:18" x14ac:dyDescent="0.25">
      <c r="P75" s="25" t="s">
        <v>175</v>
      </c>
      <c r="Q75" s="25" t="s">
        <v>197</v>
      </c>
      <c r="R75" s="25">
        <v>75</v>
      </c>
    </row>
    <row r="76" spans="16:18" x14ac:dyDescent="0.25">
      <c r="P76" s="25" t="s">
        <v>175</v>
      </c>
      <c r="Q76" s="25" t="s">
        <v>198</v>
      </c>
      <c r="R76" s="25">
        <v>76</v>
      </c>
    </row>
    <row r="77" spans="16:18" x14ac:dyDescent="0.25">
      <c r="P77" s="25" t="s">
        <v>175</v>
      </c>
      <c r="Q77" s="25" t="s">
        <v>199</v>
      </c>
      <c r="R77" s="25">
        <v>77</v>
      </c>
    </row>
    <row r="78" spans="16:18" x14ac:dyDescent="0.25">
      <c r="P78" s="25" t="s">
        <v>175</v>
      </c>
      <c r="Q78" s="25" t="s">
        <v>200</v>
      </c>
      <c r="R78" s="25">
        <v>78</v>
      </c>
    </row>
    <row r="79" spans="16:18" x14ac:dyDescent="0.25">
      <c r="P79" s="25" t="s">
        <v>178</v>
      </c>
      <c r="Q79" s="25" t="s">
        <v>177</v>
      </c>
      <c r="R79" s="25">
        <v>79</v>
      </c>
    </row>
    <row r="80" spans="16:18" x14ac:dyDescent="0.25">
      <c r="P80" s="25" t="s">
        <v>178</v>
      </c>
      <c r="Q80" s="25" t="s">
        <v>175</v>
      </c>
      <c r="R80" s="25">
        <v>80</v>
      </c>
    </row>
    <row r="81" spans="16:18" x14ac:dyDescent="0.25">
      <c r="P81" s="25" t="s">
        <v>178</v>
      </c>
      <c r="Q81" s="25" t="s">
        <v>178</v>
      </c>
      <c r="R81" s="25">
        <v>81</v>
      </c>
    </row>
    <row r="82" spans="16:18" x14ac:dyDescent="0.25">
      <c r="P82" s="25" t="s">
        <v>178</v>
      </c>
      <c r="Q82" s="25" t="s">
        <v>179</v>
      </c>
      <c r="R82" s="25">
        <v>82</v>
      </c>
    </row>
    <row r="83" spans="16:18" x14ac:dyDescent="0.25">
      <c r="P83" s="25" t="s">
        <v>178</v>
      </c>
      <c r="Q83" s="25" t="s">
        <v>180</v>
      </c>
      <c r="R83" s="25">
        <v>83</v>
      </c>
    </row>
    <row r="84" spans="16:18" x14ac:dyDescent="0.25">
      <c r="P84" s="25" t="s">
        <v>178</v>
      </c>
      <c r="Q84" s="25" t="s">
        <v>181</v>
      </c>
      <c r="R84" s="25">
        <v>84</v>
      </c>
    </row>
    <row r="85" spans="16:18" x14ac:dyDescent="0.25">
      <c r="P85" s="25" t="s">
        <v>178</v>
      </c>
      <c r="Q85" s="25" t="s">
        <v>182</v>
      </c>
      <c r="R85" s="25">
        <v>85</v>
      </c>
    </row>
    <row r="86" spans="16:18" x14ac:dyDescent="0.25">
      <c r="P86" s="25" t="s">
        <v>178</v>
      </c>
      <c r="Q86" s="25" t="s">
        <v>183</v>
      </c>
      <c r="R86" s="25">
        <v>86</v>
      </c>
    </row>
    <row r="87" spans="16:18" x14ac:dyDescent="0.25">
      <c r="P87" s="25" t="s">
        <v>178</v>
      </c>
      <c r="Q87" s="25" t="s">
        <v>184</v>
      </c>
      <c r="R87" s="25">
        <v>87</v>
      </c>
    </row>
    <row r="88" spans="16:18" x14ac:dyDescent="0.25">
      <c r="P88" s="25" t="s">
        <v>178</v>
      </c>
      <c r="Q88" s="25" t="s">
        <v>185</v>
      </c>
      <c r="R88" s="25">
        <v>88</v>
      </c>
    </row>
    <row r="89" spans="16:18" x14ac:dyDescent="0.25">
      <c r="P89" s="25" t="s">
        <v>178</v>
      </c>
      <c r="Q89" s="25" t="s">
        <v>186</v>
      </c>
      <c r="R89" s="25">
        <v>89</v>
      </c>
    </row>
    <row r="90" spans="16:18" x14ac:dyDescent="0.25">
      <c r="P90" s="25" t="s">
        <v>178</v>
      </c>
      <c r="Q90" s="25" t="s">
        <v>187</v>
      </c>
      <c r="R90" s="25">
        <v>90</v>
      </c>
    </row>
    <row r="91" spans="16:18" x14ac:dyDescent="0.25">
      <c r="P91" s="25" t="s">
        <v>178</v>
      </c>
      <c r="Q91" s="25" t="s">
        <v>188</v>
      </c>
      <c r="R91" s="25">
        <v>91</v>
      </c>
    </row>
    <row r="92" spans="16:18" x14ac:dyDescent="0.25">
      <c r="P92" s="25" t="s">
        <v>178</v>
      </c>
      <c r="Q92" s="25" t="s">
        <v>189</v>
      </c>
      <c r="R92" s="25">
        <v>92</v>
      </c>
    </row>
    <row r="93" spans="16:18" x14ac:dyDescent="0.25">
      <c r="P93" s="25" t="s">
        <v>178</v>
      </c>
      <c r="Q93" s="25" t="s">
        <v>190</v>
      </c>
      <c r="R93" s="25">
        <v>93</v>
      </c>
    </row>
    <row r="94" spans="16:18" x14ac:dyDescent="0.25">
      <c r="P94" s="25" t="s">
        <v>178</v>
      </c>
      <c r="Q94" s="25" t="s">
        <v>191</v>
      </c>
      <c r="R94" s="25">
        <v>94</v>
      </c>
    </row>
    <row r="95" spans="16:18" x14ac:dyDescent="0.25">
      <c r="P95" s="25" t="s">
        <v>178</v>
      </c>
      <c r="Q95" s="25" t="s">
        <v>192</v>
      </c>
      <c r="R95" s="25">
        <v>95</v>
      </c>
    </row>
    <row r="96" spans="16:18" x14ac:dyDescent="0.25">
      <c r="P96" s="25" t="s">
        <v>178</v>
      </c>
      <c r="Q96" s="25" t="s">
        <v>193</v>
      </c>
      <c r="R96" s="25">
        <v>96</v>
      </c>
    </row>
    <row r="97" spans="16:18" x14ac:dyDescent="0.25">
      <c r="P97" s="25" t="s">
        <v>178</v>
      </c>
      <c r="Q97" s="25" t="s">
        <v>194</v>
      </c>
      <c r="R97" s="25">
        <v>97</v>
      </c>
    </row>
    <row r="98" spans="16:18" x14ac:dyDescent="0.25">
      <c r="P98" s="25" t="s">
        <v>178</v>
      </c>
      <c r="Q98" s="25" t="s">
        <v>195</v>
      </c>
      <c r="R98" s="25">
        <v>98</v>
      </c>
    </row>
    <row r="99" spans="16:18" x14ac:dyDescent="0.25">
      <c r="P99" s="25" t="s">
        <v>178</v>
      </c>
      <c r="Q99" s="25" t="s">
        <v>196</v>
      </c>
      <c r="R99" s="25">
        <v>99</v>
      </c>
    </row>
    <row r="100" spans="16:18" x14ac:dyDescent="0.25">
      <c r="P100" s="25" t="s">
        <v>178</v>
      </c>
      <c r="Q100" s="25" t="s">
        <v>176</v>
      </c>
      <c r="R100" s="25">
        <v>100</v>
      </c>
    </row>
    <row r="101" spans="16:18" x14ac:dyDescent="0.25">
      <c r="P101" s="25" t="s">
        <v>178</v>
      </c>
      <c r="Q101" s="25" t="s">
        <v>197</v>
      </c>
      <c r="R101" s="25">
        <v>101</v>
      </c>
    </row>
    <row r="102" spans="16:18" x14ac:dyDescent="0.25">
      <c r="P102" s="25" t="s">
        <v>178</v>
      </c>
      <c r="Q102" s="25" t="s">
        <v>198</v>
      </c>
      <c r="R102" s="25">
        <v>102</v>
      </c>
    </row>
    <row r="103" spans="16:18" x14ac:dyDescent="0.25">
      <c r="P103" s="25" t="s">
        <v>178</v>
      </c>
      <c r="Q103" s="25" t="s">
        <v>199</v>
      </c>
      <c r="R103" s="25">
        <v>103</v>
      </c>
    </row>
    <row r="104" spans="16:18" x14ac:dyDescent="0.25">
      <c r="P104" s="25" t="s">
        <v>178</v>
      </c>
      <c r="Q104" s="25" t="s">
        <v>200</v>
      </c>
      <c r="R104" s="25">
        <v>104</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Sheet</vt:lpstr>
      <vt:lpstr>Contents</vt:lpstr>
      <vt:lpstr>Notes</vt:lpstr>
      <vt:lpstr>Commentary</vt:lpstr>
      <vt:lpstr>Main Table</vt:lpstr>
      <vt:lpstr>Annual</vt:lpstr>
      <vt:lpstr>Quarter</vt:lpstr>
      <vt:lpstr>Calculation_hide</vt:lpstr>
      <vt:lpstr>'Main Table'!Print_Area</vt:lpstr>
      <vt:lpstr>'Main Table'!Table_3a_only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 for key petroleum products</dc:title>
  <dc:creator>energy.stats@beis.gov.uk</dc:creator>
  <cp:keywords>Demand, petroleum products</cp:keywords>
  <cp:lastModifiedBy>Harris, Kevin (Energy Security)</cp:lastModifiedBy>
  <dcterms:created xsi:type="dcterms:W3CDTF">2021-09-22T14:14:43Z</dcterms:created>
  <dcterms:modified xsi:type="dcterms:W3CDTF">2026-06-26T08:52:07Z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