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3E4E842D-FE34-462C-9703-91240E1D1E56}" xr6:coauthVersionLast="47" xr6:coauthVersionMax="47" xr10:uidLastSave="{00000000-0000-0000-0000-000000000000}"/>
  <bookViews>
    <workbookView xWindow="-110" yWindow="-110" windowWidth="19420" windowHeight="10300" tabRatio="837" xr2:uid="{CE9A3A85-299D-481B-AFDF-37695C6C29ED}"/>
  </bookViews>
  <sheets>
    <sheet name="Cover Sheet" sheetId="9" r:id="rId1"/>
    <sheet name="Contents" sheetId="10" r:id="rId2"/>
    <sheet name="Notes" sheetId="11" r:id="rId3"/>
    <sheet name="Commentary" sheetId="12" r:id="rId4"/>
    <sheet name="5.6A" sheetId="3" r:id="rId5"/>
    <sheet name="5.6B" sheetId="13" r:id="rId6"/>
    <sheet name="Annual imports and exports" sheetId="14" r:id="rId7"/>
    <sheet name="Quarterly imports and exports" sheetId="15" r:id="rId8"/>
    <sheet name="Annual transfers" sheetId="5" r:id="rId9"/>
    <sheet name="Quarterly transfers" sheetId="4" r:id="rId10"/>
    <sheet name="Calculation" sheetId="6" state="hidden" r:id="rId11"/>
  </sheets>
  <definedNames>
    <definedName name="_xlnm.Print_Area" localSheetId="4">'5.6A'!$A$1:$Z$21</definedName>
    <definedName name="_xlnm.Print_Area" localSheetId="5">'5.6B'!$A$1:$G$21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4" i="14" l="1"/>
  <c r="O34" i="14"/>
  <c r="N34" i="14"/>
  <c r="M34" i="14"/>
  <c r="L34" i="14"/>
  <c r="K34" i="14"/>
  <c r="G34" i="5" l="1"/>
  <c r="F34" i="5"/>
  <c r="E34" i="5"/>
  <c r="D34" i="5"/>
  <c r="C34" i="5"/>
  <c r="B34" i="5"/>
  <c r="Y34" i="14"/>
  <c r="B34" i="14"/>
  <c r="B33" i="14"/>
  <c r="X34" i="14"/>
  <c r="W34" i="14"/>
  <c r="J34" i="14"/>
  <c r="I34" i="14"/>
  <c r="V34" i="14"/>
  <c r="U34" i="14"/>
  <c r="H34" i="14"/>
  <c r="G34" i="14"/>
  <c r="T34" i="14"/>
  <c r="S34" i="14"/>
  <c r="R34" i="14"/>
  <c r="Q34" i="14"/>
  <c r="F34" i="14"/>
  <c r="E34" i="14"/>
  <c r="D34" i="14"/>
  <c r="C34" i="14"/>
  <c r="G33" i="5"/>
  <c r="F33" i="5"/>
  <c r="E33" i="5"/>
  <c r="D33" i="5"/>
  <c r="C33" i="5"/>
  <c r="B33" i="5"/>
  <c r="Y33" i="14"/>
  <c r="X33" i="14"/>
  <c r="W33" i="14"/>
  <c r="V33" i="14"/>
  <c r="U33" i="14"/>
  <c r="T33" i="14"/>
  <c r="S33" i="14"/>
  <c r="R33" i="14"/>
  <c r="Q33" i="14"/>
  <c r="P33" i="14"/>
  <c r="O33" i="14"/>
  <c r="N33" i="14"/>
  <c r="M33" i="14"/>
  <c r="L33" i="14"/>
  <c r="K33" i="14"/>
  <c r="J33" i="14"/>
  <c r="I33" i="14"/>
  <c r="H33" i="14"/>
  <c r="G33" i="14"/>
  <c r="F33" i="14"/>
  <c r="E33" i="14"/>
  <c r="D33" i="14"/>
  <c r="C33" i="14"/>
  <c r="G15" i="6"/>
  <c r="B32" i="5" l="1"/>
  <c r="F11" i="6" l="1"/>
  <c r="AH15" i="6" l="1"/>
  <c r="AI15" i="6"/>
  <c r="AJ15" i="6"/>
  <c r="AK15" i="6"/>
  <c r="AL15" i="6"/>
  <c r="AG15" i="6"/>
  <c r="H15" i="6"/>
  <c r="I15" i="6"/>
  <c r="J15" i="6"/>
  <c r="K15" i="6"/>
  <c r="L15" i="6"/>
  <c r="M15" i="6"/>
  <c r="N15" i="6"/>
  <c r="O15" i="6"/>
  <c r="P15" i="6"/>
  <c r="Q15" i="6"/>
  <c r="U15" i="6"/>
  <c r="V15" i="6"/>
  <c r="W15" i="6"/>
  <c r="R15" i="6"/>
  <c r="S15" i="6"/>
  <c r="T15" i="6"/>
  <c r="X15" i="6"/>
  <c r="Y15" i="6"/>
  <c r="Z15" i="6"/>
  <c r="AA15" i="6"/>
  <c r="AB15" i="6"/>
  <c r="AC15" i="6"/>
  <c r="AD15" i="6"/>
  <c r="AE15" i="6"/>
  <c r="AF15" i="6"/>
  <c r="F15" i="6"/>
  <c r="F33" i="6" l="1"/>
  <c r="T30" i="14" l="1"/>
  <c r="U30" i="14"/>
  <c r="V30" i="14"/>
  <c r="T31" i="14"/>
  <c r="U31" i="14"/>
  <c r="V31" i="14"/>
  <c r="T32" i="14"/>
  <c r="U32" i="14"/>
  <c r="V32" i="14"/>
  <c r="W32" i="14"/>
  <c r="X32" i="14"/>
  <c r="Y32" i="14"/>
  <c r="Q28" i="14"/>
  <c r="R28" i="14"/>
  <c r="S28" i="14"/>
  <c r="Q29" i="14"/>
  <c r="R29" i="14"/>
  <c r="S29" i="14"/>
  <c r="Q30" i="14"/>
  <c r="R30" i="14"/>
  <c r="S30" i="14"/>
  <c r="Q31" i="14"/>
  <c r="R31" i="14"/>
  <c r="S31" i="14"/>
  <c r="Q32" i="14"/>
  <c r="R32" i="14"/>
  <c r="S32" i="14"/>
  <c r="K21" i="14"/>
  <c r="L21" i="14"/>
  <c r="M21" i="14"/>
  <c r="K22" i="14"/>
  <c r="L22" i="14"/>
  <c r="M22" i="14"/>
  <c r="K23" i="14"/>
  <c r="L23" i="14"/>
  <c r="M23" i="14"/>
  <c r="K24" i="14"/>
  <c r="L24" i="14"/>
  <c r="M24" i="14"/>
  <c r="K25" i="14"/>
  <c r="L25" i="14"/>
  <c r="M25" i="14"/>
  <c r="K26" i="14"/>
  <c r="L26" i="14"/>
  <c r="M26" i="14"/>
  <c r="K27" i="14"/>
  <c r="L27" i="14"/>
  <c r="M27" i="14"/>
  <c r="K28" i="14"/>
  <c r="L28" i="14"/>
  <c r="M28" i="14"/>
  <c r="K29" i="14"/>
  <c r="L29" i="14"/>
  <c r="M29" i="14"/>
  <c r="K30" i="14"/>
  <c r="L30" i="14"/>
  <c r="M30" i="14"/>
  <c r="K31" i="14"/>
  <c r="L31" i="14"/>
  <c r="M31" i="14"/>
  <c r="K32" i="14"/>
  <c r="L32" i="14"/>
  <c r="M32" i="14"/>
  <c r="N20" i="14"/>
  <c r="O20" i="14"/>
  <c r="P20" i="14"/>
  <c r="N21" i="14"/>
  <c r="O21" i="14"/>
  <c r="P21" i="14"/>
  <c r="N22" i="14"/>
  <c r="O22" i="14"/>
  <c r="P22" i="14"/>
  <c r="N23" i="14"/>
  <c r="O23" i="14"/>
  <c r="P23" i="14"/>
  <c r="N24" i="14"/>
  <c r="O24" i="14"/>
  <c r="P24" i="14"/>
  <c r="N25" i="14"/>
  <c r="O25" i="14"/>
  <c r="P25" i="14"/>
  <c r="N26" i="14"/>
  <c r="O26" i="14"/>
  <c r="P26" i="14"/>
  <c r="N27" i="14"/>
  <c r="O27" i="14"/>
  <c r="P27" i="14"/>
  <c r="N28" i="14"/>
  <c r="O28" i="14"/>
  <c r="P28" i="14"/>
  <c r="N29" i="14"/>
  <c r="O29" i="14"/>
  <c r="P29" i="14"/>
  <c r="N30" i="14"/>
  <c r="O30" i="14"/>
  <c r="P30" i="14"/>
  <c r="N31" i="14"/>
  <c r="O31" i="14"/>
  <c r="P31" i="14"/>
  <c r="N32" i="14"/>
  <c r="O32" i="14"/>
  <c r="P32" i="14"/>
  <c r="C10" i="14"/>
  <c r="D10" i="14"/>
  <c r="E10" i="14"/>
  <c r="F10" i="14"/>
  <c r="G10" i="14"/>
  <c r="H10" i="14"/>
  <c r="I10" i="14"/>
  <c r="J10" i="14"/>
  <c r="C11" i="14"/>
  <c r="D11" i="14"/>
  <c r="E11" i="14"/>
  <c r="F11" i="14"/>
  <c r="G11" i="14"/>
  <c r="H11" i="14"/>
  <c r="I11" i="14"/>
  <c r="J11" i="14"/>
  <c r="C12" i="14"/>
  <c r="D12" i="14"/>
  <c r="E12" i="14"/>
  <c r="F12" i="14"/>
  <c r="G12" i="14"/>
  <c r="H12" i="14"/>
  <c r="I12" i="14"/>
  <c r="J12" i="14"/>
  <c r="C13" i="14"/>
  <c r="D13" i="14"/>
  <c r="E13" i="14"/>
  <c r="F13" i="14"/>
  <c r="G13" i="14"/>
  <c r="H13" i="14"/>
  <c r="I13" i="14"/>
  <c r="J13" i="14"/>
  <c r="C14" i="14"/>
  <c r="D14" i="14"/>
  <c r="E14" i="14"/>
  <c r="F14" i="14"/>
  <c r="G14" i="14"/>
  <c r="H14" i="14"/>
  <c r="I14" i="14"/>
  <c r="J14" i="14"/>
  <c r="C15" i="14"/>
  <c r="D15" i="14"/>
  <c r="E15" i="14"/>
  <c r="F15" i="14"/>
  <c r="G15" i="14"/>
  <c r="H15" i="14"/>
  <c r="I15" i="14"/>
  <c r="J15" i="14"/>
  <c r="C16" i="14"/>
  <c r="D16" i="14"/>
  <c r="E16" i="14"/>
  <c r="F16" i="14"/>
  <c r="G16" i="14"/>
  <c r="H16" i="14"/>
  <c r="I16" i="14"/>
  <c r="J16" i="14"/>
  <c r="C17" i="14"/>
  <c r="D17" i="14"/>
  <c r="E17" i="14"/>
  <c r="F17" i="14"/>
  <c r="G17" i="14"/>
  <c r="H17" i="14"/>
  <c r="I17" i="14"/>
  <c r="J17" i="14"/>
  <c r="C18" i="14"/>
  <c r="D18" i="14"/>
  <c r="E18" i="14"/>
  <c r="F18" i="14"/>
  <c r="G18" i="14"/>
  <c r="H18" i="14"/>
  <c r="I18" i="14"/>
  <c r="J18" i="14"/>
  <c r="C19" i="14"/>
  <c r="D19" i="14"/>
  <c r="E19" i="14"/>
  <c r="F19" i="14"/>
  <c r="G19" i="14"/>
  <c r="H19" i="14"/>
  <c r="I19" i="14"/>
  <c r="J19" i="14"/>
  <c r="C20" i="14"/>
  <c r="D20" i="14"/>
  <c r="E20" i="14"/>
  <c r="F20" i="14"/>
  <c r="G20" i="14"/>
  <c r="H20" i="14"/>
  <c r="I20" i="14"/>
  <c r="J20" i="14"/>
  <c r="C21" i="14"/>
  <c r="D21" i="14"/>
  <c r="E21" i="14"/>
  <c r="F21" i="14"/>
  <c r="G21" i="14"/>
  <c r="H21" i="14"/>
  <c r="I21" i="14"/>
  <c r="J21" i="14"/>
  <c r="C22" i="14"/>
  <c r="D22" i="14"/>
  <c r="E22" i="14"/>
  <c r="F22" i="14"/>
  <c r="G22" i="14"/>
  <c r="H22" i="14"/>
  <c r="I22" i="14"/>
  <c r="J22" i="14"/>
  <c r="C23" i="14"/>
  <c r="D23" i="14"/>
  <c r="E23" i="14"/>
  <c r="F23" i="14"/>
  <c r="G23" i="14"/>
  <c r="H23" i="14"/>
  <c r="I23" i="14"/>
  <c r="J23" i="14"/>
  <c r="C24" i="14"/>
  <c r="D24" i="14"/>
  <c r="E24" i="14"/>
  <c r="F24" i="14"/>
  <c r="G24" i="14"/>
  <c r="H24" i="14"/>
  <c r="I24" i="14"/>
  <c r="J24" i="14"/>
  <c r="C25" i="14"/>
  <c r="D25" i="14"/>
  <c r="E25" i="14"/>
  <c r="F25" i="14"/>
  <c r="G25" i="14"/>
  <c r="H25" i="14"/>
  <c r="I25" i="14"/>
  <c r="J25" i="14"/>
  <c r="C26" i="14"/>
  <c r="D26" i="14"/>
  <c r="E26" i="14"/>
  <c r="F26" i="14"/>
  <c r="G26" i="14"/>
  <c r="H26" i="14"/>
  <c r="I26" i="14"/>
  <c r="J26" i="14"/>
  <c r="C27" i="14"/>
  <c r="D27" i="14"/>
  <c r="E27" i="14"/>
  <c r="F27" i="14"/>
  <c r="G27" i="14"/>
  <c r="H27" i="14"/>
  <c r="I27" i="14"/>
  <c r="J27" i="14"/>
  <c r="C28" i="14"/>
  <c r="D28" i="14"/>
  <c r="E28" i="14"/>
  <c r="F28" i="14"/>
  <c r="G28" i="14"/>
  <c r="H28" i="14"/>
  <c r="I28" i="14"/>
  <c r="J28" i="14"/>
  <c r="C29" i="14"/>
  <c r="D29" i="14"/>
  <c r="E29" i="14"/>
  <c r="F29" i="14"/>
  <c r="G29" i="14"/>
  <c r="H29" i="14"/>
  <c r="I29" i="14"/>
  <c r="J29" i="14"/>
  <c r="C30" i="14"/>
  <c r="D30" i="14"/>
  <c r="E30" i="14"/>
  <c r="F30" i="14"/>
  <c r="G30" i="14"/>
  <c r="H30" i="14"/>
  <c r="I30" i="14"/>
  <c r="J30" i="14"/>
  <c r="C31" i="14"/>
  <c r="D31" i="14"/>
  <c r="E31" i="14"/>
  <c r="F31" i="14"/>
  <c r="G31" i="14"/>
  <c r="H31" i="14"/>
  <c r="I31" i="14"/>
  <c r="J31" i="14"/>
  <c r="C32" i="14"/>
  <c r="D32" i="14"/>
  <c r="E32" i="14"/>
  <c r="F32" i="14"/>
  <c r="G32" i="14"/>
  <c r="H32" i="14"/>
  <c r="I32" i="14"/>
  <c r="J32" i="14"/>
  <c r="B32" i="14"/>
  <c r="B31" i="14"/>
  <c r="B30" i="14"/>
  <c r="B29" i="14"/>
  <c r="B28" i="14"/>
  <c r="B27" i="14"/>
  <c r="B26" i="14"/>
  <c r="B25" i="14"/>
  <c r="B24" i="14"/>
  <c r="B23" i="14"/>
  <c r="B22" i="14"/>
  <c r="B21" i="14"/>
  <c r="B20" i="14"/>
  <c r="B19" i="14"/>
  <c r="B18" i="14"/>
  <c r="B17" i="14"/>
  <c r="B16" i="14"/>
  <c r="B15" i="14"/>
  <c r="B14" i="14"/>
  <c r="B13" i="14"/>
  <c r="B12" i="14"/>
  <c r="B11" i="14"/>
  <c r="B10" i="14"/>
  <c r="C9" i="14"/>
  <c r="D9" i="14"/>
  <c r="E9" i="14"/>
  <c r="F9" i="14"/>
  <c r="G9" i="14"/>
  <c r="H9" i="14"/>
  <c r="I9" i="14"/>
  <c r="J9" i="14"/>
  <c r="B9" i="14"/>
  <c r="C8" i="14"/>
  <c r="D8" i="14"/>
  <c r="E8" i="14"/>
  <c r="F8" i="14"/>
  <c r="G8" i="14"/>
  <c r="H8" i="14"/>
  <c r="I8" i="14"/>
  <c r="J8" i="14"/>
  <c r="B8" i="14"/>
  <c r="C7" i="14"/>
  <c r="D7" i="14"/>
  <c r="E7" i="14"/>
  <c r="F7" i="14"/>
  <c r="G7" i="14"/>
  <c r="H7" i="14"/>
  <c r="I7" i="14"/>
  <c r="J7" i="14"/>
  <c r="B7" i="14"/>
  <c r="AH11" i="6" l="1"/>
  <c r="AI11" i="6"/>
  <c r="AJ11" i="6"/>
  <c r="AK11" i="6"/>
  <c r="AL11" i="6"/>
  <c r="AG11" i="6"/>
  <c r="G32" i="5" l="1"/>
  <c r="F32" i="5"/>
  <c r="E32" i="5"/>
  <c r="D32" i="5"/>
  <c r="C32" i="5"/>
  <c r="AD11" i="6" l="1"/>
  <c r="AF11" i="6"/>
  <c r="AE11" i="6"/>
  <c r="G31" i="5"/>
  <c r="F31" i="5"/>
  <c r="E31" i="5"/>
  <c r="D31" i="5"/>
  <c r="C31" i="5"/>
  <c r="B31" i="5"/>
  <c r="B30" i="5"/>
  <c r="C30" i="5"/>
  <c r="D30" i="5"/>
  <c r="E30" i="5"/>
  <c r="F30" i="5"/>
  <c r="G30" i="5"/>
  <c r="X8" i="3"/>
  <c r="Y8" i="3"/>
  <c r="D12" i="6" l="1"/>
  <c r="V12" i="6" s="1"/>
  <c r="K11" i="6"/>
  <c r="J11" i="6"/>
  <c r="I11" i="6"/>
  <c r="AC11" i="6"/>
  <c r="AB11" i="6"/>
  <c r="AA11" i="6"/>
  <c r="Z11" i="6"/>
  <c r="Y11" i="6"/>
  <c r="X11" i="6"/>
  <c r="T11" i="6"/>
  <c r="S11" i="6"/>
  <c r="R11" i="6"/>
  <c r="W11" i="6"/>
  <c r="V11" i="6"/>
  <c r="U11" i="6"/>
  <c r="Q11" i="6"/>
  <c r="P11" i="6"/>
  <c r="O11" i="6"/>
  <c r="N11" i="6"/>
  <c r="M11" i="6"/>
  <c r="L11" i="6"/>
  <c r="G29" i="5"/>
  <c r="F29" i="5"/>
  <c r="E29" i="5"/>
  <c r="D29" i="5"/>
  <c r="C29" i="5"/>
  <c r="B29" i="5"/>
  <c r="G28" i="5"/>
  <c r="F28" i="5"/>
  <c r="E28" i="5"/>
  <c r="D28" i="5"/>
  <c r="C28" i="5"/>
  <c r="B28" i="5"/>
  <c r="G27" i="5"/>
  <c r="F27" i="5"/>
  <c r="E27" i="5"/>
  <c r="D27" i="5"/>
  <c r="C27" i="5"/>
  <c r="B27" i="5"/>
  <c r="G26" i="5"/>
  <c r="F26" i="5"/>
  <c r="E26" i="5"/>
  <c r="D26" i="5"/>
  <c r="C26" i="5"/>
  <c r="B26" i="5"/>
  <c r="G25" i="5"/>
  <c r="F25" i="5"/>
  <c r="E25" i="5"/>
  <c r="D25" i="5"/>
  <c r="C25" i="5"/>
  <c r="B25" i="5"/>
  <c r="G24" i="5"/>
  <c r="F24" i="5"/>
  <c r="E24" i="5"/>
  <c r="D24" i="5"/>
  <c r="C24" i="5"/>
  <c r="B24" i="5"/>
  <c r="G23" i="5"/>
  <c r="F23" i="5"/>
  <c r="E23" i="5"/>
  <c r="D23" i="5"/>
  <c r="C23" i="5"/>
  <c r="B23" i="5"/>
  <c r="G22" i="5"/>
  <c r="F22" i="5"/>
  <c r="E22" i="5"/>
  <c r="D22" i="5"/>
  <c r="C22" i="5"/>
  <c r="B22" i="5"/>
  <c r="G21" i="5"/>
  <c r="F21" i="5"/>
  <c r="E21" i="5"/>
  <c r="D21" i="5"/>
  <c r="C21" i="5"/>
  <c r="B21" i="5"/>
  <c r="G20" i="5"/>
  <c r="F20" i="5"/>
  <c r="E20" i="5"/>
  <c r="D20" i="5"/>
  <c r="C20" i="5"/>
  <c r="B20" i="5"/>
  <c r="G19" i="5"/>
  <c r="F19" i="5"/>
  <c r="E19" i="5"/>
  <c r="D19" i="5"/>
  <c r="C19" i="5"/>
  <c r="B19" i="5"/>
  <c r="G18" i="5"/>
  <c r="F18" i="5"/>
  <c r="E18" i="5"/>
  <c r="D18" i="5"/>
  <c r="C18" i="5"/>
  <c r="B18" i="5"/>
  <c r="G17" i="5"/>
  <c r="F17" i="5"/>
  <c r="E17" i="5"/>
  <c r="D17" i="5"/>
  <c r="C17" i="5"/>
  <c r="B17" i="5"/>
  <c r="G16" i="5"/>
  <c r="F16" i="5"/>
  <c r="E16" i="5"/>
  <c r="D16" i="5"/>
  <c r="C16" i="5"/>
  <c r="B16" i="5"/>
  <c r="G15" i="5"/>
  <c r="F15" i="5"/>
  <c r="E15" i="5"/>
  <c r="D15" i="5"/>
  <c r="C15" i="5"/>
  <c r="B15" i="5"/>
  <c r="G14" i="5"/>
  <c r="F14" i="5"/>
  <c r="E14" i="5"/>
  <c r="D14" i="5"/>
  <c r="C14" i="5"/>
  <c r="B14" i="5"/>
  <c r="G13" i="5"/>
  <c r="F13" i="5"/>
  <c r="E13" i="5"/>
  <c r="D13" i="5"/>
  <c r="C13" i="5"/>
  <c r="B13" i="5"/>
  <c r="G12" i="5"/>
  <c r="F12" i="5"/>
  <c r="E12" i="5"/>
  <c r="D12" i="5"/>
  <c r="C12" i="5"/>
  <c r="B12" i="5"/>
  <c r="G11" i="5"/>
  <c r="F11" i="5"/>
  <c r="E11" i="5"/>
  <c r="D11" i="5"/>
  <c r="C11" i="5"/>
  <c r="B11" i="5"/>
  <c r="D10" i="5"/>
  <c r="C10" i="5"/>
  <c r="B10" i="5"/>
  <c r="D9" i="5"/>
  <c r="C9" i="5"/>
  <c r="B9" i="5"/>
  <c r="C8" i="3"/>
  <c r="F8" i="13"/>
  <c r="R8" i="3"/>
  <c r="M9" i="3"/>
  <c r="G8" i="13"/>
  <c r="H8" i="13"/>
  <c r="E8" i="13"/>
  <c r="A8" i="3"/>
  <c r="A8" i="13"/>
  <c r="D8" i="13"/>
  <c r="Z8" i="3"/>
  <c r="C8" i="13"/>
  <c r="G8" i="3"/>
  <c r="S8" i="3"/>
  <c r="AK12" i="6" l="1"/>
  <c r="AL12" i="6"/>
  <c r="AG12" i="6"/>
  <c r="AI12" i="6"/>
  <c r="AH12" i="6"/>
  <c r="AJ12" i="6"/>
  <c r="AF12" i="6"/>
  <c r="AE12" i="6"/>
  <c r="AD12" i="6"/>
  <c r="M12" i="6"/>
  <c r="AC12" i="6"/>
  <c r="Y12" i="6"/>
  <c r="N12" i="6"/>
  <c r="Q12" i="6"/>
  <c r="R12" i="6"/>
  <c r="S12" i="6"/>
  <c r="D16" i="6"/>
  <c r="I12" i="6"/>
  <c r="O12" i="6"/>
  <c r="T12" i="6"/>
  <c r="J12" i="6"/>
  <c r="P12" i="6"/>
  <c r="X12" i="6"/>
  <c r="K12" i="6"/>
  <c r="U12" i="6"/>
  <c r="F12" i="6"/>
  <c r="AA12" i="6"/>
  <c r="Z12" i="6"/>
  <c r="L12" i="6"/>
  <c r="W12" i="6"/>
  <c r="AB12" i="6"/>
  <c r="E8" i="3"/>
  <c r="E9" i="13"/>
  <c r="V9" i="3"/>
  <c r="W9" i="3"/>
  <c r="P8" i="3"/>
  <c r="P9" i="3"/>
  <c r="N8" i="3"/>
  <c r="M8" i="3"/>
  <c r="F9" i="13"/>
  <c r="H8" i="3"/>
  <c r="L9" i="3"/>
  <c r="J8" i="3"/>
  <c r="U8" i="3"/>
  <c r="Y9" i="3"/>
  <c r="F9" i="3"/>
  <c r="W8" i="3"/>
  <c r="F8" i="3"/>
  <c r="R9" i="3"/>
  <c r="O8" i="3"/>
  <c r="Q8" i="3"/>
  <c r="I8" i="3"/>
  <c r="T8" i="3"/>
  <c r="O9" i="3"/>
  <c r="H9" i="13"/>
  <c r="I9" i="3"/>
  <c r="G9" i="13"/>
  <c r="V8" i="3"/>
  <c r="L8" i="3"/>
  <c r="K8" i="3"/>
  <c r="C9" i="13"/>
  <c r="J9" i="3"/>
  <c r="D8" i="3"/>
  <c r="G9" i="3"/>
  <c r="Z9" i="3"/>
  <c r="E9" i="3"/>
  <c r="S9" i="3"/>
  <c r="A9" i="3"/>
  <c r="U9" i="3"/>
  <c r="D9" i="13"/>
  <c r="H9" i="3"/>
  <c r="Q9" i="3"/>
  <c r="T9" i="3"/>
  <c r="X9" i="3"/>
  <c r="K9" i="3"/>
  <c r="X10" i="3" l="1"/>
  <c r="Z10" i="3"/>
  <c r="Y10" i="3"/>
  <c r="K16" i="6"/>
  <c r="T16" i="6"/>
  <c r="L16" i="6"/>
  <c r="X16" i="6"/>
  <c r="M16" i="6"/>
  <c r="Y16" i="6"/>
  <c r="N16" i="6"/>
  <c r="Z16" i="6"/>
  <c r="O16" i="6"/>
  <c r="AA16" i="6"/>
  <c r="AH16" i="6"/>
  <c r="AG16" i="6"/>
  <c r="P16" i="6"/>
  <c r="AB16" i="6"/>
  <c r="AI16" i="6"/>
  <c r="Q16" i="6"/>
  <c r="AC16" i="6"/>
  <c r="AJ16" i="6"/>
  <c r="U16" i="6"/>
  <c r="AD16" i="6"/>
  <c r="R16" i="6"/>
  <c r="AK16" i="6"/>
  <c r="G16" i="6"/>
  <c r="V16" i="6"/>
  <c r="AE16" i="6"/>
  <c r="AL16" i="6"/>
  <c r="H16" i="6"/>
  <c r="W16" i="6"/>
  <c r="AF16" i="6"/>
  <c r="I16" i="6"/>
  <c r="J16" i="6"/>
  <c r="S16" i="6"/>
  <c r="F16" i="6"/>
  <c r="H10" i="13"/>
  <c r="G10" i="13"/>
  <c r="C10" i="13"/>
  <c r="E10" i="13"/>
  <c r="D10" i="13"/>
  <c r="F10" i="13"/>
  <c r="U10" i="3"/>
  <c r="W10" i="3"/>
  <c r="V10" i="3"/>
  <c r="G10" i="3"/>
  <c r="D17" i="6"/>
  <c r="S10" i="3"/>
  <c r="O10" i="3"/>
  <c r="K10" i="3"/>
  <c r="P10" i="3"/>
  <c r="H10" i="3"/>
  <c r="T10" i="3"/>
  <c r="J10" i="3"/>
  <c r="L10" i="3"/>
  <c r="Q10" i="3"/>
  <c r="F10" i="3"/>
  <c r="R10" i="3"/>
  <c r="M10" i="3"/>
  <c r="E10" i="3"/>
  <c r="I10" i="3"/>
  <c r="D9" i="3"/>
  <c r="N9" i="3"/>
  <c r="C9" i="3"/>
  <c r="A9" i="13"/>
  <c r="C10" i="3" l="1"/>
  <c r="N10" i="3"/>
  <c r="D10" i="3"/>
  <c r="AJ17" i="6"/>
  <c r="I17" i="6"/>
  <c r="R17" i="6"/>
  <c r="J17" i="6"/>
  <c r="S17" i="6"/>
  <c r="AK17" i="6"/>
  <c r="AL17" i="6"/>
  <c r="K17" i="6"/>
  <c r="T17" i="6"/>
  <c r="L17" i="6"/>
  <c r="X17" i="6"/>
  <c r="M17" i="6"/>
  <c r="Y17" i="6"/>
  <c r="O17" i="6"/>
  <c r="N17" i="6"/>
  <c r="Z17" i="6"/>
  <c r="AG17" i="6"/>
  <c r="AA17" i="6"/>
  <c r="P17" i="6"/>
  <c r="AB17" i="6"/>
  <c r="G17" i="6"/>
  <c r="V17" i="6"/>
  <c r="AE17" i="6"/>
  <c r="AI17" i="6"/>
  <c r="Q17" i="6"/>
  <c r="AC17" i="6"/>
  <c r="U17" i="6"/>
  <c r="AD17" i="6"/>
  <c r="AH17" i="6"/>
  <c r="H17" i="6"/>
  <c r="W17" i="6"/>
  <c r="AF17" i="6"/>
  <c r="F17" i="6"/>
  <c r="D18" i="6"/>
  <c r="X11" i="3"/>
  <c r="Q11" i="3"/>
  <c r="F11" i="13"/>
  <c r="C11" i="3"/>
  <c r="J11" i="3"/>
  <c r="C11" i="13"/>
  <c r="H11" i="3"/>
  <c r="P11" i="3"/>
  <c r="V11" i="3"/>
  <c r="I11" i="3"/>
  <c r="D11" i="3"/>
  <c r="T11" i="3"/>
  <c r="L11" i="3"/>
  <c r="N11" i="3"/>
  <c r="E11" i="13"/>
  <c r="G18" i="6" l="1"/>
  <c r="V18" i="6"/>
  <c r="AE18" i="6"/>
  <c r="H18" i="6"/>
  <c r="W18" i="6"/>
  <c r="AF18" i="6"/>
  <c r="I18" i="6"/>
  <c r="R18" i="6"/>
  <c r="AH18" i="6"/>
  <c r="J18" i="6"/>
  <c r="S18" i="6"/>
  <c r="AI18" i="6"/>
  <c r="K18" i="6"/>
  <c r="T18" i="6"/>
  <c r="AK18" i="6"/>
  <c r="Y18" i="6"/>
  <c r="AJ18" i="6"/>
  <c r="L18" i="6"/>
  <c r="X18" i="6"/>
  <c r="M18" i="6"/>
  <c r="AL18" i="6"/>
  <c r="AG18" i="6"/>
  <c r="N18" i="6"/>
  <c r="Z18" i="6"/>
  <c r="Q18" i="6"/>
  <c r="AC18" i="6"/>
  <c r="O18" i="6"/>
  <c r="AA18" i="6"/>
  <c r="P18" i="6"/>
  <c r="AB18" i="6"/>
  <c r="U18" i="6"/>
  <c r="AD18" i="6"/>
  <c r="F18" i="6"/>
  <c r="D19" i="6"/>
  <c r="H11" i="13"/>
  <c r="R11" i="3"/>
  <c r="G12" i="3"/>
  <c r="S12" i="3"/>
  <c r="B11" i="13"/>
  <c r="K11" i="3"/>
  <c r="Y12" i="3"/>
  <c r="G11" i="13"/>
  <c r="W11" i="3"/>
  <c r="D11" i="13"/>
  <c r="B11" i="3"/>
  <c r="E11" i="3"/>
  <c r="H12" i="13"/>
  <c r="L12" i="3"/>
  <c r="U11" i="3"/>
  <c r="S11" i="3"/>
  <c r="O11" i="3"/>
  <c r="A11" i="13"/>
  <c r="A11" i="3"/>
  <c r="M11" i="3"/>
  <c r="F11" i="3"/>
  <c r="Z11" i="3"/>
  <c r="Y11" i="3"/>
  <c r="Q12" i="3"/>
  <c r="G11" i="3"/>
  <c r="D12" i="3"/>
  <c r="AL19" i="6" l="1"/>
  <c r="Q19" i="6"/>
  <c r="AC19" i="6"/>
  <c r="U19" i="6"/>
  <c r="AD19" i="6"/>
  <c r="G19" i="6"/>
  <c r="V19" i="6"/>
  <c r="AE19" i="6"/>
  <c r="H19" i="6"/>
  <c r="W19" i="6"/>
  <c r="AF19" i="6"/>
  <c r="I19" i="6"/>
  <c r="R19" i="6"/>
  <c r="J19" i="6"/>
  <c r="S19" i="6"/>
  <c r="K19" i="6"/>
  <c r="T19" i="6"/>
  <c r="L19" i="6"/>
  <c r="X19" i="6"/>
  <c r="O19" i="6"/>
  <c r="AA19" i="6"/>
  <c r="AH19" i="6"/>
  <c r="AG19" i="6"/>
  <c r="M19" i="6"/>
  <c r="Y19" i="6"/>
  <c r="AI19" i="6"/>
  <c r="N19" i="6"/>
  <c r="Z19" i="6"/>
  <c r="AJ19" i="6"/>
  <c r="AK19" i="6"/>
  <c r="P19" i="6"/>
  <c r="AB19" i="6"/>
  <c r="F19" i="6"/>
  <c r="D20" i="6"/>
  <c r="K13" i="3"/>
  <c r="Z12" i="3"/>
  <c r="T12" i="3"/>
  <c r="C12" i="13"/>
  <c r="E12" i="3"/>
  <c r="B12" i="13"/>
  <c r="U12" i="3"/>
  <c r="I12" i="3"/>
  <c r="E12" i="13"/>
  <c r="A12" i="3"/>
  <c r="P12" i="3"/>
  <c r="A12" i="13"/>
  <c r="F12" i="3"/>
  <c r="C12" i="3"/>
  <c r="J12" i="3"/>
  <c r="N13" i="3"/>
  <c r="W12" i="3"/>
  <c r="G12" i="13"/>
  <c r="H12" i="3"/>
  <c r="X12" i="3"/>
  <c r="D12" i="13"/>
  <c r="B12" i="3"/>
  <c r="H13" i="13"/>
  <c r="F12" i="13"/>
  <c r="K12" i="3"/>
  <c r="R12" i="3"/>
  <c r="V12" i="3"/>
  <c r="C13" i="13"/>
  <c r="N12" i="3"/>
  <c r="O12" i="3"/>
  <c r="M12" i="3"/>
  <c r="Y13" i="3"/>
  <c r="L13" i="3"/>
  <c r="O20" i="6" l="1"/>
  <c r="AA20" i="6"/>
  <c r="P20" i="6"/>
  <c r="AB20" i="6"/>
  <c r="AH20" i="6"/>
  <c r="Z20" i="6"/>
  <c r="AI20" i="6"/>
  <c r="Q20" i="6"/>
  <c r="AC20" i="6"/>
  <c r="AJ20" i="6"/>
  <c r="U20" i="6"/>
  <c r="AD20" i="6"/>
  <c r="M20" i="6"/>
  <c r="AK20" i="6"/>
  <c r="G20" i="6"/>
  <c r="V20" i="6"/>
  <c r="AE20" i="6"/>
  <c r="I20" i="6"/>
  <c r="AL20" i="6"/>
  <c r="H20" i="6"/>
  <c r="W20" i="6"/>
  <c r="AF20" i="6"/>
  <c r="R20" i="6"/>
  <c r="J20" i="6"/>
  <c r="S20" i="6"/>
  <c r="Y20" i="6"/>
  <c r="K20" i="6"/>
  <c r="T20" i="6"/>
  <c r="AG20" i="6"/>
  <c r="L20" i="6"/>
  <c r="X20" i="6"/>
  <c r="N20" i="6"/>
  <c r="F20" i="6"/>
  <c r="D21" i="6"/>
  <c r="R13" i="3"/>
  <c r="I13" i="3"/>
  <c r="F13" i="13"/>
  <c r="Z13" i="3"/>
  <c r="M13" i="3"/>
  <c r="T13" i="3"/>
  <c r="G13" i="3"/>
  <c r="G13" i="13"/>
  <c r="Q13" i="3"/>
  <c r="J13" i="3"/>
  <c r="U13" i="3"/>
  <c r="X13" i="3"/>
  <c r="B13" i="13"/>
  <c r="F13" i="3"/>
  <c r="S13" i="3"/>
  <c r="B13" i="3"/>
  <c r="H13" i="3"/>
  <c r="W13" i="3"/>
  <c r="E13" i="13"/>
  <c r="O13" i="3"/>
  <c r="B14" i="3"/>
  <c r="P13" i="3"/>
  <c r="A13" i="13"/>
  <c r="V13" i="3"/>
  <c r="R14" i="3"/>
  <c r="E13" i="3"/>
  <c r="D13" i="3"/>
  <c r="A13" i="3"/>
  <c r="D13" i="13"/>
  <c r="C13" i="3"/>
  <c r="J14" i="3"/>
  <c r="M21" i="6" l="1"/>
  <c r="Y21" i="6"/>
  <c r="N21" i="6"/>
  <c r="Z21" i="6"/>
  <c r="O21" i="6"/>
  <c r="AA21" i="6"/>
  <c r="T21" i="6"/>
  <c r="P21" i="6"/>
  <c r="AB21" i="6"/>
  <c r="Q21" i="6"/>
  <c r="AC21" i="6"/>
  <c r="V21" i="6"/>
  <c r="U21" i="6"/>
  <c r="AD21" i="6"/>
  <c r="AE21" i="6"/>
  <c r="AH21" i="6"/>
  <c r="G21" i="6"/>
  <c r="AI21" i="6"/>
  <c r="H21" i="6"/>
  <c r="W21" i="6"/>
  <c r="AF21" i="6"/>
  <c r="AJ21" i="6"/>
  <c r="I21" i="6"/>
  <c r="R21" i="6"/>
  <c r="AK21" i="6"/>
  <c r="J21" i="6"/>
  <c r="S21" i="6"/>
  <c r="AL21" i="6"/>
  <c r="AG21" i="6"/>
  <c r="K21" i="6"/>
  <c r="L21" i="6"/>
  <c r="X21" i="6"/>
  <c r="F21" i="6"/>
  <c r="D22" i="6"/>
  <c r="M14" i="3"/>
  <c r="X14" i="3"/>
  <c r="F14" i="13"/>
  <c r="G14" i="3"/>
  <c r="U14" i="3"/>
  <c r="B14" i="13"/>
  <c r="Z14" i="3"/>
  <c r="E14" i="3"/>
  <c r="E14" i="13"/>
  <c r="A15" i="3"/>
  <c r="C14" i="13"/>
  <c r="I15" i="3"/>
  <c r="H14" i="3"/>
  <c r="S14" i="3"/>
  <c r="D14" i="13"/>
  <c r="D15" i="13"/>
  <c r="G14" i="13"/>
  <c r="Y15" i="3"/>
  <c r="Y14" i="3"/>
  <c r="S15" i="3"/>
  <c r="P14" i="3"/>
  <c r="W14" i="3"/>
  <c r="O14" i="3"/>
  <c r="A14" i="13"/>
  <c r="I14" i="3"/>
  <c r="C14" i="3"/>
  <c r="N14" i="3"/>
  <c r="L14" i="3"/>
  <c r="F14" i="3"/>
  <c r="G15" i="3"/>
  <c r="H14" i="13"/>
  <c r="Q14" i="3"/>
  <c r="T14" i="3"/>
  <c r="D14" i="3"/>
  <c r="A14" i="3"/>
  <c r="V14" i="3"/>
  <c r="B15" i="3"/>
  <c r="K14" i="3"/>
  <c r="O15" i="3"/>
  <c r="X15" i="3"/>
  <c r="AI22" i="6" l="1"/>
  <c r="K22" i="6"/>
  <c r="T22" i="6"/>
  <c r="L22" i="6"/>
  <c r="X22" i="6"/>
  <c r="AG22" i="6"/>
  <c r="AJ22" i="6"/>
  <c r="AH22" i="6"/>
  <c r="AK22" i="6"/>
  <c r="M22" i="6"/>
  <c r="Y22" i="6"/>
  <c r="AL22" i="6"/>
  <c r="N22" i="6"/>
  <c r="Z22" i="6"/>
  <c r="O22" i="6"/>
  <c r="AA22" i="6"/>
  <c r="Q22" i="6"/>
  <c r="P22" i="6"/>
  <c r="AB22" i="6"/>
  <c r="AC22" i="6"/>
  <c r="U22" i="6"/>
  <c r="AD22" i="6"/>
  <c r="R22" i="6"/>
  <c r="G22" i="6"/>
  <c r="V22" i="6"/>
  <c r="AE22" i="6"/>
  <c r="J22" i="6"/>
  <c r="H22" i="6"/>
  <c r="W22" i="6"/>
  <c r="AF22" i="6"/>
  <c r="I22" i="6"/>
  <c r="S22" i="6"/>
  <c r="F22" i="6"/>
  <c r="D23" i="6"/>
  <c r="U15" i="3"/>
  <c r="M16" i="3"/>
  <c r="E15" i="3"/>
  <c r="H15" i="3"/>
  <c r="M15" i="3"/>
  <c r="V15" i="3"/>
  <c r="R15" i="3"/>
  <c r="F15" i="13"/>
  <c r="B15" i="13"/>
  <c r="T15" i="3"/>
  <c r="C15" i="3"/>
  <c r="A16" i="13"/>
  <c r="J15" i="3"/>
  <c r="E15" i="13"/>
  <c r="N16" i="3"/>
  <c r="C15" i="13"/>
  <c r="R16" i="3"/>
  <c r="Q15" i="3"/>
  <c r="G15" i="13"/>
  <c r="E16" i="3"/>
  <c r="W15" i="3"/>
  <c r="P15" i="3"/>
  <c r="H15" i="13"/>
  <c r="G16" i="13"/>
  <c r="A15" i="13"/>
  <c r="F15" i="3"/>
  <c r="Z15" i="3"/>
  <c r="L15" i="3"/>
  <c r="D15" i="3"/>
  <c r="N15" i="3"/>
  <c r="K15" i="3"/>
  <c r="D16" i="13"/>
  <c r="C16" i="13"/>
  <c r="G16" i="3"/>
  <c r="S16" i="3"/>
  <c r="H16" i="3"/>
  <c r="T16" i="3"/>
  <c r="F16" i="13"/>
  <c r="AG23" i="6" l="1"/>
  <c r="I23" i="6"/>
  <c r="R23" i="6"/>
  <c r="S23" i="6"/>
  <c r="J23" i="6"/>
  <c r="K23" i="6"/>
  <c r="T23" i="6"/>
  <c r="L23" i="6"/>
  <c r="X23" i="6"/>
  <c r="AH23" i="6"/>
  <c r="M23" i="6"/>
  <c r="Y23" i="6"/>
  <c r="O23" i="6"/>
  <c r="V23" i="6"/>
  <c r="AI23" i="6"/>
  <c r="N23" i="6"/>
  <c r="Z23" i="6"/>
  <c r="AJ23" i="6"/>
  <c r="AA23" i="6"/>
  <c r="G23" i="6"/>
  <c r="AK23" i="6"/>
  <c r="P23" i="6"/>
  <c r="AB23" i="6"/>
  <c r="AL23" i="6"/>
  <c r="Q23" i="6"/>
  <c r="AC23" i="6"/>
  <c r="AE23" i="6"/>
  <c r="U23" i="6"/>
  <c r="AD23" i="6"/>
  <c r="H23" i="6"/>
  <c r="W23" i="6"/>
  <c r="AF23" i="6"/>
  <c r="F23" i="6"/>
  <c r="D24" i="6"/>
  <c r="F24" i="6" s="1"/>
  <c r="W16" i="3"/>
  <c r="F16" i="3"/>
  <c r="U16" i="3"/>
  <c r="V16" i="3"/>
  <c r="J16" i="3"/>
  <c r="L16" i="3"/>
  <c r="E17" i="3"/>
  <c r="K16" i="3"/>
  <c r="D16" i="3"/>
  <c r="H17" i="3"/>
  <c r="Z17" i="3"/>
  <c r="Q16" i="3"/>
  <c r="B16" i="13"/>
  <c r="W17" i="3"/>
  <c r="C16" i="3"/>
  <c r="T17" i="3"/>
  <c r="L17" i="3"/>
  <c r="C17" i="3"/>
  <c r="B16" i="3"/>
  <c r="D17" i="13"/>
  <c r="Z16" i="3"/>
  <c r="O16" i="3"/>
  <c r="E16" i="13"/>
  <c r="H16" i="13"/>
  <c r="P16" i="3"/>
  <c r="X17" i="3"/>
  <c r="I16" i="3"/>
  <c r="Y16" i="3"/>
  <c r="Q17" i="3"/>
  <c r="A16" i="3"/>
  <c r="M17" i="3"/>
  <c r="D17" i="3"/>
  <c r="X16" i="3"/>
  <c r="C17" i="13"/>
  <c r="G17" i="13"/>
  <c r="U17" i="3"/>
  <c r="B17" i="13"/>
  <c r="N17" i="3"/>
  <c r="F17" i="3"/>
  <c r="R17" i="3"/>
  <c r="V17" i="3"/>
  <c r="G17" i="3"/>
  <c r="K17" i="3"/>
  <c r="I17" i="3"/>
  <c r="Y17" i="3"/>
  <c r="P17" i="3"/>
  <c r="O17" i="3"/>
  <c r="AK24" i="6" l="1"/>
  <c r="G24" i="6"/>
  <c r="V24" i="6"/>
  <c r="AE24" i="6"/>
  <c r="O26" i="6"/>
  <c r="AA26" i="6"/>
  <c r="M27" i="6"/>
  <c r="Y27" i="6"/>
  <c r="W24" i="6"/>
  <c r="AB26" i="6"/>
  <c r="N27" i="6"/>
  <c r="AL24" i="6"/>
  <c r="AG24" i="6"/>
  <c r="H24" i="6"/>
  <c r="AF24" i="6"/>
  <c r="P26" i="6"/>
  <c r="Z27" i="6"/>
  <c r="M26" i="6"/>
  <c r="N26" i="6"/>
  <c r="I24" i="6"/>
  <c r="R24" i="6"/>
  <c r="Q26" i="6"/>
  <c r="AC26" i="6"/>
  <c r="O27" i="6"/>
  <c r="AA27" i="6"/>
  <c r="AJ24" i="6"/>
  <c r="J24" i="6"/>
  <c r="S24" i="6"/>
  <c r="U26" i="6"/>
  <c r="AD26" i="6"/>
  <c r="P27" i="6"/>
  <c r="AB27" i="6"/>
  <c r="K24" i="6"/>
  <c r="T24" i="6"/>
  <c r="G26" i="6"/>
  <c r="V26" i="6"/>
  <c r="AE26" i="6"/>
  <c r="Q27" i="6"/>
  <c r="AC27" i="6"/>
  <c r="Y24" i="6"/>
  <c r="G27" i="6"/>
  <c r="AE27" i="6"/>
  <c r="L24" i="6"/>
  <c r="X24" i="6"/>
  <c r="H26" i="6"/>
  <c r="W26" i="6"/>
  <c r="AF26" i="6"/>
  <c r="U27" i="6"/>
  <c r="AD27" i="6"/>
  <c r="I26" i="6"/>
  <c r="V27" i="6"/>
  <c r="M24" i="6"/>
  <c r="R26" i="6"/>
  <c r="Q24" i="6"/>
  <c r="N24" i="6"/>
  <c r="Z24" i="6"/>
  <c r="J26" i="6"/>
  <c r="S26" i="6"/>
  <c r="H27" i="6"/>
  <c r="W27" i="6"/>
  <c r="AF27" i="6"/>
  <c r="AC24" i="6"/>
  <c r="Y26" i="6"/>
  <c r="K27" i="6"/>
  <c r="T27" i="6"/>
  <c r="O24" i="6"/>
  <c r="AA24" i="6"/>
  <c r="K26" i="6"/>
  <c r="T26" i="6"/>
  <c r="I27" i="6"/>
  <c r="R27" i="6"/>
  <c r="AH24" i="6"/>
  <c r="P24" i="6"/>
  <c r="AB24" i="6"/>
  <c r="L26" i="6"/>
  <c r="X26" i="6"/>
  <c r="J27" i="6"/>
  <c r="S27" i="6"/>
  <c r="AI24" i="6"/>
  <c r="U24" i="6"/>
  <c r="AD24" i="6"/>
  <c r="Z26" i="6"/>
  <c r="L27" i="6"/>
  <c r="X27" i="6"/>
  <c r="F27" i="6"/>
  <c r="F26" i="6"/>
  <c r="D25" i="6"/>
  <c r="B17" i="3"/>
  <c r="A18" i="13"/>
  <c r="C18" i="3"/>
  <c r="S17" i="3"/>
  <c r="A17" i="3"/>
  <c r="F17" i="13"/>
  <c r="J17" i="3"/>
  <c r="A17" i="13"/>
  <c r="E17" i="13"/>
  <c r="A18" i="3"/>
  <c r="H17" i="13"/>
  <c r="D26" i="6" l="1"/>
  <c r="AH26" i="6" s="1"/>
  <c r="AF25" i="6"/>
  <c r="T25" i="6"/>
  <c r="H25" i="6"/>
  <c r="AE25" i="6"/>
  <c r="S25" i="6"/>
  <c r="G25" i="6"/>
  <c r="O25" i="6"/>
  <c r="Z25" i="6"/>
  <c r="N25" i="6"/>
  <c r="L25" i="6"/>
  <c r="AD25" i="6"/>
  <c r="R25" i="6"/>
  <c r="F25" i="6"/>
  <c r="AC25" i="6"/>
  <c r="Q25" i="6"/>
  <c r="Y25" i="6"/>
  <c r="W25" i="6"/>
  <c r="U25" i="6"/>
  <c r="AB25" i="6"/>
  <c r="P25" i="6"/>
  <c r="AA25" i="6"/>
  <c r="M25" i="6"/>
  <c r="X25" i="6"/>
  <c r="K25" i="6"/>
  <c r="V25" i="6"/>
  <c r="J25" i="6"/>
  <c r="I25" i="6"/>
  <c r="AH25" i="6"/>
  <c r="AG25" i="6"/>
  <c r="AI25" i="6"/>
  <c r="AJ25" i="6"/>
  <c r="AK25" i="6"/>
  <c r="AL25" i="6"/>
  <c r="L18" i="3"/>
  <c r="P18" i="3"/>
  <c r="H18" i="3"/>
  <c r="K19" i="3"/>
  <c r="M18" i="3"/>
  <c r="D18" i="3"/>
  <c r="G18" i="3"/>
  <c r="U18" i="3"/>
  <c r="V18" i="3"/>
  <c r="H18" i="13"/>
  <c r="D18" i="13"/>
  <c r="N18" i="3"/>
  <c r="E18" i="3"/>
  <c r="E18" i="13"/>
  <c r="G18" i="13"/>
  <c r="F18" i="3"/>
  <c r="S18" i="3"/>
  <c r="C18" i="13"/>
  <c r="J18" i="3"/>
  <c r="Q18" i="3"/>
  <c r="Y18" i="3"/>
  <c r="Y19" i="3"/>
  <c r="R18" i="3"/>
  <c r="B18" i="3"/>
  <c r="J19" i="3"/>
  <c r="S19" i="3"/>
  <c r="F18" i="13"/>
  <c r="I18" i="3"/>
  <c r="W18" i="3"/>
  <c r="B18" i="13"/>
  <c r="T18" i="3"/>
  <c r="O18" i="3"/>
  <c r="Z18" i="3"/>
  <c r="X18" i="3"/>
  <c r="K18" i="3"/>
  <c r="C19" i="13"/>
  <c r="N19" i="3"/>
  <c r="G19" i="3"/>
  <c r="J20" i="3" l="1"/>
  <c r="N20" i="3"/>
  <c r="S20" i="3"/>
  <c r="Y20" i="3"/>
  <c r="G20" i="3"/>
  <c r="K20" i="3"/>
  <c r="AL26" i="6"/>
  <c r="AG26" i="6"/>
  <c r="AI26" i="6"/>
  <c r="D27" i="6"/>
  <c r="AI27" i="6" s="1"/>
  <c r="AK26" i="6"/>
  <c r="AJ26" i="6"/>
  <c r="C20" i="13"/>
  <c r="X19" i="3"/>
  <c r="U19" i="3"/>
  <c r="P19" i="3"/>
  <c r="E19" i="3"/>
  <c r="V19" i="3"/>
  <c r="D19" i="13"/>
  <c r="I19" i="3"/>
  <c r="M19" i="3"/>
  <c r="T19" i="3"/>
  <c r="C19" i="3"/>
  <c r="A19" i="3"/>
  <c r="F19" i="3"/>
  <c r="O19" i="3"/>
  <c r="R19" i="3"/>
  <c r="B19" i="13"/>
  <c r="F19" i="13"/>
  <c r="A19" i="13"/>
  <c r="D19" i="3"/>
  <c r="W19" i="3"/>
  <c r="Q19" i="3"/>
  <c r="G19" i="13"/>
  <c r="H19" i="3"/>
  <c r="Z19" i="3"/>
  <c r="B19" i="3"/>
  <c r="H19" i="13"/>
  <c r="L19" i="3"/>
  <c r="E19" i="13"/>
  <c r="W20" i="3" l="1"/>
  <c r="E20" i="3"/>
  <c r="C20" i="3"/>
  <c r="T20" i="3"/>
  <c r="L20" i="3"/>
  <c r="E20" i="13"/>
  <c r="G20" i="13"/>
  <c r="M20" i="3"/>
  <c r="Z20" i="3"/>
  <c r="V20" i="3"/>
  <c r="O20" i="3"/>
  <c r="R20" i="3"/>
  <c r="H20" i="3"/>
  <c r="Q20" i="3"/>
  <c r="F20" i="13"/>
  <c r="F20" i="3"/>
  <c r="U20" i="3"/>
  <c r="X20" i="3"/>
  <c r="H20" i="13"/>
  <c r="P20" i="3"/>
  <c r="D20" i="3"/>
  <c r="I20" i="3"/>
  <c r="D20" i="13"/>
  <c r="AL27" i="6"/>
  <c r="AK27" i="6"/>
  <c r="AJ27" i="6"/>
  <c r="AH27" i="6"/>
  <c r="AG27" i="6"/>
</calcChain>
</file>

<file path=xl/sharedStrings.xml><?xml version="1.0" encoding="utf-8"?>
<sst xmlns="http://schemas.openxmlformats.org/spreadsheetml/2006/main" count="1908" uniqueCount="180">
  <si>
    <t>France-UK</t>
  </si>
  <si>
    <t>Ireland-NI</t>
  </si>
  <si>
    <t>Netherlands-UK</t>
  </si>
  <si>
    <t>Ireland-Wales</t>
  </si>
  <si>
    <t>Imports</t>
  </si>
  <si>
    <t>Exports</t>
  </si>
  <si>
    <t>Total</t>
  </si>
  <si>
    <t>Imports/Exports</t>
  </si>
  <si>
    <t>Scotland-England</t>
  </si>
  <si>
    <t>England-Scotland</t>
  </si>
  <si>
    <t>Transfers</t>
  </si>
  <si>
    <t>NI-Scotland</t>
  </si>
  <si>
    <t>Scotland-NI</t>
  </si>
  <si>
    <t>Year</t>
  </si>
  <si>
    <t>Quarter</t>
  </si>
  <si>
    <t>Contents</t>
  </si>
  <si>
    <t>Imports, exports and transfers of electricity</t>
  </si>
  <si>
    <t>Belgium-UK</t>
  </si>
  <si>
    <t>Scot-NI Net Transfer</t>
  </si>
  <si>
    <t>Net Imports</t>
  </si>
  <si>
    <t>Scot-Eng Net Transfer</t>
  </si>
  <si>
    <t>Norway-UK</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</si>
  <si>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</si>
  <si>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</si>
  <si>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</si>
  <si>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</si>
  <si>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</si>
  <si>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</si>
  <si>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</si>
  <si>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</si>
  <si>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</si>
  <si>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</si>
  <si>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</si>
  <si>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</si>
  <si>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</si>
  <si>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</si>
  <si>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 xml:space="preserve">Media enquiries </t>
  </si>
  <si>
    <t>020 7215 1000</t>
  </si>
  <si>
    <t>This worksheet contains one table</t>
  </si>
  <si>
    <t xml:space="preserve">This table includes a list of worksheets in this workbook with links to those worksheets </t>
  </si>
  <si>
    <t>Worksheet description</t>
  </si>
  <si>
    <t>Link</t>
  </si>
  <si>
    <t>Cover sheet</t>
  </si>
  <si>
    <t>Cover Sheet</t>
  </si>
  <si>
    <t>Contents table</t>
  </si>
  <si>
    <t>Notes to understand the data</t>
  </si>
  <si>
    <t>Notes</t>
  </si>
  <si>
    <t>Commentary on the latest trends in the data</t>
  </si>
  <si>
    <t>Commentary</t>
  </si>
  <si>
    <t xml:space="preserve">This worksheet contains one table 
</t>
  </si>
  <si>
    <t xml:space="preserve">Note </t>
  </si>
  <si>
    <t>Description</t>
  </si>
  <si>
    <t>Note 1</t>
  </si>
  <si>
    <t>Note 2</t>
  </si>
  <si>
    <t xml:space="preserve">Note 3 </t>
  </si>
  <si>
    <t>Note 4</t>
  </si>
  <si>
    <t>Note 5</t>
  </si>
  <si>
    <t>Note 6</t>
  </si>
  <si>
    <t xml:space="preserve">Commentary </t>
  </si>
  <si>
    <t>Calculations for shares of electricity supplied do not include pumped storage. See Energy Trends table 5.1 for a detailed breakdown of electricity supply.</t>
  </si>
  <si>
    <t>Data for the UK-Belgium interconnector has been included in this table since it became fully operational on 31st January 2019.</t>
  </si>
  <si>
    <t>The Western HVDC link between Scotland and Wales is included under transfers between Scotland and England, so as to reflect the separation of Scotland's electricity grid from England and Wales' grid.</t>
  </si>
  <si>
    <t>Per cent change [note 6]</t>
  </si>
  <si>
    <t>Some cells refer to notes which can be found on the notes worksheet</t>
  </si>
  <si>
    <t>Figures in this table are rounded to four decimal places. Therefore, totals may not equal the exact sum of their constituents.</t>
  </si>
  <si>
    <t>The symbol '[x]' indicates where data was not available</t>
  </si>
  <si>
    <t>Annual per cent change</t>
  </si>
  <si>
    <t>Exports 
(UK to France)</t>
  </si>
  <si>
    <t>Net imports
(France to UK)</t>
  </si>
  <si>
    <t>Imports
(Ireland to NI)</t>
  </si>
  <si>
    <t>Exports
(NI to Ireland)</t>
  </si>
  <si>
    <t>Net imports
(Ireland to NI)</t>
  </si>
  <si>
    <t>Ireland and Northern Ireland (NI)</t>
  </si>
  <si>
    <t>France and UK [note 2]</t>
  </si>
  <si>
    <t>Netherlands and UK</t>
  </si>
  <si>
    <t>Ireland and Wales</t>
  </si>
  <si>
    <t>Belgium and UK [note 3]</t>
  </si>
  <si>
    <t>Norway and UK [note 4]</t>
  </si>
  <si>
    <t>Imports
(Netherlands to UK)</t>
  </si>
  <si>
    <t>Exports
(UK to Netherlands)</t>
  </si>
  <si>
    <t>Net imports
(Netherlands to UK)</t>
  </si>
  <si>
    <t>Imports
(Ireland to Wales)</t>
  </si>
  <si>
    <t>Exports
(Wales to Ireland)</t>
  </si>
  <si>
    <t>Net imports
(Ireland to Wales)</t>
  </si>
  <si>
    <t>Imports
(Belgium to UK)</t>
  </si>
  <si>
    <t>Exports
(UK to Belgium)</t>
  </si>
  <si>
    <t>Net imports
(Belgium to UK)</t>
  </si>
  <si>
    <t>Imports
(Norway to UK)</t>
  </si>
  <si>
    <t>Exports
(UK to Norway)</t>
  </si>
  <si>
    <t>Net imports
(Norway to UK)</t>
  </si>
  <si>
    <t>UK total imports</t>
  </si>
  <si>
    <t>UK total exports</t>
  </si>
  <si>
    <t>UK total net imports</t>
  </si>
  <si>
    <t>Scotland and England [note 5]</t>
  </si>
  <si>
    <t>Transfers 
(Scotland to England)</t>
  </si>
  <si>
    <t>Transfers 
(England to Scotland)</t>
  </si>
  <si>
    <t>Net transfers 
(Scotland to England)</t>
  </si>
  <si>
    <t>Transfers 
(Scotland to NI)</t>
  </si>
  <si>
    <t>Net transfers 
(Scotland to NI)</t>
  </si>
  <si>
    <t>Transfers 
(NI to Scotland)</t>
  </si>
  <si>
    <t>[x]</t>
  </si>
  <si>
    <t>Some cells refer to notes which can be found on the notes worksheet. The symbol '[x]' indicates where data was not available.</t>
  </si>
  <si>
    <t>Imports 
(France to UK)</t>
  </si>
  <si>
    <t>This worksheet contains one table.</t>
  </si>
  <si>
    <t>Quarter 1</t>
  </si>
  <si>
    <t>Quarter 2</t>
  </si>
  <si>
    <t>Quarter 3</t>
  </si>
  <si>
    <t>Quarter 4</t>
  </si>
  <si>
    <t xml:space="preserve">This table contains supplementary information supporting electricity imports, exports and transfers data which are referred to in the data presented in this workbook </t>
  </si>
  <si>
    <t>This row refers to the percentage change between the most recent quarter and the same quarter a year earlier; the symbol '(+)' represents a positive percentage change greater than 100%.</t>
  </si>
  <si>
    <t>Imports 
(France to UK) [note 2]</t>
  </si>
  <si>
    <t>Exports 
(UK to France) [note 2]</t>
  </si>
  <si>
    <t>Net imports
(France to UK) [note 2]</t>
  </si>
  <si>
    <t>Imports
(Belgium to UK) [note 3]</t>
  </si>
  <si>
    <t>Exports
(UK to Belgium) [note 3]</t>
  </si>
  <si>
    <t>Net imports
(Belgium to UK) [note 3]</t>
  </si>
  <si>
    <t>Imports
(Norway to UK) [note 4]</t>
  </si>
  <si>
    <t>Exports
(UK to Norway) [note 4]</t>
  </si>
  <si>
    <t>Transfers 
(Scotland to England) [note 5]</t>
  </si>
  <si>
    <t>Transfers 
(England to Scotland) [note 5]</t>
  </si>
  <si>
    <t>Net transfers 
(Scotland to England)[note 5]</t>
  </si>
  <si>
    <t>The UK-Norway interconnector became operational on 1st October 2021.</t>
  </si>
  <si>
    <t>Scotland and Northern Ireland (NI)</t>
  </si>
  <si>
    <t>0776 757 3907</t>
  </si>
  <si>
    <t>Glossary and acronyms, DUKES Annex B (opens in a new window)</t>
  </si>
  <si>
    <t>All</t>
  </si>
  <si>
    <t>newsdesk@energysecurity.gov.uk</t>
  </si>
  <si>
    <t>energy.stats@energysecurity.gov.uk</t>
  </si>
  <si>
    <t>electricitystatistics@energysecurity.gov.uk</t>
  </si>
  <si>
    <t>The data for France is the sum of imports, exports and net imports across the three interconnectors with France. IFA2 interconnector became operational in quarter 1 2021 and ElecLink in quarter 2 2022.</t>
  </si>
  <si>
    <t xml:space="preserve">Quarter 2 </t>
  </si>
  <si>
    <t xml:space="preserve">Note 7 </t>
  </si>
  <si>
    <t>Data for the UK-Denmark interconnector has been included in this table since it became fully operational on 29th December 2023.</t>
  </si>
  <si>
    <t>Denmark and UK [note 7]</t>
  </si>
  <si>
    <t>Imports
(Denmark to UK)</t>
  </si>
  <si>
    <t>Exports
(UK to Denmark)</t>
  </si>
  <si>
    <t>Net imports
(Denmark to UK)</t>
  </si>
  <si>
    <t>Denmark-UK</t>
  </si>
  <si>
    <t>'Annual Transfers'!</t>
  </si>
  <si>
    <t>Table 5.6.A  Imports and exports of electricity, annual data (GWh)</t>
  </si>
  <si>
    <t>Table 5.6.A  Imports and exports of electricity, quarterly data (GWh)</t>
  </si>
  <si>
    <t>Table 5.6.B Transfers of electricity within the UK, annual data (GWh)</t>
  </si>
  <si>
    <t>Table 5.6.B Transfers of electricity within the UK, quarterly data (GWh)</t>
  </si>
  <si>
    <t>Table 5.6.A  Imports and exports of electricity, main table (GWh)</t>
  </si>
  <si>
    <t>Table 5.6.B Transfers of electricity within the UK, main table (GWh)</t>
  </si>
  <si>
    <t>Table 5.6A</t>
  </si>
  <si>
    <t>Imports and exports of electricity, annual data (GWh)</t>
  </si>
  <si>
    <t>Imports and exports of electricity, quarterly data (GWh)</t>
  </si>
  <si>
    <t>Transfers of electricity within the UK, annual data (GWh)</t>
  </si>
  <si>
    <t>Transfers of electricity within the UK, quarterly data (GWh)</t>
  </si>
  <si>
    <t>Table 5.6B</t>
  </si>
  <si>
    <t>Annual imports and exports</t>
  </si>
  <si>
    <t>Quarterly imports and exports</t>
  </si>
  <si>
    <t>Annual transfers</t>
  </si>
  <si>
    <t>Quarterly transfers</t>
  </si>
  <si>
    <t>'Annual imports and exports'!</t>
  </si>
  <si>
    <t>'Quarterly Imports and exports'!</t>
  </si>
  <si>
    <t>'Quarterly transfers'!</t>
  </si>
  <si>
    <t>Imports
(Denmark to UK) [note 7]</t>
  </si>
  <si>
    <t>Exports
(UK to Denmark) [note 7]</t>
  </si>
  <si>
    <t>Net imports
(Denmark to UK) [note 7]</t>
  </si>
  <si>
    <t>Net imports
(Norway to UK) [note 4]</t>
  </si>
  <si>
    <t xml:space="preserve">Quarter 1 </t>
  </si>
  <si>
    <t xml:space="preserve">Quarter 3 </t>
  </si>
  <si>
    <t xml:space="preserve">Quarter 4 </t>
  </si>
  <si>
    <t xml:space="preserve">This spreadsheet forms part of the Accredited Official Statistics publication Energy Trends produced by the Department for Energy Security &amp; Net Zero (DESNZ). 
The data presented is on UK imports, exports and transfers of electricity; monthly data are published a quarter in arrears in GWh. </t>
  </si>
  <si>
    <t>2025 [provisional]</t>
  </si>
  <si>
    <t>In the latest quarter</t>
  </si>
  <si>
    <t>Quarter 1 [provisional]</t>
  </si>
  <si>
    <t>Net imports in Quarter 1 2026 were 21 per cent lower than Quarter 1 2025 and totalled 6.2 TWh. Total imports fell 3.2 per cent to 10.4 TWh, while exports rose 45 per cent to 4.2 TWh. This was the highest quarterly exports figure in the time series outside of 2022, where outages across the French nuclear fleet resulted in the UK being a net exporter.</t>
  </si>
  <si>
    <t xml:space="preserve">The UK's net exports to the Republic of Ireland totalled 1.6 TWh in Quarter 1 2026, across the interconnectors with Northern Ireland and Wales. Net imports via the Welsh interconnectors totalled 1.1 TWh with exports increasing by 22 per cent. Larger exports from Wales to the Republic of Ireland have been observed since Quarter 2 2025, when the newly commissioned Greenlink interconnector increased export capacity. Imports remained relatively small. Net exports to the Republic of Ireland from Northern Ireland totalled 0.5 TWh in the same period. </t>
  </si>
  <si>
    <t xml:space="preserve">Meanwhile, net transfers from Scotland to Northern Ireland increased by 12 per cent against the same period last year, to 0.5 TWh. </t>
  </si>
  <si>
    <t>Over half of imports came from France, while net exports to Ireland increased</t>
  </si>
  <si>
    <r>
      <t xml:space="preserve">This spreadsheet contains quarterly data including </t>
    </r>
    <r>
      <rPr>
        <b/>
        <sz val="12"/>
        <rFont val="Calibri"/>
        <family val="2"/>
        <scheme val="minor"/>
      </rPr>
      <t>new data for Quarter 1 2026</t>
    </r>
    <r>
      <rPr>
        <sz val="12"/>
        <rFont val="Calibri"/>
        <family val="2"/>
        <scheme val="minor"/>
      </rPr>
      <t xml:space="preserve"> (January to March)</t>
    </r>
  </si>
  <si>
    <r>
      <t xml:space="preserve">The revisions period covers data from </t>
    </r>
    <r>
      <rPr>
        <b/>
        <sz val="12"/>
        <rFont val="Calibri"/>
        <family val="2"/>
        <scheme val="minor"/>
      </rPr>
      <t>Quarter 1 2023 to Quarter 4 2025.</t>
    </r>
    <r>
      <rPr>
        <sz val="12"/>
        <rFont val="Calibri"/>
        <family val="2"/>
        <scheme val="minor"/>
      </rPr>
      <t xml:space="preserve">
Revisions are due to updates from data suppliers or the receipt of data replacing estimates.</t>
    </r>
  </si>
  <si>
    <r>
      <t xml:space="preserve">These data were published on </t>
    </r>
    <r>
      <rPr>
        <b/>
        <sz val="12"/>
        <rFont val="Calibri"/>
        <family val="2"/>
        <scheme val="minor"/>
      </rPr>
      <t>Tuesday 30th June 2026</t>
    </r>
    <r>
      <rPr>
        <sz val="12"/>
        <rFont val="Calibri"/>
        <family val="2"/>
        <scheme val="minor"/>
      </rPr>
      <t xml:space="preserve">
The next publication date is </t>
    </r>
    <r>
      <rPr>
        <b/>
        <sz val="12"/>
        <rFont val="Calibri"/>
        <family val="2"/>
        <scheme val="minor"/>
      </rPr>
      <t>Tuesday 29th September 2026</t>
    </r>
  </si>
  <si>
    <t>Net imports fell as exports increased to highest level since 2022</t>
  </si>
  <si>
    <t>Net imports from France in Quarter 1 2026 totalled 5.9 TWh, up 29 per cent on Quarter 1 2025. Imports rose 21 per cent to 6.0 TWh, which accounted for over half (58.0 per cent) of total imports in the quarter. Exports to France fell 69 per cent but remained relatively small. The next highest net imports figure in the period came from Belgium, where net imports rose by 12 per cent to 0.6 TWh. The largest percentage change in net imports came from Norway, where net imports fell 86 per cent to 0.4 TWh, driven by both a decrease in imports due to a cold Norwegian winter combined with low Norwegian hydro reservoir levels, and an increase in exports from high UK wind generation. The UK was also a net importer from Denmark (0.5 TWh) and the Netherlands (0.4 TWh).</t>
  </si>
  <si>
    <t>Record net transfers from Scotland to England. Net transfers from Scotland to Northern Ireland also increased</t>
  </si>
  <si>
    <t>In Quarter 1 2026, net transfers from Scotland to England totalled 6.9 TWh, the highest value in the time series and 21 per cent higher than in Quarter 1 2025. This was due to strong wind generation and a milder winter. Transfers from Scotland to England increased by 20 per cent to 6.9 TWh, while transfers from England to Scotland remained relatively small at 0.03 TWh.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</si>
</sst>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 ;\-#,##0.00\ ;&quot;-&quot;\ "/>
    <numFmt numFmtId="165" formatCode="0;;;@"/>
    <numFmt numFmtId="166" formatCode="#,##0.00\ "/>
    <numFmt numFmtId="167" formatCode="0.0"/>
    <numFmt numFmtId="168" formatCode="#,##0.0_ ;\-#,##0.0\ "/>
    <numFmt numFmtId="169" formatCode="0.0%"/>
    <numFmt numFmtId="170" formatCode="#,##0.00000_ ;\-#,##0.00000\ "/>
    <numFmt numFmtId="171" formatCode="#,##0.0000_ ;\-#,##0.0000\ "/>
    <numFmt numFmtId="172" formatCode="0.000"/>
    <numFmt numFmtId="173" formatCode="#,##0.0\ ;\-#,##0.0\ ;&quot;-&quot;\ "/>
    <numFmt numFmtId="174" formatCode="\+0.0;\-0.0;0.0"/>
    <numFmt numFmtId="175" formatCode="#,##0.0\ ;\-#,##0.0\ ;&quot;[x]&quot;\ "/>
    <numFmt numFmtId="176" formatCode="_-* #,##0_-;\-* #,##0_-;_-* &quot;-&quot;??_-;_-@_-"/>
    <numFmt numFmtId="177" formatCode="_-\ #,##0_-;\-\ #,##0_-;_-* &quot;-&quot;??_-;_-@_-"/>
  </numFmts>
  <fonts count="47" x14ac:knownFonts="1">
    <font>
      <sz val="11"/>
      <color theme="1"/>
      <name val="Calibri"/>
      <family val="2"/>
      <scheme val="minor"/>
    </font>
    <font>
      <sz val="11"/>
      <color theme="1"/>
      <name val="Arial"/>
      <family val="2"/>
    </font>
    <font>
      <i/>
      <sz val="8.5"/>
      <name val="MS Sans Serif"/>
      <family val="2"/>
    </font>
    <font>
      <sz val="7"/>
      <name val="MS Sans Serif"/>
      <family val="2"/>
    </font>
    <font>
      <sz val="10"/>
      <name val="MS Sans Serif"/>
      <family val="2"/>
    </font>
    <font>
      <b/>
      <sz val="10"/>
      <name val="Arial"/>
      <family val="2"/>
    </font>
    <font>
      <sz val="12"/>
      <name val="Arial"/>
      <family val="2"/>
    </font>
    <font>
      <i/>
      <sz val="9"/>
      <name val="MS Sans Serif"/>
      <family val="2"/>
    </font>
    <font>
      <sz val="10"/>
      <name val="MS Sans Serif"/>
      <family val="2"/>
    </font>
    <font>
      <u/>
      <sz val="10"/>
      <color indexed="12"/>
      <name val="MS Sans Serif"/>
      <family val="2"/>
    </font>
    <font>
      <u/>
      <sz val="12"/>
      <color indexed="12"/>
      <name val="Arial"/>
      <family val="2"/>
    </font>
    <font>
      <u/>
      <sz val="12"/>
      <name val="Arial"/>
      <family val="2"/>
    </font>
    <font>
      <sz val="12"/>
      <name val="MS Sans Serif"/>
      <family val="2"/>
    </font>
    <font>
      <u/>
      <sz val="10"/>
      <color indexed="12"/>
      <name val="Arial"/>
      <family val="2"/>
    </font>
    <font>
      <sz val="10"/>
      <name val="Arial"/>
      <family val="2"/>
    </font>
    <font>
      <sz val="8"/>
      <name val="Calibri"/>
      <family val="2"/>
    </font>
    <font>
      <sz val="11"/>
      <color theme="1"/>
      <name val="Calibri"/>
      <family val="2"/>
      <scheme val="minor"/>
    </font>
    <font>
      <sz val="11"/>
      <color rgb="FFFF0000"/>
      <name val="Calibri"/>
      <family val="2"/>
      <scheme val="minor"/>
    </font>
    <font>
      <sz val="10"/>
      <color theme="1"/>
      <name val="MS Sans Serif"/>
      <family val="2"/>
    </font>
    <font>
      <sz val="8"/>
      <color theme="1"/>
      <name val="MS Sans Serif"/>
      <family val="2"/>
    </font>
    <font>
      <sz val="9"/>
      <color theme="1"/>
      <name val="MS Sans Serif"/>
      <family val="2"/>
    </font>
    <font>
      <sz val="9"/>
      <color theme="1"/>
      <name val="Arial"/>
      <family val="2"/>
    </font>
    <font>
      <sz val="8"/>
      <color theme="1"/>
      <name val="Arial"/>
      <family val="2"/>
    </font>
    <font>
      <sz val="10"/>
      <color theme="1"/>
      <name val="Arial"/>
      <family val="2"/>
    </font>
    <font>
      <sz val="10"/>
      <color rgb="FFFF0000"/>
      <name val="Arial"/>
      <family val="2"/>
    </font>
    <font>
      <b/>
      <sz val="10"/>
      <color theme="1"/>
      <name val="Arial"/>
      <family val="2"/>
    </font>
    <font>
      <b/>
      <sz val="9"/>
      <color theme="1"/>
      <name val="Arial"/>
      <family val="2"/>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b/>
      <sz val="12"/>
      <name val="Calibri"/>
      <family val="2"/>
      <scheme val="minor"/>
    </font>
    <font>
      <sz val="12"/>
      <name val="Calibri"/>
      <family val="2"/>
      <scheme val="minor"/>
    </font>
    <font>
      <sz val="12"/>
      <color indexed="8"/>
      <name val="Calibri"/>
      <family val="2"/>
      <scheme val="minor"/>
    </font>
    <font>
      <sz val="14"/>
      <color rgb="FF111111"/>
      <name val="Arial"/>
      <family val="2"/>
    </font>
    <font>
      <sz val="12"/>
      <color rgb="FF000000"/>
      <name val="Calibri"/>
      <family val="2"/>
    </font>
    <font>
      <u/>
      <sz val="12"/>
      <color rgb="FF0000FF"/>
      <name val="Calibri"/>
      <family val="2"/>
    </font>
    <font>
      <sz val="11"/>
      <name val="Calibri"/>
      <family val="2"/>
      <scheme val="minor"/>
    </font>
    <font>
      <sz val="8"/>
      <name val="Calibri"/>
      <family val="2"/>
      <scheme val="minor"/>
    </font>
    <font>
      <b/>
      <sz val="20"/>
      <name val="Calibri"/>
      <family val="2"/>
      <scheme val="minor"/>
    </font>
    <font>
      <u/>
      <sz val="12"/>
      <color indexed="12"/>
      <name val="Calibri"/>
      <family val="2"/>
    </font>
    <font>
      <sz val="12"/>
      <name val="Calibri"/>
      <family val="2"/>
    </font>
    <font>
      <sz val="12"/>
      <color rgb="FFFF0000"/>
      <name val="Calibri"/>
      <family val="2"/>
      <scheme val="minor"/>
    </font>
  </fonts>
  <fills count="7">
    <fill>
      <patternFill patternType="none"/>
    </fill>
    <fill>
      <patternFill patternType="gray125"/>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FFFFFF"/>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s>
  <cellStyleXfs count="16">
    <xf numFmtId="0" fontId="0" fillId="0" borderId="0"/>
    <xf numFmtId="43" fontId="16" fillId="0" borderId="0" applyFont="0" applyFill="0" applyBorder="0" applyAlignment="0" applyProtection="0"/>
    <xf numFmtId="0" fontId="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14" fillId="0" borderId="0"/>
    <xf numFmtId="9" fontId="16" fillId="0" borderId="0" applyFont="0" applyFill="0" applyBorder="0" applyAlignment="0" applyProtection="0"/>
    <xf numFmtId="0" fontId="27" fillId="0" borderId="0" applyNumberFormat="0" applyFill="0" applyProtection="0">
      <alignment vertical="center"/>
    </xf>
    <xf numFmtId="0" fontId="28" fillId="0" borderId="0">
      <alignment vertical="center" wrapText="1"/>
    </xf>
    <xf numFmtId="0" fontId="29" fillId="0" borderId="0" applyNumberFormat="0" applyFill="0" applyProtection="0"/>
    <xf numFmtId="0" fontId="32"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3" fillId="0" borderId="0" applyNumberFormat="0" applyFill="0" applyProtection="0"/>
    <xf numFmtId="0" fontId="34" fillId="0" borderId="0"/>
    <xf numFmtId="0" fontId="39" fillId="0" borderId="0" applyNumberFormat="0" applyBorder="0" applyProtection="0">
      <alignment vertical="center" wrapText="1"/>
    </xf>
    <xf numFmtId="0" fontId="40" fillId="0" borderId="0" applyNumberFormat="0" applyFill="0" applyBorder="0" applyAlignment="0" applyProtection="0"/>
  </cellStyleXfs>
  <cellXfs count="180">
    <xf numFmtId="0" fontId="0" fillId="0" borderId="0" xfId="0"/>
    <xf numFmtId="0" fontId="5" fillId="0" borderId="0" xfId="0" applyFont="1"/>
    <xf numFmtId="1" fontId="14" fillId="0" borderId="0" xfId="0" applyNumberFormat="1" applyFont="1"/>
    <xf numFmtId="1" fontId="24" fillId="0" borderId="0" xfId="0" applyNumberFormat="1" applyFont="1"/>
    <xf numFmtId="0" fontId="23" fillId="0" borderId="0" xfId="0" applyFont="1"/>
    <xf numFmtId="0" fontId="23" fillId="2" borderId="8" xfId="0" applyFont="1" applyFill="1" applyBorder="1"/>
    <xf numFmtId="0" fontId="23" fillId="2" borderId="9" xfId="0" applyFont="1" applyFill="1" applyBorder="1"/>
    <xf numFmtId="0" fontId="23" fillId="2" borderId="10" xfId="0" applyFont="1" applyFill="1" applyBorder="1"/>
    <xf numFmtId="0" fontId="23" fillId="2" borderId="11" xfId="0" applyFont="1" applyFill="1" applyBorder="1"/>
    <xf numFmtId="0" fontId="14" fillId="0" borderId="0" xfId="0" applyFont="1"/>
    <xf numFmtId="0" fontId="14" fillId="0" borderId="5" xfId="0" applyFont="1" applyBorder="1"/>
    <xf numFmtId="0" fontId="24" fillId="0" borderId="0" xfId="0" applyFont="1"/>
    <xf numFmtId="3" fontId="25" fillId="3" borderId="0" xfId="0" applyNumberFormat="1" applyFont="1" applyFill="1"/>
    <xf numFmtId="3" fontId="14" fillId="0" borderId="0" xfId="0" applyNumberFormat="1" applyFont="1" applyAlignment="1">
      <alignment horizontal="center"/>
    </xf>
    <xf numFmtId="3" fontId="14" fillId="0" borderId="2" xfId="0" applyNumberFormat="1" applyFont="1" applyBorder="1" applyAlignment="1">
      <alignment horizontal="center"/>
    </xf>
    <xf numFmtId="3" fontId="23" fillId="0" borderId="0" xfId="0" applyNumberFormat="1" applyFont="1"/>
    <xf numFmtId="0" fontId="14" fillId="0" borderId="0" xfId="0" applyFont="1" applyAlignment="1">
      <alignment horizontal="center"/>
    </xf>
    <xf numFmtId="0" fontId="24" fillId="0" borderId="2" xfId="0" applyFont="1" applyBorder="1"/>
    <xf numFmtId="0" fontId="25" fillId="3" borderId="0" xfId="0" applyFont="1" applyFill="1"/>
    <xf numFmtId="0" fontId="36" fillId="4" borderId="2" xfId="0" applyFont="1" applyFill="1" applyBorder="1" applyAlignment="1">
      <alignment horizontal="left" vertical="center"/>
    </xf>
    <xf numFmtId="174" fontId="36" fillId="4" borderId="0" xfId="6" applyNumberFormat="1" applyFont="1" applyFill="1" applyBorder="1" applyAlignment="1">
      <alignment horizontal="right" vertical="center"/>
    </xf>
    <xf numFmtId="174" fontId="36" fillId="4" borderId="4" xfId="6" applyNumberFormat="1" applyFont="1" applyFill="1" applyBorder="1" applyAlignment="1">
      <alignment horizontal="right" vertical="center"/>
    </xf>
    <xf numFmtId="174" fontId="36" fillId="4" borderId="2" xfId="6" applyNumberFormat="1" applyFont="1" applyFill="1" applyBorder="1" applyAlignment="1">
      <alignment horizontal="right" vertical="center"/>
    </xf>
    <xf numFmtId="0" fontId="36" fillId="4" borderId="0" xfId="0" applyFont="1" applyFill="1" applyAlignment="1">
      <alignment horizontal="left" vertical="center"/>
    </xf>
    <xf numFmtId="0" fontId="21" fillId="0" borderId="0" xfId="0" applyFont="1" applyAlignment="1">
      <alignment horizontal="center"/>
    </xf>
    <xf numFmtId="0" fontId="23" fillId="0" borderId="0" xfId="0" quotePrefix="1" applyFont="1"/>
    <xf numFmtId="0" fontId="24" fillId="0" borderId="0" xfId="0" quotePrefix="1" applyFont="1"/>
    <xf numFmtId="1" fontId="14" fillId="0" borderId="0" xfId="0" quotePrefix="1" applyNumberFormat="1" applyFont="1"/>
    <xf numFmtId="0" fontId="27" fillId="5" borderId="0" xfId="7" applyFill="1" applyAlignment="1">
      <alignment vertical="center" wrapText="1"/>
    </xf>
    <xf numFmtId="0" fontId="28" fillId="5" borderId="0" xfId="8" applyFill="1">
      <alignment vertical="center" wrapText="1"/>
    </xf>
    <xf numFmtId="0" fontId="28" fillId="5" borderId="0" xfId="8" applyFill="1" applyAlignment="1">
      <alignment vertical="center"/>
    </xf>
    <xf numFmtId="0" fontId="29" fillId="5" borderId="0" xfId="9" applyFill="1" applyAlignment="1">
      <alignment wrapText="1"/>
    </xf>
    <xf numFmtId="0" fontId="30" fillId="5" borderId="0" xfId="8" applyFont="1" applyFill="1" applyAlignment="1">
      <alignment vertical="center"/>
    </xf>
    <xf numFmtId="0" fontId="36" fillId="5" borderId="0" xfId="8" applyFont="1" applyFill="1">
      <alignment vertical="center" wrapText="1"/>
    </xf>
    <xf numFmtId="0" fontId="29" fillId="5" borderId="0" xfId="9" applyFill="1"/>
    <xf numFmtId="0" fontId="40" fillId="5" borderId="0" xfId="15" applyFill="1" applyAlignment="1">
      <alignment vertical="center" wrapText="1"/>
    </xf>
    <xf numFmtId="0" fontId="32" fillId="5" borderId="0" xfId="11" applyFont="1" applyFill="1" applyAlignment="1" applyProtection="1">
      <alignment vertical="center" wrapText="1"/>
    </xf>
    <xf numFmtId="0" fontId="6" fillId="5" borderId="0" xfId="0" applyFont="1" applyFill="1"/>
    <xf numFmtId="0" fontId="10" fillId="5" borderId="0" xfId="11" applyFont="1" applyFill="1" applyAlignment="1" applyProtection="1"/>
    <xf numFmtId="0" fontId="28" fillId="5" borderId="0" xfId="8" applyFill="1" applyAlignment="1">
      <alignment horizontal="left" vertical="center"/>
    </xf>
    <xf numFmtId="0" fontId="40" fillId="6" borderId="0" xfId="15" applyFill="1" applyAlignment="1">
      <alignment vertical="center" wrapText="1"/>
    </xf>
    <xf numFmtId="0" fontId="33" fillId="5" borderId="0" xfId="12" applyFill="1"/>
    <xf numFmtId="0" fontId="6" fillId="5" borderId="0" xfId="0" applyFont="1" applyFill="1" applyAlignment="1">
      <alignment wrapText="1"/>
    </xf>
    <xf numFmtId="0" fontId="0" fillId="5" borderId="0" xfId="0" applyFill="1" applyAlignment="1">
      <alignment wrapText="1"/>
    </xf>
    <xf numFmtId="0" fontId="39" fillId="6" borderId="0" xfId="14" applyFill="1">
      <alignment vertical="center" wrapText="1"/>
    </xf>
    <xf numFmtId="0" fontId="11" fillId="5" borderId="0" xfId="0" applyFont="1" applyFill="1"/>
    <xf numFmtId="0" fontId="28" fillId="5" borderId="0" xfId="8" applyFill="1" applyAlignment="1">
      <alignment wrapText="1"/>
    </xf>
    <xf numFmtId="0" fontId="27" fillId="5" borderId="0" xfId="7" applyFill="1">
      <alignment vertical="center"/>
    </xf>
    <xf numFmtId="0" fontId="34" fillId="5" borderId="0" xfId="13" applyFill="1"/>
    <xf numFmtId="0" fontId="0" fillId="5" borderId="0" xfId="0" applyFill="1"/>
    <xf numFmtId="0" fontId="41" fillId="5" borderId="0" xfId="0" applyFont="1" applyFill="1"/>
    <xf numFmtId="0" fontId="28" fillId="5" borderId="6" xfId="0" applyFont="1" applyFill="1" applyBorder="1"/>
    <xf numFmtId="0" fontId="28" fillId="5" borderId="5" xfId="0" applyFont="1" applyFill="1" applyBorder="1"/>
    <xf numFmtId="0" fontId="31" fillId="5" borderId="6" xfId="0" applyFont="1" applyFill="1" applyBorder="1" applyAlignment="1">
      <alignment horizontal="center"/>
    </xf>
    <xf numFmtId="0" fontId="35" fillId="5" borderId="7" xfId="0" applyFont="1" applyFill="1" applyBorder="1" applyAlignment="1">
      <alignment horizontal="center" vertical="center"/>
    </xf>
    <xf numFmtId="3" fontId="35" fillId="5" borderId="5" xfId="0" applyNumberFormat="1" applyFont="1" applyFill="1" applyBorder="1" applyAlignment="1">
      <alignment horizontal="center" vertical="center" wrapText="1"/>
    </xf>
    <xf numFmtId="3" fontId="35" fillId="5" borderId="7" xfId="0" applyNumberFormat="1" applyFont="1" applyFill="1" applyBorder="1" applyAlignment="1">
      <alignment horizontal="center" vertical="center"/>
    </xf>
    <xf numFmtId="3" fontId="35" fillId="5" borderId="5" xfId="0" applyNumberFormat="1" applyFont="1" applyFill="1" applyBorder="1" applyAlignment="1">
      <alignment horizontal="center" vertical="center"/>
    </xf>
    <xf numFmtId="0" fontId="31" fillId="5" borderId="6" xfId="0" applyFont="1" applyFill="1" applyBorder="1"/>
    <xf numFmtId="0" fontId="28" fillId="5" borderId="1" xfId="0" applyFont="1" applyFill="1" applyBorder="1"/>
    <xf numFmtId="0" fontId="28" fillId="5" borderId="3" xfId="0" applyFont="1" applyFill="1" applyBorder="1" applyAlignment="1">
      <alignment horizontal="center"/>
    </xf>
    <xf numFmtId="0" fontId="35" fillId="5" borderId="12" xfId="0" applyFont="1" applyFill="1" applyBorder="1" applyAlignment="1">
      <alignment horizontal="right" wrapText="1"/>
    </xf>
    <xf numFmtId="3" fontId="35" fillId="5" borderId="1" xfId="0" applyNumberFormat="1" applyFont="1" applyFill="1" applyBorder="1" applyAlignment="1">
      <alignment horizontal="right" wrapText="1"/>
    </xf>
    <xf numFmtId="0" fontId="35" fillId="5" borderId="3" xfId="0" applyFont="1" applyFill="1" applyBorder="1" applyAlignment="1">
      <alignment horizontal="right" wrapText="1"/>
    </xf>
    <xf numFmtId="0" fontId="36" fillId="5" borderId="12" xfId="0" applyFont="1" applyFill="1" applyBorder="1" applyAlignment="1">
      <alignment horizontal="right" wrapText="1"/>
    </xf>
    <xf numFmtId="0" fontId="36" fillId="5" borderId="1" xfId="0" applyFont="1" applyFill="1" applyBorder="1" applyAlignment="1">
      <alignment horizontal="right" wrapText="1"/>
    </xf>
    <xf numFmtId="0" fontId="36" fillId="5" borderId="3" xfId="0" applyFont="1" applyFill="1" applyBorder="1" applyAlignment="1">
      <alignment horizontal="right" wrapText="1"/>
    </xf>
    <xf numFmtId="0" fontId="35" fillId="5" borderId="0" xfId="0" applyFont="1" applyFill="1" applyAlignment="1">
      <alignment horizontal="left" vertical="center" wrapText="1"/>
    </xf>
    <xf numFmtId="0" fontId="35" fillId="5" borderId="2" xfId="0" applyFont="1" applyFill="1" applyBorder="1" applyAlignment="1">
      <alignment horizontal="left" vertical="center" wrapText="1"/>
    </xf>
    <xf numFmtId="173" fontId="37" fillId="5" borderId="4" xfId="0" applyNumberFormat="1" applyFont="1" applyFill="1" applyBorder="1" applyAlignment="1">
      <alignment horizontal="right" vertical="center"/>
    </xf>
    <xf numFmtId="173" fontId="37" fillId="5" borderId="0" xfId="0" applyNumberFormat="1" applyFont="1" applyFill="1" applyAlignment="1">
      <alignment horizontal="right" vertical="center"/>
    </xf>
    <xf numFmtId="173" fontId="37" fillId="5" borderId="2" xfId="0" applyNumberFormat="1" applyFont="1" applyFill="1" applyBorder="1" applyAlignment="1">
      <alignment horizontal="right" vertical="center"/>
    </xf>
    <xf numFmtId="175" fontId="37" fillId="5" borderId="4" xfId="0" applyNumberFormat="1" applyFont="1" applyFill="1" applyBorder="1" applyAlignment="1">
      <alignment horizontal="right" vertical="center"/>
    </xf>
    <xf numFmtId="171" fontId="0" fillId="5" borderId="0" xfId="0" applyNumberFormat="1" applyFill="1"/>
    <xf numFmtId="0" fontId="36" fillId="5" borderId="2" xfId="0" applyFont="1" applyFill="1" applyBorder="1" applyAlignment="1">
      <alignment horizontal="left" vertical="center"/>
    </xf>
    <xf numFmtId="0" fontId="3" fillId="5" borderId="0" xfId="0" applyFont="1" applyFill="1"/>
    <xf numFmtId="0" fontId="35" fillId="5" borderId="0" xfId="0" applyFont="1" applyFill="1" applyAlignment="1">
      <alignment horizontal="left" vertical="center"/>
    </xf>
    <xf numFmtId="169" fontId="3" fillId="5" borderId="0" xfId="6" applyNumberFormat="1" applyFont="1" applyFill="1" applyBorder="1"/>
    <xf numFmtId="9" fontId="3" fillId="5" borderId="0" xfId="6" applyFont="1" applyFill="1" applyBorder="1"/>
    <xf numFmtId="0" fontId="7" fillId="5" borderId="0" xfId="0" applyFont="1" applyFill="1" applyAlignment="1">
      <alignment horizontal="left" vertical="center"/>
    </xf>
    <xf numFmtId="0" fontId="7" fillId="5" borderId="0" xfId="0" applyFont="1" applyFill="1" applyAlignment="1">
      <alignment horizontal="right" vertical="center"/>
    </xf>
    <xf numFmtId="9" fontId="2" fillId="5" borderId="0" xfId="6" applyFont="1" applyFill="1" applyBorder="1" applyAlignment="1">
      <alignment horizontal="right" vertical="center"/>
    </xf>
    <xf numFmtId="169" fontId="2" fillId="5" borderId="0" xfId="6" applyNumberFormat="1" applyFont="1" applyFill="1" applyBorder="1" applyAlignment="1">
      <alignment horizontal="right" vertical="center"/>
    </xf>
    <xf numFmtId="168" fontId="12" fillId="5" borderId="0" xfId="0" applyNumberFormat="1" applyFont="1" applyFill="1"/>
    <xf numFmtId="167" fontId="2" fillId="5" borderId="0" xfId="6" applyNumberFormat="1" applyFont="1" applyFill="1" applyBorder="1" applyAlignment="1">
      <alignment horizontal="right" vertical="center"/>
    </xf>
    <xf numFmtId="2" fontId="17" fillId="5" borderId="0" xfId="0" applyNumberFormat="1" applyFont="1" applyFill="1"/>
    <xf numFmtId="9" fontId="17" fillId="5" borderId="0" xfId="0" applyNumberFormat="1" applyFont="1" applyFill="1"/>
    <xf numFmtId="169" fontId="17" fillId="5" borderId="0" xfId="0" applyNumberFormat="1" applyFont="1" applyFill="1"/>
    <xf numFmtId="0" fontId="38" fillId="5" borderId="0" xfId="0" applyFont="1" applyFill="1"/>
    <xf numFmtId="3" fontId="35" fillId="5" borderId="5" xfId="0" applyNumberFormat="1" applyFont="1" applyFill="1" applyBorder="1" applyAlignment="1">
      <alignment horizontal="right" vertical="center"/>
    </xf>
    <xf numFmtId="0" fontId="28" fillId="5" borderId="7" xfId="0" applyFont="1" applyFill="1" applyBorder="1"/>
    <xf numFmtId="3" fontId="36" fillId="5" borderId="12" xfId="0" applyNumberFormat="1" applyFont="1" applyFill="1" applyBorder="1" applyAlignment="1">
      <alignment horizontal="right" wrapText="1"/>
    </xf>
    <xf numFmtId="3" fontId="36" fillId="5" borderId="1" xfId="0" applyNumberFormat="1" applyFont="1" applyFill="1" applyBorder="1" applyAlignment="1">
      <alignment horizontal="right" wrapText="1"/>
    </xf>
    <xf numFmtId="173" fontId="37" fillId="5" borderId="6" xfId="0" applyNumberFormat="1" applyFont="1" applyFill="1" applyBorder="1" applyAlignment="1">
      <alignment horizontal="right" vertical="center"/>
    </xf>
    <xf numFmtId="173" fontId="37" fillId="5" borderId="7" xfId="0" applyNumberFormat="1" applyFont="1" applyFill="1" applyBorder="1" applyAlignment="1">
      <alignment horizontal="right" vertical="center"/>
    </xf>
    <xf numFmtId="1" fontId="2" fillId="5" borderId="0" xfId="6" applyNumberFormat="1" applyFont="1" applyFill="1" applyBorder="1" applyAlignment="1">
      <alignment horizontal="right" vertical="center"/>
    </xf>
    <xf numFmtId="170" fontId="0" fillId="5" borderId="0" xfId="0" applyNumberFormat="1" applyFill="1"/>
    <xf numFmtId="164" fontId="0" fillId="5" borderId="0" xfId="0" applyNumberFormat="1" applyFill="1"/>
    <xf numFmtId="0" fontId="21" fillId="5" borderId="0" xfId="0" applyFont="1" applyFill="1" applyAlignment="1">
      <alignment horizontal="center"/>
    </xf>
    <xf numFmtId="0" fontId="26" fillId="5" borderId="0" xfId="0" applyFont="1" applyFill="1" applyAlignment="1">
      <alignment horizontal="center"/>
    </xf>
    <xf numFmtId="0" fontId="1" fillId="5" borderId="0" xfId="0" applyFont="1" applyFill="1"/>
    <xf numFmtId="0" fontId="28" fillId="5" borderId="7" xfId="0" applyFont="1" applyFill="1" applyBorder="1" applyAlignment="1">
      <alignment horizontal="center"/>
    </xf>
    <xf numFmtId="0" fontId="31" fillId="5" borderId="7" xfId="0" applyFont="1" applyFill="1" applyBorder="1" applyAlignment="1">
      <alignment horizontal="center"/>
    </xf>
    <xf numFmtId="0" fontId="31" fillId="5" borderId="7" xfId="0" applyFont="1" applyFill="1" applyBorder="1"/>
    <xf numFmtId="0" fontId="22" fillId="5" borderId="0" xfId="0" applyFont="1" applyFill="1" applyAlignment="1">
      <alignment horizontal="center"/>
    </xf>
    <xf numFmtId="0" fontId="31" fillId="5" borderId="1" xfId="0" applyFont="1" applyFill="1" applyBorder="1"/>
    <xf numFmtId="0" fontId="35" fillId="5" borderId="1" xfId="0" applyFont="1" applyFill="1" applyBorder="1" applyAlignment="1">
      <alignment horizontal="right" wrapText="1"/>
    </xf>
    <xf numFmtId="0" fontId="28" fillId="5" borderId="7" xfId="0" applyFont="1" applyFill="1" applyBorder="1" applyAlignment="1">
      <alignment horizontal="left"/>
    </xf>
    <xf numFmtId="3" fontId="28" fillId="5" borderId="4" xfId="0" applyNumberFormat="1" applyFont="1" applyFill="1" applyBorder="1" applyAlignment="1">
      <alignment horizontal="right"/>
    </xf>
    <xf numFmtId="3" fontId="28" fillId="5" borderId="0" xfId="0" applyNumberFormat="1" applyFont="1" applyFill="1" applyAlignment="1">
      <alignment horizontal="right"/>
    </xf>
    <xf numFmtId="3" fontId="28" fillId="5" borderId="2" xfId="0" applyNumberFormat="1" applyFont="1" applyFill="1" applyBorder="1" applyAlignment="1">
      <alignment horizontal="right"/>
    </xf>
    <xf numFmtId="0" fontId="28" fillId="5" borderId="0" xfId="0" applyFont="1" applyFill="1" applyAlignment="1">
      <alignment horizontal="left"/>
    </xf>
    <xf numFmtId="0" fontId="36" fillId="5" borderId="0" xfId="0" applyFont="1" applyFill="1" applyAlignment="1">
      <alignment horizontal="left"/>
    </xf>
    <xf numFmtId="3" fontId="28" fillId="5" borderId="12" xfId="0" applyNumberFormat="1" applyFont="1" applyFill="1" applyBorder="1" applyAlignment="1">
      <alignment horizontal="right"/>
    </xf>
    <xf numFmtId="3" fontId="28" fillId="5" borderId="1" xfId="0" applyNumberFormat="1" applyFont="1" applyFill="1" applyBorder="1" applyAlignment="1">
      <alignment horizontal="right"/>
    </xf>
    <xf numFmtId="3" fontId="28" fillId="5" borderId="3" xfId="0" applyNumberFormat="1" applyFont="1" applyFill="1" applyBorder="1" applyAlignment="1">
      <alignment horizontal="right"/>
    </xf>
    <xf numFmtId="0" fontId="36" fillId="5" borderId="7" xfId="0" applyFont="1" applyFill="1" applyBorder="1" applyAlignment="1">
      <alignment horizontal="left"/>
    </xf>
    <xf numFmtId="3" fontId="36" fillId="5" borderId="7" xfId="0" applyNumberFormat="1" applyFont="1" applyFill="1" applyBorder="1" applyAlignment="1">
      <alignment horizontal="right"/>
    </xf>
    <xf numFmtId="3" fontId="28" fillId="5" borderId="0" xfId="1" applyNumberFormat="1" applyFont="1" applyFill="1" applyBorder="1" applyAlignment="1">
      <alignment horizontal="right"/>
    </xf>
    <xf numFmtId="3" fontId="28" fillId="5" borderId="0" xfId="6" applyNumberFormat="1" applyFont="1" applyFill="1" applyBorder="1" applyAlignment="1">
      <alignment horizontal="right"/>
    </xf>
    <xf numFmtId="0" fontId="4" fillId="5" borderId="0" xfId="0" applyFont="1" applyFill="1" applyAlignment="1">
      <alignment horizontal="left"/>
    </xf>
    <xf numFmtId="169" fontId="20" fillId="5" borderId="0" xfId="6" applyNumberFormat="1" applyFont="1" applyFill="1" applyBorder="1"/>
    <xf numFmtId="43" fontId="20" fillId="5" borderId="0" xfId="1" applyFont="1" applyFill="1" applyBorder="1"/>
    <xf numFmtId="2" fontId="20" fillId="5" borderId="0" xfId="0" applyNumberFormat="1" applyFont="1" applyFill="1"/>
    <xf numFmtId="9" fontId="20" fillId="5" borderId="0" xfId="6" applyFont="1" applyFill="1" applyBorder="1"/>
    <xf numFmtId="0" fontId="18" fillId="5" borderId="0" xfId="0" applyFont="1" applyFill="1" applyAlignment="1">
      <alignment horizontal="left"/>
    </xf>
    <xf numFmtId="2" fontId="0" fillId="5" borderId="0" xfId="0" applyNumberFormat="1" applyFill="1"/>
    <xf numFmtId="0" fontId="19" fillId="5" borderId="0" xfId="0" applyFont="1" applyFill="1" applyAlignment="1">
      <alignment horizontal="center"/>
    </xf>
    <xf numFmtId="0" fontId="31" fillId="5" borderId="1" xfId="0" applyFont="1" applyFill="1" applyBorder="1" applyAlignment="1">
      <alignment horizontal="left"/>
    </xf>
    <xf numFmtId="176" fontId="28" fillId="5" borderId="4" xfId="1" applyNumberFormat="1" applyFont="1" applyFill="1" applyBorder="1" applyAlignment="1">
      <alignment horizontal="right"/>
    </xf>
    <xf numFmtId="176" fontId="28" fillId="5" borderId="0" xfId="1" applyNumberFormat="1" applyFont="1" applyFill="1" applyBorder="1" applyAlignment="1">
      <alignment horizontal="right"/>
    </xf>
    <xf numFmtId="176" fontId="28" fillId="5" borderId="2" xfId="1" applyNumberFormat="1" applyFont="1" applyFill="1" applyBorder="1" applyAlignment="1">
      <alignment horizontal="right"/>
    </xf>
    <xf numFmtId="176" fontId="28" fillId="5" borderId="0" xfId="1" applyNumberFormat="1" applyFont="1" applyFill="1" applyAlignment="1">
      <alignment horizontal="right"/>
    </xf>
    <xf numFmtId="0" fontId="28" fillId="5" borderId="0" xfId="0" applyFont="1" applyFill="1"/>
    <xf numFmtId="165" fontId="28" fillId="5" borderId="0" xfId="0" applyNumberFormat="1" applyFont="1" applyFill="1" applyAlignment="1">
      <alignment horizontal="left"/>
    </xf>
    <xf numFmtId="166" fontId="28" fillId="5" borderId="0" xfId="0" applyNumberFormat="1" applyFont="1" applyFill="1" applyAlignment="1">
      <alignment horizontal="left"/>
    </xf>
    <xf numFmtId="2" fontId="28" fillId="5" borderId="0" xfId="0" applyNumberFormat="1" applyFont="1" applyFill="1" applyAlignment="1">
      <alignment horizontal="right"/>
    </xf>
    <xf numFmtId="172" fontId="28" fillId="5" borderId="0" xfId="0" applyNumberFormat="1" applyFont="1" applyFill="1" applyAlignment="1">
      <alignment horizontal="right"/>
    </xf>
    <xf numFmtId="0" fontId="28" fillId="5" borderId="0" xfId="0" applyFont="1" applyFill="1" applyAlignment="1">
      <alignment horizontal="left" wrapText="1"/>
    </xf>
    <xf numFmtId="0" fontId="28" fillId="5" borderId="0" xfId="2" applyFont="1" applyFill="1" applyBorder="1" applyAlignment="1" applyProtection="1">
      <alignment horizontal="left"/>
    </xf>
    <xf numFmtId="176" fontId="28" fillId="5" borderId="4" xfId="1" applyNumberFormat="1" applyFont="1" applyFill="1" applyBorder="1"/>
    <xf numFmtId="176" fontId="28" fillId="5" borderId="0" xfId="1" applyNumberFormat="1" applyFont="1" applyFill="1" applyBorder="1"/>
    <xf numFmtId="176" fontId="28" fillId="5" borderId="0" xfId="1" applyNumberFormat="1" applyFont="1" applyFill="1"/>
    <xf numFmtId="0" fontId="18" fillId="5" borderId="0" xfId="0" applyFont="1" applyFill="1"/>
    <xf numFmtId="165" fontId="18" fillId="5" borderId="0" xfId="0" applyNumberFormat="1" applyFont="1" applyFill="1"/>
    <xf numFmtId="166" fontId="18" fillId="5" borderId="0" xfId="0" applyNumberFormat="1" applyFont="1" applyFill="1"/>
    <xf numFmtId="0" fontId="26" fillId="5" borderId="0" xfId="0" applyFont="1" applyFill="1"/>
    <xf numFmtId="3" fontId="35" fillId="5" borderId="7" xfId="0" applyNumberFormat="1" applyFont="1" applyFill="1" applyBorder="1" applyAlignment="1">
      <alignment horizontal="right" vertical="center"/>
    </xf>
    <xf numFmtId="3" fontId="35" fillId="5" borderId="12" xfId="0" applyNumberFormat="1" applyFont="1" applyFill="1" applyBorder="1" applyAlignment="1">
      <alignment horizontal="right" wrapText="1"/>
    </xf>
    <xf numFmtId="3" fontId="28" fillId="5" borderId="6" xfId="0" applyNumberFormat="1" applyFont="1" applyFill="1" applyBorder="1" applyAlignment="1">
      <alignment horizontal="right"/>
    </xf>
    <xf numFmtId="3" fontId="28" fillId="5" borderId="7" xfId="0" applyNumberFormat="1" applyFont="1" applyFill="1" applyBorder="1" applyAlignment="1">
      <alignment horizontal="right"/>
    </xf>
    <xf numFmtId="3" fontId="28" fillId="5" borderId="5" xfId="0" applyNumberFormat="1" applyFont="1" applyFill="1" applyBorder="1" applyAlignment="1">
      <alignment horizontal="right"/>
    </xf>
    <xf numFmtId="0" fontId="36" fillId="5" borderId="3" xfId="0" applyFont="1" applyFill="1" applyBorder="1" applyAlignment="1">
      <alignment horizontal="left"/>
    </xf>
    <xf numFmtId="0" fontId="21" fillId="0" borderId="0" xfId="0" applyFont="1" applyAlignment="1">
      <alignment horizontal="center" vertical="center" wrapText="1"/>
    </xf>
    <xf numFmtId="0" fontId="21" fillId="0" borderId="0" xfId="0" applyFont="1"/>
    <xf numFmtId="0" fontId="25" fillId="0" borderId="0" xfId="0" applyFont="1"/>
    <xf numFmtId="0" fontId="26" fillId="0" borderId="0" xfId="0" applyFont="1"/>
    <xf numFmtId="0" fontId="28" fillId="0" borderId="0" xfId="8">
      <alignment vertical="center" wrapText="1"/>
    </xf>
    <xf numFmtId="0" fontId="28" fillId="0" borderId="0" xfId="8" applyAlignment="1">
      <alignment vertical="center"/>
    </xf>
    <xf numFmtId="0" fontId="28" fillId="5" borderId="2" xfId="0" applyFont="1" applyFill="1" applyBorder="1" applyAlignment="1">
      <alignment horizontal="left"/>
    </xf>
    <xf numFmtId="3" fontId="36" fillId="5" borderId="0" xfId="0" applyNumberFormat="1" applyFont="1" applyFill="1" applyAlignment="1">
      <alignment horizontal="right"/>
    </xf>
    <xf numFmtId="0" fontId="36" fillId="5" borderId="2" xfId="0" applyFont="1" applyFill="1" applyBorder="1" applyAlignment="1">
      <alignment horizontal="left"/>
    </xf>
    <xf numFmtId="0" fontId="43" fillId="5" borderId="0" xfId="7" applyFont="1" applyFill="1" applyAlignment="1">
      <alignment vertical="center" wrapText="1"/>
    </xf>
    <xf numFmtId="169" fontId="0" fillId="5" borderId="0" xfId="6" applyNumberFormat="1" applyFont="1" applyFill="1"/>
    <xf numFmtId="0" fontId="33" fillId="5" borderId="0" xfId="8" applyFont="1" applyFill="1">
      <alignment vertical="center" wrapText="1"/>
    </xf>
    <xf numFmtId="9" fontId="28" fillId="5" borderId="0" xfId="6" applyFont="1" applyFill="1" applyAlignment="1">
      <alignment vertical="center"/>
    </xf>
    <xf numFmtId="9" fontId="20" fillId="5" borderId="0" xfId="6" applyFont="1" applyFill="1"/>
    <xf numFmtId="0" fontId="43" fillId="5" borderId="0" xfId="8" applyFont="1" applyFill="1">
      <alignment vertical="center" wrapText="1"/>
    </xf>
    <xf numFmtId="0" fontId="36" fillId="5" borderId="0" xfId="8" applyFont="1" applyFill="1" applyAlignment="1">
      <alignment vertical="center"/>
    </xf>
    <xf numFmtId="173" fontId="28" fillId="5" borderId="0" xfId="8" applyNumberFormat="1" applyFill="1" applyAlignment="1">
      <alignment vertical="center"/>
    </xf>
    <xf numFmtId="2" fontId="41" fillId="5" borderId="0" xfId="0" applyNumberFormat="1" applyFont="1" applyFill="1"/>
    <xf numFmtId="0" fontId="44" fillId="5" borderId="0" xfId="2" applyFont="1" applyFill="1" applyAlignment="1" applyProtection="1">
      <alignment vertical="center"/>
    </xf>
    <xf numFmtId="0" fontId="45" fillId="5" borderId="0" xfId="13" applyFont="1" applyFill="1"/>
    <xf numFmtId="0" fontId="46" fillId="5" borderId="0" xfId="8" applyFont="1" applyFill="1">
      <alignment vertical="center" wrapText="1"/>
    </xf>
    <xf numFmtId="0" fontId="36" fillId="0" borderId="0" xfId="8" applyFont="1">
      <alignment vertical="center" wrapText="1"/>
    </xf>
    <xf numFmtId="177" fontId="28" fillId="5" borderId="2" xfId="1" applyNumberFormat="1" applyFont="1" applyFill="1" applyBorder="1" applyAlignment="1">
      <alignment horizontal="right"/>
    </xf>
    <xf numFmtId="176" fontId="28" fillId="5" borderId="5" xfId="1" applyNumberFormat="1" applyFont="1" applyFill="1" applyBorder="1" applyAlignment="1">
      <alignment horizontal="right"/>
    </xf>
    <xf numFmtId="177" fontId="28" fillId="5" borderId="2" xfId="1" applyNumberFormat="1" applyFont="1" applyFill="1" applyBorder="1"/>
    <xf numFmtId="0" fontId="21" fillId="0" borderId="0" xfId="0" applyFont="1" applyAlignment="1">
      <alignment horizontal="center"/>
    </xf>
    <xf numFmtId="0" fontId="21" fillId="0" borderId="0" xfId="0" applyFont="1" applyAlignment="1">
      <alignment horizontal="center" vertical="center" wrapText="1"/>
    </xf>
  </cellXfs>
  <cellStyles count="16">
    <cellStyle name="Comma" xfId="1" builtinId="3"/>
    <cellStyle name="Heading 1 2" xfId="7" xr:uid="{A6C009D7-C4C3-4501-8B6D-888819BDE4AD}"/>
    <cellStyle name="Heading 2 2" xfId="9" xr:uid="{2A985640-F502-4387-87BB-35A0C7219B03}"/>
    <cellStyle name="Heading 3 2" xfId="12" xr:uid="{FA6156FB-9EDD-4B1E-AEBD-F29FEE7B47F7}"/>
    <cellStyle name="Hyperlink" xfId="2" builtinId="8"/>
    <cellStyle name="Hyperlink 2" xfId="3" xr:uid="{00000000-0005-0000-0000-000002000000}"/>
    <cellStyle name="Hyperlink 2 2" xfId="11" xr:uid="{0D79E8E3-F3F3-4D9B-A8E1-C1BB6DC6296E}"/>
    <cellStyle name="Hyperlink 2 3" xfId="15" xr:uid="{B6A2696C-59C9-4BF8-8500-A1286FC4ACEA}"/>
    <cellStyle name="Hyperlink 3" xfId="10" xr:uid="{207F500A-5154-4117-987E-65E7726B3984}"/>
    <cellStyle name="Normal" xfId="0" builtinId="0"/>
    <cellStyle name="Normal 2" xfId="4" xr:uid="{00000000-0005-0000-0000-000004000000}"/>
    <cellStyle name="Normal 2 2" xfId="13" xr:uid="{64041DF2-6E31-481C-A67B-C0AB82BCBDAA}"/>
    <cellStyle name="Normal 4" xfId="8" xr:uid="{45183E1E-15D7-44C4-9073-DC90190CFD4D}"/>
    <cellStyle name="Normal 4 3" xfId="14" xr:uid="{5CC54124-FED2-4BCF-9B6C-C58285A8D107}"/>
    <cellStyle name="Normal 8" xfId="5" xr:uid="{00000000-0005-0000-0000-000005000000}"/>
    <cellStyle name="Per cent" xfId="6" builtinId="5"/>
  </cellStyles>
  <dxfs count="130">
    <dxf>
      <font>
        <b val="0"/>
        <i val="0"/>
        <strike val="0"/>
        <condense val="0"/>
        <extend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rgb="FF000000"/>
        </left>
        <right style="thin">
          <color rgb="FF000000"/>
        </right>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rgb="FF000000"/>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patternType="none">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indexed="8"/>
        <name val="Calibri"/>
        <family val="2"/>
        <scheme val="minor"/>
      </font>
      <numFmt numFmtId="173" formatCode="#,##0.0\ ;\-#,##0.0\ ;&quot;-&quot;\ "/>
      <fill>
        <patternFill>
          <fgColor indexed="64"/>
          <bgColor theme="0"/>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fill>
        <patternFill patternType="none">
          <fgColor indexed="64"/>
          <bgColor theme="0"/>
        </patternFill>
      </fill>
      <alignment horizontal="left" vertical="center" textRotation="0" wrapText="0" indent="0" justifyLastLine="0" shrinkToFit="0" readingOrder="0"/>
      <border diagonalUp="0" diagonalDown="0" outline="0">
        <left/>
        <right style="thin">
          <color indexed="64"/>
        </right>
        <top/>
        <bottom/>
      </border>
    </dxf>
    <dxf>
      <fill>
        <patternFill>
          <fgColor indexed="64"/>
          <bgColor theme="0"/>
        </patternFill>
      </fill>
    </dxf>
    <dxf>
      <border outline="0">
        <left style="thin">
          <color indexed="64"/>
        </left>
        <right style="thin">
          <color indexed="64"/>
        </right>
        <bottom style="thin">
          <color indexed="64"/>
        </bottom>
      </border>
    </dxf>
    <dxf>
      <font>
        <b val="0"/>
        <i val="0"/>
        <strike val="0"/>
        <condense val="0"/>
        <extend val="0"/>
        <outline val="0"/>
        <shadow val="0"/>
        <u val="none"/>
        <vertAlign val="baseline"/>
        <sz val="12"/>
        <color indexed="8"/>
        <name val="Calibri"/>
        <family val="2"/>
        <scheme val="minor"/>
      </font>
      <numFmt numFmtId="3" formatCode="#,##0"/>
      <fill>
        <patternFill patternType="none">
          <fgColor indexed="64"/>
          <bgColor theme="0"/>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3" formatCode="#,##0"/>
      <fill>
        <patternFill patternType="none">
          <fgColor indexed="64"/>
          <bgColor theme="0"/>
        </patternFill>
      </fill>
      <alignment horizontal="right" vertical="bottom" textRotation="0" wrapText="1" indent="0" justifyLastLine="0" shrinkToFit="0" readingOrder="0"/>
    </dxf>
    <dxf>
      <fill>
        <patternFill patternType="solid">
          <fgColor indexed="64"/>
          <bgColor theme="0"/>
        </patternFill>
      </fill>
      <alignment horizontal="general" vertical="center" textRotation="0" wrapText="1" indent="0" justifyLastLine="0" shrinkToFit="0" readingOrder="0"/>
    </dxf>
    <dxf>
      <fill>
        <patternFill patternType="solid">
          <fgColor indexed="64"/>
          <bgColor theme="0"/>
        </patternFill>
      </fill>
    </dxf>
    <dxf>
      <fill>
        <patternFill patternType="solid">
          <fgColor indexed="64"/>
          <bgColor theme="0"/>
        </patternFill>
      </fill>
    </dxf>
    <dxf>
      <fill>
        <patternFill patternType="solid">
          <fgColor indexed="64"/>
          <bgColor theme="0"/>
        </patternFill>
      </fill>
    </dxf>
    <dxf>
      <font>
        <strike val="0"/>
        <outline val="0"/>
        <shadow val="0"/>
        <u/>
        <vertAlign val="baseline"/>
        <sz val="12"/>
        <color indexed="12"/>
        <name val="Calibri"/>
        <family val="2"/>
        <scheme val="none"/>
      </font>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alignment horizontal="general" vertical="center" textRotation="0" wrapText="0" indent="0" justifyLastLine="0" shrinkToFit="0" readingOrder="0"/>
      <protection locked="1" hidden="0"/>
    </dxf>
    <dxf>
      <fill>
        <patternFill patternType="solid">
          <fgColor indexed="64"/>
          <bgColor theme="0"/>
        </patternFill>
      </fill>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_-;\-* #,##0_-;_-* &quot;-&quot;??_-;_-@_-"/>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left" vertical="bottom" textRotation="0" wrapText="0" indent="0" justifyLastLine="0" shrinkToFit="0" readingOrder="0"/>
    </dxf>
    <dxf>
      <border diagonalUp="0" diagonalDown="0">
        <left/>
        <right/>
        <top/>
        <bottom style="thin">
          <color rgb="FF000000"/>
        </bottom>
      </border>
    </dxf>
    <dxf>
      <font>
        <b val="0"/>
        <i val="0"/>
        <strike val="0"/>
        <condense val="0"/>
        <extend val="0"/>
        <outline val="0"/>
        <shadow val="0"/>
        <u val="none"/>
        <vertAlign val="baseline"/>
        <sz val="12"/>
        <color rgb="FF000000"/>
        <name val="Calibri"/>
        <family val="2"/>
        <scheme val="none"/>
      </font>
      <numFmt numFmtId="3" formatCode="#,##0"/>
      <fill>
        <patternFill patternType="solid">
          <fgColor indexed="64"/>
          <bgColor theme="0"/>
        </patternFill>
      </fill>
      <alignment horizontal="right" vertical="bottom" textRotation="0" wrapText="0" indent="0" justifyLastLine="0" shrinkToFit="0" readingOrder="0"/>
    </dxf>
    <dxf>
      <border>
        <bottom style="thin">
          <color rgb="FF000000"/>
        </bottom>
      </border>
    </dxf>
    <dxf>
      <font>
        <b/>
        <i val="0"/>
        <strike val="0"/>
        <condense val="0"/>
        <extend val="0"/>
        <outline val="0"/>
        <shadow val="0"/>
        <u val="none"/>
        <vertAlign val="baseline"/>
        <sz val="12"/>
        <color auto="1"/>
        <name val="Calibri"/>
        <family val="2"/>
        <scheme val="minor"/>
      </font>
      <numFmt numFmtId="3" formatCode="#,##0"/>
      <fill>
        <patternFill patternType="solid">
          <fgColor indexed="64"/>
          <bgColor theme="0"/>
        </patternFill>
      </fill>
      <alignment horizontal="righ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9526B-5601-4307-A135-C537F293D23B}" name="Contents4" displayName="Contents4" ref="A4:B14" totalsRowShown="0" headerRowDxfId="99" dataDxfId="98" dataCellStyle="Hyperlink">
  <tableColumns count="2">
    <tableColumn id="1" xr3:uid="{ACF081A0-F49C-4EE4-987C-DBEE2029AF05}" name="Worksheet description" dataDxfId="97" dataCellStyle="Hyperlink"/>
    <tableColumn id="2" xr3:uid="{C92B9301-5015-410D-94CF-330726FFCB60}" name="Link" dataDxfId="96"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CC368F-FE71-4616-9DC7-5BA6AA805460}" name="Notes" displayName="Notes" ref="A4:B11" totalsRowShown="0" headerRowDxfId="95" dataDxfId="94">
  <tableColumns count="2">
    <tableColumn id="1" xr3:uid="{EBA2970C-3C0A-4FBB-9ACE-376C83B13F98}" name="Note " dataDxfId="93" dataCellStyle="Normal 4"/>
    <tableColumn id="2" xr3:uid="{6129B478-68FB-42B1-81CC-517590001E62}" name="Description" dataDxfId="92"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32C884F-ABB1-4B9E-9020-7BE13510E9B9}" name="Imports_exports_ain_table" displayName="Imports_exports_ain_table" ref="A7:Z20" totalsRowShown="0" headerRowDxfId="91" dataDxfId="89" headerRowBorderDxfId="90" tableBorderDxfId="88">
  <autoFilter ref="A7:Z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33D152B4-4506-4FA3-BE10-BF9ACB5790AD}" name="Year" dataDxfId="87"/>
    <tableColumn id="2" xr3:uid="{3C46E4A6-D18E-44C6-A9BE-6B21E06D6878}" name="Quarter" dataDxfId="86"/>
    <tableColumn id="32" xr3:uid="{8B5D8E07-BE8B-459A-97F3-C85AD120E52A}" name="UK total imports" dataDxfId="85"/>
    <tableColumn id="31" xr3:uid="{138BC30A-69E5-4260-944D-AECFE6E3478C}" name="UK total exports" dataDxfId="84"/>
    <tableColumn id="30" xr3:uid="{C64049A4-E24C-427C-AD1F-C3325EF7A5E4}" name="UK total net imports" dataDxfId="83"/>
    <tableColumn id="3" xr3:uid="{01CF715F-84D9-47A9-8B5A-CDBE1B69B2DF}" name="Imports _x000a_(France to UK)" dataDxfId="82"/>
    <tableColumn id="4" xr3:uid="{EB03D94D-F698-4D51-9FC1-CF1BEB31F277}" name="Exports _x000a_(UK to France)" dataDxfId="81"/>
    <tableColumn id="5" xr3:uid="{67EFE45A-C733-4D0E-AF63-D4493519206B}" name="Net imports_x000a_(France to UK)" dataDxfId="80"/>
    <tableColumn id="6" xr3:uid="{6E3D61A2-4207-4B1A-AEBF-1C636FFD6DFC}" name="Imports_x000a_(Ireland to NI)" dataDxfId="79"/>
    <tableColumn id="7" xr3:uid="{79AC8DB4-F028-47AF-876B-E2802829BC03}" name="Exports_x000a_(NI to Ireland)" dataDxfId="78"/>
    <tableColumn id="8" xr3:uid="{5A57BE77-934C-4397-BDAF-9ECE88148891}" name="Net imports_x000a_(Ireland to NI)" dataDxfId="77"/>
    <tableColumn id="9" xr3:uid="{06809A4F-ECB7-4F0D-9BA2-675348CB84FC}" name="Imports_x000a_(Ireland to Wales)" dataDxfId="76"/>
    <tableColumn id="10" xr3:uid="{BC7F4E75-A8EB-4A4F-A5AF-E1BA3C1ACAD9}" name="Exports_x000a_(Wales to Ireland)" dataDxfId="75"/>
    <tableColumn id="11" xr3:uid="{DC0481E4-C7A0-47C9-815C-B9EE357161F4}" name="Net imports_x000a_(Ireland to Wales)" dataDxfId="74"/>
    <tableColumn id="12" xr3:uid="{C5CA0304-6382-4AA0-8692-70DC160AF4EA}" name="Imports_x000a_(Netherlands to UK)" dataDxfId="73"/>
    <tableColumn id="13" xr3:uid="{20BD21BD-64F0-4C1A-BB19-D39924622C93}" name="Exports_x000a_(UK to Netherlands)" dataDxfId="72"/>
    <tableColumn id="14" xr3:uid="{FF3796F3-5B9D-462A-A426-B6B18641ACEA}" name="Net imports_x000a_(Netherlands to UK)" dataDxfId="71"/>
    <tableColumn id="15" xr3:uid="{D37918FF-60B8-4790-B64F-188F5A706D6B}" name="Imports_x000a_(Belgium to UK)" dataDxfId="70"/>
    <tableColumn id="16" xr3:uid="{9C2904A5-0306-4637-8A64-A6EEFFFA29B7}" name="Exports_x000a_(UK to Belgium)" dataDxfId="69"/>
    <tableColumn id="17" xr3:uid="{9637C889-2719-4E9E-80BB-A0F57B500B42}" name="Net imports_x000a_(Belgium to UK)" dataDxfId="68"/>
    <tableColumn id="18" xr3:uid="{3E364A7B-B5B2-4148-9E1E-15314F689E23}" name="Imports_x000a_(Norway to UK)" dataDxfId="67"/>
    <tableColumn id="19" xr3:uid="{D96F34B1-2994-42C5-B053-0EEF365B915F}" name="Exports_x000a_(UK to Norway)" dataDxfId="66"/>
    <tableColumn id="20" xr3:uid="{9E6FDC54-5578-4DD9-9A0D-4A7B3D8A3A84}" name="Net imports_x000a_(Norway to UK)" dataDxfId="65"/>
    <tableColumn id="21" xr3:uid="{B1EB905F-3225-49ED-9FB7-518CA20AE3DF}" name="Imports_x000a_(Denmark to UK)" dataDxfId="64"/>
    <tableColumn id="22" xr3:uid="{6B04A6AE-646A-49DF-B412-81D8D5FA383E}" name="Exports_x000a_(UK to Denmark)" dataDxfId="63"/>
    <tableColumn id="23" xr3:uid="{F70FA03B-950F-46D1-A4FA-AB33C58394D1}" name="Net imports_x000a_(Denmark to UK)" dataDxfId="6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B8D94EA-A5B4-4926-95F1-9FED9FA75B92}" name="Transfers_main_table" displayName="Transfers_main_table" ref="A7:H20" totalsRowShown="0" headerRowDxfId="61" dataDxfId="59" headerRowBorderDxfId="60" tableBorderDxfId="58">
  <autoFilter ref="A7:H20" xr:uid="{332C884F-ABB1-4B9E-9020-7BE13510E9B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9F2B1F5-5F2C-49D9-9628-AB70ECE5FA25}" name="Year" dataDxfId="57"/>
    <tableColumn id="2" xr3:uid="{D2A477CF-4AA9-4071-80C4-32275F9FF643}" name="Quarter" dataDxfId="56"/>
    <tableColumn id="24" xr3:uid="{6B865BBB-E705-4588-9C26-5D78DCE6AD43}" name="Transfers _x000a_(Scotland to England)" dataDxfId="55"/>
    <tableColumn id="25" xr3:uid="{076D10CE-73B8-432C-8848-826F927A68CA}" name="Transfers _x000a_(England to Scotland)" dataDxfId="54"/>
    <tableColumn id="26" xr3:uid="{AEFD936A-B7CF-4CD4-9B91-097CF79E424B}" name="Net transfers _x000a_(Scotland to England)" dataDxfId="53"/>
    <tableColumn id="27" xr3:uid="{CAE2948B-CEE1-4350-9B03-42E4F866AC8A}" name="Transfers _x000a_(Scotland to NI)" dataDxfId="52"/>
    <tableColumn id="28" xr3:uid="{7792D954-EADE-401F-85C4-6258619FCE39}" name="Transfers _x000a_(NI to Scotland)" dataDxfId="51"/>
    <tableColumn id="29" xr3:uid="{7C07A5B7-9743-47A8-B236-CA16AA38084B}" name="Net transfers _x000a_(Scotland to NI)" dataDxfId="5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DC5EFBE-814D-4D78-AA55-8370E115B10C}" name="Table5.6A_imports_exports_annual_data_GWh" displayName="Table5.6A_imports_exports_annual_data_GWh" ref="A6:Y34" totalsRowShown="0" headerRowDxfId="49" dataDxfId="47" headerRowBorderDxfId="48">
  <tableColumns count="25">
    <tableColumn id="1" xr3:uid="{6C1CBC94-EDA9-40E6-87E3-84D31187385D}" name="Year" dataDxfId="46"/>
    <tableColumn id="31" xr3:uid="{1F8E930E-66C0-45FA-8B33-8E3A221DA2B6}" name="UK total imports" dataDxfId="45"/>
    <tableColumn id="30" xr3:uid="{1356A83B-5047-44D4-A8D9-C726303B57E0}" name="UK total exports" dataDxfId="44"/>
    <tableColumn id="29" xr3:uid="{2B626ADA-1A32-4700-834F-4CB029B402F7}" name="UK total net imports" dataDxfId="43"/>
    <tableColumn id="2" xr3:uid="{D964F9ED-8B6F-492A-A5FA-679DD7BC5FFE}" name="Imports _x000a_(France to UK) [note 2]" dataDxfId="42"/>
    <tableColumn id="3" xr3:uid="{339BD21E-1156-4E8C-A7D5-81480A007D2B}" name="Exports _x000a_(UK to France) [note 2]" dataDxfId="41"/>
    <tableColumn id="4" xr3:uid="{F5C2D11F-838D-49F1-9618-35122710E140}" name="Net imports_x000a_(France to UK) [note 2]" dataDxfId="40"/>
    <tableColumn id="5" xr3:uid="{62F285EA-76C6-47A9-944D-90F05D050AB2}" name="Imports_x000a_(Ireland to NI)" dataDxfId="39"/>
    <tableColumn id="6" xr3:uid="{2C889CB5-EE78-4314-BC7B-ED8244A14D76}" name="Exports_x000a_(NI to Ireland)" dataDxfId="38"/>
    <tableColumn id="7" xr3:uid="{55C7E719-C170-4295-8F64-A95C5C3AD3F2}" name="Net imports_x000a_(Ireland to NI)" dataDxfId="37"/>
    <tableColumn id="23" xr3:uid="{CF8FE8CD-BC94-4081-BBA3-1AD072AE5E2A}" name="Imports_x000a_(Ireland to Wales)" dataDxfId="36"/>
    <tableColumn id="24" xr3:uid="{41D872EC-73B4-4BD9-B63B-682E6A5EF502}" name="Exports_x000a_(Wales to Ireland)" dataDxfId="35"/>
    <tableColumn id="25" xr3:uid="{99DEAA70-D6B7-4A45-90B9-123BAA81BCC7}" name="Net imports_x000a_(Ireland to Wales)" dataDxfId="34"/>
    <tableColumn id="8" xr3:uid="{022D76B6-C51B-4BD4-9956-942FA1AA41DA}" name="Imports_x000a_(Netherlands to UK)" dataDxfId="33"/>
    <tableColumn id="9" xr3:uid="{9422D2F6-90CA-44F4-8CCD-4F1250AB2DF6}" name="Exports_x000a_(UK to Netherlands)" dataDxfId="32"/>
    <tableColumn id="10" xr3:uid="{FD29C5B2-674B-48DA-8EC1-B4B3EE0E63D1}" name="Net imports_x000a_(Netherlands to UK)" dataDxfId="31"/>
    <tableColumn id="14" xr3:uid="{09349AD2-EE78-45CB-B5A0-660F3711637C}" name="Imports_x000a_(Belgium to UK) [note 3]" dataDxfId="30"/>
    <tableColumn id="15" xr3:uid="{22A6AB1F-52EE-4C0B-858F-CA87142FA580}" name="Exports_x000a_(UK to Belgium) [note 3]" dataDxfId="29"/>
    <tableColumn id="16" xr3:uid="{3441978D-5833-496A-8782-E079F66EA319}" name="Net imports_x000a_(Belgium to UK) [note 3]" dataDxfId="28"/>
    <tableColumn id="17" xr3:uid="{F33606DF-941B-4C11-ABFC-CEC91D216106}" name="Imports_x000a_(Norway to UK) [note 4]" dataDxfId="27"/>
    <tableColumn id="18" xr3:uid="{0867DB55-67D5-42BC-A453-D240BD1F5390}" name="Exports_x000a_(UK to Norway) [note 4]" dataDxfId="26"/>
    <tableColumn id="19" xr3:uid="{CB910759-AD68-4481-B6F6-6E360E442873}" name="Net imports_x000a_(Norway to UK) [note 4]" dataDxfId="25"/>
    <tableColumn id="20" xr3:uid="{D0992342-6E99-4F4C-A1A4-02CB791EBDFE}" name="Imports_x000a_(Denmark to UK) [note 7]" dataDxfId="24"/>
    <tableColumn id="21" xr3:uid="{AC65E6FE-67F9-417B-923B-43420063CA72}" name="Exports_x000a_(UK to Denmark) [note 7]" dataDxfId="23"/>
    <tableColumn id="22" xr3:uid="{23FC0452-4B0C-4AC5-BD58-AAB14775C302}" name="Net imports_x000a_(Denmark to UK) [note 7]" dataDxfId="22"/>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6B9ED6-33FE-45BA-9091-3B418B31E886}" name="Table5.6A_imports_exports_quarterly_data_GWh" displayName="Table5.6A_imports_exports_quarterly_data_GWh" ref="A6:Z119" totalsRowShown="0" headerRowDxfId="129" dataDxfId="127" headerRowBorderDxfId="128" tableBorderDxfId="126">
  <sortState xmlns:xlrd2="http://schemas.microsoft.com/office/spreadsheetml/2017/richdata2" ref="A7:Z113">
    <sortCondition ref="A7:A113"/>
  </sortState>
  <tableColumns count="26">
    <tableColumn id="1" xr3:uid="{C13E729C-5499-44CC-8400-12C5C514938F}" name="Year" dataDxfId="125"/>
    <tableColumn id="2" xr3:uid="{B0682207-E96D-4870-84FF-B03B41AC9C40}" name="Quarter" dataDxfId="124"/>
    <tableColumn id="32" xr3:uid="{F1671507-40A6-4D39-B316-1C06CDFB8C77}" name="UK total imports" dataDxfId="123" dataCellStyle="Comma"/>
    <tableColumn id="31" xr3:uid="{BE65C44E-82FE-49EC-86A4-0413AA24DB15}" name="UK total exports" dataDxfId="122" dataCellStyle="Comma"/>
    <tableColumn id="30" xr3:uid="{112DFB87-FBE1-453E-9993-2D7C297F6887}" name="UK total net imports" dataDxfId="121" dataCellStyle="Comma"/>
    <tableColumn id="3" xr3:uid="{D3457ED8-CEF0-47B8-BDDB-6E1692E24212}" name="Imports _x000a_(France to UK) [note 2]" dataDxfId="120" dataCellStyle="Comma"/>
    <tableColumn id="4" xr3:uid="{51E59407-CF8A-4245-9D7A-7C90F1FD5922}" name="Exports _x000a_(UK to France) [note 2]" dataDxfId="119" dataCellStyle="Comma"/>
    <tableColumn id="5" xr3:uid="{FF40513E-14D5-404C-A3A7-3E9700490D59}" name="Net imports_x000a_(France to UK) [note 2]" dataDxfId="118" dataCellStyle="Comma"/>
    <tableColumn id="6" xr3:uid="{7C65D7D6-E5BF-4D43-ABAD-51A371A4EEA6}" name="Imports_x000a_(Ireland to NI)" dataDxfId="117" dataCellStyle="Comma"/>
    <tableColumn id="7" xr3:uid="{A033F065-6B51-4124-A97C-9482BA3C5317}" name="Exports_x000a_(NI to Ireland)" dataDxfId="116" dataCellStyle="Comma"/>
    <tableColumn id="8" xr3:uid="{F6908BA5-1CE0-4241-A416-B2DBD223E4C9}" name="Net imports_x000a_(Ireland to NI)" dataDxfId="115" dataCellStyle="Comma"/>
    <tableColumn id="24" xr3:uid="{C1F34E52-F4D1-41A0-AEB6-11E428C54454}" name="Imports_x000a_(Netherlands to UK)" dataDxfId="114" dataCellStyle="Comma"/>
    <tableColumn id="25" xr3:uid="{CB0D95DE-1E50-4A43-8E67-4F12B53F1AA6}" name="Exports_x000a_(UK to Netherlands)" dataDxfId="113" dataCellStyle="Comma"/>
    <tableColumn id="26" xr3:uid="{C327300F-3102-4B51-80F6-00BADB7F4F6D}" name="Net imports_x000a_(Netherlands to UK)" dataDxfId="112" dataCellStyle="Comma"/>
    <tableColumn id="9" xr3:uid="{1411E793-B431-4B63-9832-C189A06D1BA0}" name="Imports_x000a_(Ireland to Wales)" dataDxfId="111" dataCellStyle="Comma"/>
    <tableColumn id="10" xr3:uid="{EFEBC7E1-43F6-4610-A8E8-04C1CD6C8EC2}" name="Exports_x000a_(Wales to Ireland)" dataDxfId="110" dataCellStyle="Comma"/>
    <tableColumn id="11" xr3:uid="{1AFEC4B1-0247-456C-82B4-E145C2BC014E}" name="Net imports_x000a_(Ireland to Wales)" dataDxfId="109" dataCellStyle="Comma"/>
    <tableColumn id="15" xr3:uid="{2816E2DE-E41A-45E1-B96B-633E1F0E809E}" name="Imports_x000a_(Belgium to UK) [note 3]" dataDxfId="108" dataCellStyle="Comma"/>
    <tableColumn id="16" xr3:uid="{4014D713-6999-41B8-B054-F1F8AB50E141}" name="Exports_x000a_(UK to Belgium) [note 3]" dataDxfId="107" dataCellStyle="Comma"/>
    <tableColumn id="17" xr3:uid="{2D6D4940-6477-4202-B6D3-9CC117DCDC4D}" name="Net imports_x000a_(Belgium to UK) [note 3]" dataDxfId="106" dataCellStyle="Comma"/>
    <tableColumn id="18" xr3:uid="{2F711171-9142-4472-9E2B-A10972609DC2}" name="Imports_x000a_(Norway to UK) [note 4]" dataDxfId="105" dataCellStyle="Comma"/>
    <tableColumn id="19" xr3:uid="{20E86AA2-486D-4814-B1DD-CA927D470BB2}" name="Exports_x000a_(UK to Norway) [note 4]" dataDxfId="104" dataCellStyle="Comma"/>
    <tableColumn id="20" xr3:uid="{BA468DDC-0C1A-489B-BDC5-6E35AE8D7BD6}" name="Net imports_x000a_(Norway to UK) [note 4]" dataDxfId="103" dataCellStyle="Comma"/>
    <tableColumn id="21" xr3:uid="{7117AFB9-ED60-405B-9450-20EED9832482}" name="Imports_x000a_(Denmark to UK) [note 7]" dataDxfId="102" dataCellStyle="Comma"/>
    <tableColumn id="22" xr3:uid="{3716F289-7E0E-48C3-86A0-4066129205C8}" name="Exports_x000a_(UK to Denmark) [note 7]" dataDxfId="101" dataCellStyle="Comma"/>
    <tableColumn id="23" xr3:uid="{8B5F372C-3615-40CA-B8CF-4F7AA0F8C064}" name="Net imports_x000a_(Denmark to UK) [note 7]" dataDxfId="100" dataCellStyle="Comma"/>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3CE0AC-85E0-4107-9564-C4EE282D1A0C}" name="Table5.6B_transfersrts_and_transfers_annual_data_GWh" displayName="Table5.6B_transfersrts_and_transfers_annual_data_GWh" ref="A6:G35" totalsRowShown="0" headerRowDxfId="21" dataDxfId="19" headerRowBorderDxfId="20">
  <tableColumns count="7">
    <tableColumn id="1" xr3:uid="{93ED49C0-43E7-4599-8B6F-CCA29458F6D1}" name="Year" dataDxfId="18"/>
    <tableColumn id="23" xr3:uid="{FFBD1427-4796-4E2D-8D91-2133DA12A4DA}" name="Transfers _x000a_(Scotland to England) [note 5]" dataDxfId="17"/>
    <tableColumn id="24" xr3:uid="{369EA1A9-A05E-4109-943E-AE7176CB9BA2}" name="Transfers _x000a_(England to Scotland) [note 5]" dataDxfId="16"/>
    <tableColumn id="25" xr3:uid="{CEEE29CB-0E23-4B25-8361-D98BBB0D02CA}" name="Net transfers _x000a_(Scotland to England)[note 5]" dataDxfId="15"/>
    <tableColumn id="26" xr3:uid="{6BB01E33-0210-4B1C-A828-B71E2970C64D}" name="Transfers _x000a_(Scotland to NI)" dataDxfId="14"/>
    <tableColumn id="27" xr3:uid="{F5BFB732-D3BB-403D-BE42-021C5E60084B}" name="Transfers _x000a_(NI to Scotland)" dataDxfId="13"/>
    <tableColumn id="28" xr3:uid="{E0753914-EAE6-45AD-9F19-0C1C90F32309}" name="Net transfers _x000a_(Scotland to NI)" dataDxfId="12"/>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E6058-927B-4BAC-8484-800365389141}" name="Table5.6B_transfers_quarterly_data_GWh" displayName="Table5.6B_transfers_quarterly_data_GWh" ref="A6:H119" totalsRowShown="0" headerRowDxfId="11" dataDxfId="9" headerRowBorderDxfId="10" tableBorderDxfId="8">
  <tableColumns count="8">
    <tableColumn id="1" xr3:uid="{78820C33-9D34-4517-8537-CD3B1F074AB0}" name="Year" dataDxfId="7"/>
    <tableColumn id="2" xr3:uid="{A73F86F5-3CE3-4DC9-95DB-4DBFB4E42707}" name="Quarter" dataDxfId="6"/>
    <tableColumn id="24" xr3:uid="{1013E230-A1CC-47CF-8100-21FFFDBD0D2C}" name="Transfers _x000a_(Scotland to England) [note 5]" dataDxfId="5" dataCellStyle="Comma"/>
    <tableColumn id="25" xr3:uid="{87D8C073-5129-406B-838B-59322265D77D}" name="Transfers _x000a_(England to Scotland) [note 5]" dataDxfId="4" dataCellStyle="Comma"/>
    <tableColumn id="26" xr3:uid="{9A3F4D97-04AE-4888-B0DC-4C994F81F975}" name="Net transfers _x000a_(Scotland to England)[note 5]" dataDxfId="3" dataCellStyle="Comma"/>
    <tableColumn id="27" xr3:uid="{02D73A08-68A3-47E8-99CE-77601F3780F7}" name="Transfers _x000a_(Scotland to NI)" dataDxfId="2" dataCellStyle="Comma"/>
    <tableColumn id="28" xr3:uid="{2E77455F-5BEA-49E8-AFF7-80C580339D48}" name="Transfers _x000a_(NI to Scotland)" dataDxfId="1" dataCellStyle="Comma"/>
    <tableColumn id="29" xr3:uid="{35F77855-3ACA-493D-9110-7F272BBFC05E}" name="Net transfers _x000a_(Scotland to NI)" dataDxfId="0" dataCellStyle="Comma"/>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standards-for-official-statistics-published-by-desnz/statistics-revisions-policy" TargetMode="External"/><Relationship Id="rId7" Type="http://schemas.openxmlformats.org/officeDocument/2006/relationships/hyperlink" Target="https://www.gov.uk/government/statistics/digest-of-uk-energy-statistics-dukes-2025"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3DAF-F1C4-49E8-BD7E-3937C3FA23E8}">
  <dimension ref="A1:IW26"/>
  <sheetViews>
    <sheetView tabSelected="1" zoomScaleNormal="100" workbookViewId="0"/>
  </sheetViews>
  <sheetFormatPr defaultColWidth="8.81640625" defaultRowHeight="15.5" x14ac:dyDescent="0.35"/>
  <cols>
    <col min="1" max="1" width="150.54296875" style="46" customWidth="1"/>
    <col min="2" max="256" width="9.1796875" style="29" customWidth="1"/>
    <col min="257" max="16384" width="8.81640625" style="29"/>
  </cols>
  <sheetData>
    <row r="1" spans="1:257" s="30" customFormat="1" ht="45" customHeight="1" x14ac:dyDescent="0.35">
      <c r="A1" s="28" t="s">
        <v>16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row>
    <row r="2" spans="1:257" s="30" customFormat="1" ht="31" x14ac:dyDescent="0.35">
      <c r="A2" s="29" t="s">
        <v>165</v>
      </c>
    </row>
    <row r="3" spans="1:257" s="32" customFormat="1" ht="30" customHeight="1" x14ac:dyDescent="0.55000000000000004">
      <c r="A3" s="31" t="s">
        <v>22</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c r="IU3" s="29"/>
      <c r="IV3" s="29"/>
      <c r="IW3" s="29"/>
    </row>
    <row r="4" spans="1:257" s="30" customFormat="1" ht="45" customHeight="1" x14ac:dyDescent="0.35">
      <c r="A4" s="174" t="s">
        <v>175</v>
      </c>
    </row>
    <row r="5" spans="1:257" s="32" customFormat="1" ht="30" customHeight="1" x14ac:dyDescent="0.55000000000000004">
      <c r="A5" s="31" t="s">
        <v>23</v>
      </c>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row>
    <row r="6" spans="1:257" s="30" customFormat="1" ht="20.149999999999999" customHeight="1" x14ac:dyDescent="0.35">
      <c r="A6" s="33" t="s">
        <v>173</v>
      </c>
    </row>
    <row r="7" spans="1:257" s="30" customFormat="1" ht="30" customHeight="1" x14ac:dyDescent="0.55000000000000004">
      <c r="A7" s="31" t="s">
        <v>24</v>
      </c>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row>
    <row r="8" spans="1:257" s="30" customFormat="1" ht="31" x14ac:dyDescent="0.35">
      <c r="A8" s="33" t="s">
        <v>174</v>
      </c>
    </row>
    <row r="9" spans="1:257" s="30" customFormat="1" ht="30" customHeight="1" x14ac:dyDescent="0.55000000000000004">
      <c r="A9" s="34" t="s">
        <v>25</v>
      </c>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row>
    <row r="10" spans="1:257" s="30" customFormat="1" ht="45" customHeight="1" x14ac:dyDescent="0.35">
      <c r="A10" s="29" t="s">
        <v>26</v>
      </c>
    </row>
    <row r="11" spans="1:257" s="30" customFormat="1" ht="20.149999999999999" customHeight="1" x14ac:dyDescent="0.35">
      <c r="A11" s="35" t="s">
        <v>127</v>
      </c>
    </row>
    <row r="12" spans="1:257" s="30" customFormat="1" ht="45" customHeight="1" x14ac:dyDescent="0.35">
      <c r="A12" s="29" t="s">
        <v>27</v>
      </c>
    </row>
    <row r="13" spans="1:257" s="30" customFormat="1" ht="45" customHeight="1" x14ac:dyDescent="0.35">
      <c r="A13" s="29" t="s">
        <v>28</v>
      </c>
    </row>
    <row r="14" spans="1:257" s="30" customFormat="1" ht="20.149999999999999" customHeight="1" x14ac:dyDescent="0.35">
      <c r="A14" s="29" t="s">
        <v>29</v>
      </c>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c r="IW14" s="29"/>
    </row>
    <row r="15" spans="1:257" s="37" customFormat="1" ht="20.149999999999999" customHeight="1" x14ac:dyDescent="0.35">
      <c r="A15" s="36" t="s">
        <v>30</v>
      </c>
      <c r="E15" s="38"/>
    </row>
    <row r="16" spans="1:257" s="37" customFormat="1" ht="20.149999999999999" customHeight="1" x14ac:dyDescent="0.35">
      <c r="A16" s="36" t="s">
        <v>31</v>
      </c>
      <c r="C16" s="39"/>
      <c r="E16" s="38"/>
    </row>
    <row r="17" spans="1:257" s="37" customFormat="1" ht="20.149999999999999" customHeight="1" x14ac:dyDescent="0.35">
      <c r="A17" s="36" t="s">
        <v>32</v>
      </c>
      <c r="E17" s="38"/>
    </row>
    <row r="18" spans="1:257" s="158" customFormat="1" ht="20.25" customHeight="1" x14ac:dyDescent="0.35">
      <c r="A18" s="40" t="s">
        <v>124</v>
      </c>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c r="BX18" s="157"/>
      <c r="BY18" s="157"/>
      <c r="BZ18" s="157"/>
      <c r="CA18" s="157"/>
      <c r="CB18" s="157"/>
      <c r="CC18" s="157"/>
      <c r="CD18" s="157"/>
      <c r="CE18" s="157"/>
      <c r="CF18" s="157"/>
      <c r="CG18" s="157"/>
      <c r="CH18" s="157"/>
      <c r="CI18" s="157"/>
      <c r="CJ18" s="157"/>
      <c r="CK18" s="157"/>
      <c r="CL18" s="157"/>
      <c r="CM18" s="157"/>
      <c r="CN18" s="157"/>
      <c r="CO18" s="157"/>
      <c r="CP18" s="157"/>
      <c r="CQ18" s="157"/>
      <c r="CR18" s="157"/>
      <c r="CS18" s="157"/>
      <c r="CT18" s="157"/>
      <c r="CU18" s="157"/>
      <c r="CV18" s="157"/>
      <c r="CW18" s="157"/>
      <c r="CX18" s="157"/>
      <c r="CY18" s="157"/>
      <c r="CZ18" s="157"/>
      <c r="DA18" s="157"/>
      <c r="DB18" s="157"/>
      <c r="DC18" s="157"/>
      <c r="DD18" s="157"/>
      <c r="DE18" s="157"/>
      <c r="DF18" s="157"/>
      <c r="DG18" s="157"/>
      <c r="DH18" s="157"/>
      <c r="DI18" s="157"/>
      <c r="DJ18" s="157"/>
      <c r="DK18" s="157"/>
      <c r="DL18" s="157"/>
      <c r="DM18" s="157"/>
      <c r="DN18" s="157"/>
      <c r="DO18" s="157"/>
      <c r="DP18" s="157"/>
      <c r="DQ18" s="157"/>
      <c r="DR18" s="157"/>
      <c r="DS18" s="157"/>
      <c r="DT18" s="157"/>
      <c r="DU18" s="157"/>
      <c r="DV18" s="157"/>
      <c r="DW18" s="157"/>
      <c r="DX18" s="157"/>
      <c r="DY18" s="157"/>
      <c r="DZ18" s="157"/>
      <c r="EA18" s="157"/>
      <c r="EB18" s="157"/>
      <c r="EC18" s="157"/>
      <c r="ED18" s="157"/>
      <c r="EE18" s="157"/>
      <c r="EF18" s="157"/>
      <c r="EG18" s="157"/>
      <c r="EH18" s="157"/>
      <c r="EI18" s="157"/>
      <c r="EJ18" s="157"/>
      <c r="EK18" s="157"/>
      <c r="EL18" s="157"/>
      <c r="EM18" s="157"/>
      <c r="EN18" s="157"/>
      <c r="EO18" s="157"/>
      <c r="EP18" s="157"/>
      <c r="EQ18" s="157"/>
      <c r="ER18" s="157"/>
      <c r="ES18" s="157"/>
      <c r="ET18" s="157"/>
      <c r="EU18" s="157"/>
      <c r="EV18" s="157"/>
      <c r="EW18" s="157"/>
      <c r="EX18" s="157"/>
      <c r="EY18" s="157"/>
      <c r="EZ18" s="157"/>
      <c r="FA18" s="157"/>
      <c r="FB18" s="157"/>
      <c r="FC18" s="157"/>
      <c r="FD18" s="157"/>
      <c r="FE18" s="157"/>
      <c r="FF18" s="157"/>
      <c r="FG18" s="157"/>
      <c r="FH18" s="157"/>
      <c r="FI18" s="157"/>
      <c r="FJ18" s="157"/>
      <c r="FK18" s="157"/>
      <c r="FL18" s="157"/>
      <c r="FM18" s="157"/>
      <c r="FN18" s="157"/>
      <c r="FO18" s="157"/>
      <c r="FP18" s="157"/>
      <c r="FQ18" s="157"/>
      <c r="FR18" s="157"/>
      <c r="FS18" s="157"/>
      <c r="FT18" s="157"/>
      <c r="FU18" s="157"/>
      <c r="FV18" s="157"/>
      <c r="FW18" s="157"/>
      <c r="FX18" s="157"/>
      <c r="FY18" s="157"/>
      <c r="FZ18" s="157"/>
      <c r="GA18" s="157"/>
      <c r="GB18" s="157"/>
      <c r="GC18" s="157"/>
      <c r="GD18" s="157"/>
      <c r="GE18" s="157"/>
      <c r="GF18" s="157"/>
      <c r="GG18" s="157"/>
      <c r="GH18" s="157"/>
      <c r="GI18" s="157"/>
      <c r="GJ18" s="157"/>
      <c r="GK18" s="157"/>
      <c r="GL18" s="157"/>
      <c r="GM18" s="157"/>
      <c r="GN18" s="157"/>
      <c r="GO18" s="157"/>
      <c r="GP18" s="157"/>
      <c r="GQ18" s="157"/>
      <c r="GR18" s="157"/>
      <c r="GS18" s="157"/>
      <c r="GT18" s="157"/>
      <c r="GU18" s="157"/>
      <c r="GV18" s="157"/>
      <c r="GW18" s="157"/>
      <c r="GX18" s="157"/>
      <c r="GY18" s="157"/>
      <c r="GZ18" s="157"/>
      <c r="HA18" s="157"/>
      <c r="HB18" s="157"/>
      <c r="HC18" s="157"/>
      <c r="HD18" s="157"/>
      <c r="HE18" s="157"/>
      <c r="HF18" s="157"/>
      <c r="HG18" s="157"/>
      <c r="HH18" s="157"/>
      <c r="HI18" s="157"/>
      <c r="HJ18" s="157"/>
      <c r="HK18" s="157"/>
      <c r="HL18" s="157"/>
      <c r="HM18" s="157"/>
      <c r="HN18" s="157"/>
      <c r="HO18" s="157"/>
      <c r="HP18" s="157"/>
      <c r="HQ18" s="157"/>
      <c r="HR18" s="157"/>
      <c r="HS18" s="157"/>
      <c r="HT18" s="157"/>
      <c r="HU18" s="157"/>
      <c r="HV18" s="157"/>
      <c r="HW18" s="157"/>
      <c r="HX18" s="157"/>
      <c r="HY18" s="157"/>
      <c r="HZ18" s="157"/>
      <c r="IA18" s="157"/>
      <c r="IB18" s="157"/>
      <c r="IC18" s="157"/>
      <c r="ID18" s="157"/>
      <c r="IE18" s="157"/>
      <c r="IF18" s="157"/>
      <c r="IG18" s="157"/>
      <c r="IH18" s="157"/>
      <c r="II18" s="157"/>
      <c r="IJ18" s="157"/>
      <c r="IK18" s="157"/>
      <c r="IL18" s="157"/>
      <c r="IM18" s="157"/>
      <c r="IN18" s="157"/>
      <c r="IO18" s="157"/>
      <c r="IP18" s="157"/>
      <c r="IQ18" s="157"/>
      <c r="IR18" s="157"/>
      <c r="IS18" s="157"/>
      <c r="IT18" s="157"/>
      <c r="IU18" s="157"/>
      <c r="IV18" s="157"/>
      <c r="IW18" s="157"/>
    </row>
    <row r="19" spans="1:257" s="32" customFormat="1" ht="30" customHeight="1" x14ac:dyDescent="0.55000000000000004">
      <c r="A19" s="34" t="s">
        <v>33</v>
      </c>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c r="IW19" s="29"/>
    </row>
    <row r="20" spans="1:257" s="30" customFormat="1" ht="20.149999999999999" customHeight="1" x14ac:dyDescent="0.45">
      <c r="A20" s="41" t="s">
        <v>34</v>
      </c>
    </row>
    <row r="21" spans="1:257" s="37" customFormat="1" ht="20.149999999999999" customHeight="1" x14ac:dyDescent="0.35">
      <c r="A21" s="29" t="s">
        <v>35</v>
      </c>
      <c r="B21" s="42"/>
      <c r="C21" s="43"/>
      <c r="D21" s="43"/>
      <c r="E21" s="43"/>
      <c r="F21" s="43"/>
      <c r="G21" s="43"/>
      <c r="H21" s="43"/>
      <c r="I21" s="43"/>
      <c r="J21" s="43"/>
      <c r="K21" s="43"/>
      <c r="L21" s="43"/>
      <c r="M21" s="43"/>
      <c r="N21" s="43"/>
    </row>
    <row r="22" spans="1:257" s="37" customFormat="1" ht="20.149999999999999" customHeight="1" x14ac:dyDescent="0.35">
      <c r="A22" s="35" t="s">
        <v>128</v>
      </c>
    </row>
    <row r="23" spans="1:257" s="37" customFormat="1" ht="20.149999999999999" customHeight="1" x14ac:dyDescent="0.35">
      <c r="A23" s="44" t="s">
        <v>123</v>
      </c>
      <c r="B23" s="45"/>
    </row>
    <row r="24" spans="1:257" s="30" customFormat="1" ht="20.149999999999999" customHeight="1" x14ac:dyDescent="0.45">
      <c r="A24" s="41" t="s">
        <v>36</v>
      </c>
    </row>
    <row r="25" spans="1:257" s="30" customFormat="1" ht="20.149999999999999" customHeight="1" x14ac:dyDescent="0.35">
      <c r="A25" s="36" t="s">
        <v>126</v>
      </c>
    </row>
    <row r="26" spans="1:257" s="30" customFormat="1" ht="20.149999999999999" customHeight="1" x14ac:dyDescent="0.35">
      <c r="A26" s="30" t="s">
        <v>37</v>
      </c>
    </row>
  </sheetData>
  <hyperlinks>
    <hyperlink ref="A15" r:id="rId1" display="Energy trends publication (opens in a new window) " xr:uid="{682D672E-EBA9-4CC6-803D-E9D5A922E9D5}"/>
    <hyperlink ref="A16" r:id="rId2" xr:uid="{C7BA0389-BE27-4131-A7C5-0EF0FD72B6CC}"/>
    <hyperlink ref="A17" r:id="rId3" xr:uid="{E03C5BBF-67D6-49B3-BB3D-CE91F98F7F1E}"/>
    <hyperlink ref="A25" r:id="rId4" xr:uid="{5AB35BCB-1180-4ABB-B423-E8CB2E84CC3E}"/>
    <hyperlink ref="A11" r:id="rId5" xr:uid="{BDB5A5E4-C96F-4AD6-A173-CE743C4207B7}"/>
    <hyperlink ref="A22" r:id="rId6" xr:uid="{DA3830F1-4E76-4724-B83F-B39D879B4137}"/>
    <hyperlink ref="A18" r:id="rId7" xr:uid="{0E656A2E-2DF9-4700-A2DC-777A9DB3F022}"/>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26"/>
  <sheetViews>
    <sheetView zoomScaleNormal="100" workbookViewId="0"/>
  </sheetViews>
  <sheetFormatPr defaultColWidth="8.7265625" defaultRowHeight="14.5" x14ac:dyDescent="0.35"/>
  <cols>
    <col min="1" max="1" width="20.7265625" style="49" customWidth="1"/>
    <col min="2" max="2" width="23.453125" style="49" customWidth="1"/>
    <col min="3" max="8" width="12.7265625" style="49" customWidth="1"/>
    <col min="9" max="14" width="8.7265625" style="49"/>
    <col min="15" max="15" width="14.81640625" style="49" customWidth="1"/>
    <col min="16" max="16384" width="8.7265625" style="49"/>
  </cols>
  <sheetData>
    <row r="1" spans="1:9" ht="45" customHeight="1" x14ac:dyDescent="0.35">
      <c r="A1" s="47" t="s">
        <v>142</v>
      </c>
    </row>
    <row r="2" spans="1:9" s="30" customFormat="1" ht="20.149999999999999" customHeight="1" x14ac:dyDescent="0.35">
      <c r="A2" s="30" t="s">
        <v>103</v>
      </c>
    </row>
    <row r="3" spans="1:9" s="30" customFormat="1" ht="20.149999999999999" customHeight="1" x14ac:dyDescent="0.35">
      <c r="A3" s="30" t="s">
        <v>101</v>
      </c>
    </row>
    <row r="4" spans="1:9" s="100" customFormat="1" ht="20.149999999999999" customHeight="1" x14ac:dyDescent="0.3">
      <c r="A4" s="30" t="s">
        <v>64</v>
      </c>
      <c r="C4" s="98"/>
      <c r="D4" s="98"/>
      <c r="E4" s="146"/>
      <c r="F4" s="98"/>
      <c r="G4" s="98"/>
      <c r="H4" s="98"/>
    </row>
    <row r="5" spans="1:9" s="127" customFormat="1" ht="15.5" x14ac:dyDescent="0.35">
      <c r="A5" s="90"/>
      <c r="B5" s="90"/>
      <c r="C5" s="51"/>
      <c r="D5" s="56" t="s">
        <v>93</v>
      </c>
      <c r="E5" s="147"/>
      <c r="F5" s="90"/>
      <c r="G5" s="56" t="s">
        <v>122</v>
      </c>
      <c r="H5" s="55"/>
    </row>
    <row r="6" spans="1:9" s="104" customFormat="1" ht="77.5" x14ac:dyDescent="0.35">
      <c r="A6" s="105" t="s">
        <v>13</v>
      </c>
      <c r="B6" s="128" t="s">
        <v>14</v>
      </c>
      <c r="C6" s="148" t="s">
        <v>118</v>
      </c>
      <c r="D6" s="62" t="s">
        <v>119</v>
      </c>
      <c r="E6" s="106" t="s">
        <v>120</v>
      </c>
      <c r="F6" s="62" t="s">
        <v>97</v>
      </c>
      <c r="G6" s="62" t="s">
        <v>99</v>
      </c>
      <c r="H6" s="63" t="s">
        <v>98</v>
      </c>
    </row>
    <row r="7" spans="1:9" ht="17.5" customHeight="1" x14ac:dyDescent="0.35">
      <c r="A7" s="111">
        <v>1998</v>
      </c>
      <c r="B7" s="111" t="s">
        <v>104</v>
      </c>
      <c r="C7" s="129" t="s">
        <v>100</v>
      </c>
      <c r="D7" s="132" t="s">
        <v>100</v>
      </c>
      <c r="E7" s="132" t="s">
        <v>100</v>
      </c>
      <c r="F7" s="132" t="s">
        <v>100</v>
      </c>
      <c r="G7" s="132" t="s">
        <v>100</v>
      </c>
      <c r="H7" s="175" t="s">
        <v>100</v>
      </c>
      <c r="I7" s="133"/>
    </row>
    <row r="8" spans="1:9" ht="17.5" customHeight="1" x14ac:dyDescent="0.35">
      <c r="A8" s="111">
        <v>1998</v>
      </c>
      <c r="B8" s="111" t="s">
        <v>105</v>
      </c>
      <c r="C8" s="129" t="s">
        <v>100</v>
      </c>
      <c r="D8" s="132" t="s">
        <v>100</v>
      </c>
      <c r="E8" s="132" t="s">
        <v>100</v>
      </c>
      <c r="F8" s="132" t="s">
        <v>100</v>
      </c>
      <c r="G8" s="132" t="s">
        <v>100</v>
      </c>
      <c r="H8" s="175" t="s">
        <v>100</v>
      </c>
      <c r="I8" s="133"/>
    </row>
    <row r="9" spans="1:9" ht="17.5" customHeight="1" x14ac:dyDescent="0.35">
      <c r="A9" s="111">
        <v>1998</v>
      </c>
      <c r="B9" s="111" t="s">
        <v>106</v>
      </c>
      <c r="C9" s="129" t="s">
        <v>100</v>
      </c>
      <c r="D9" s="132" t="s">
        <v>100</v>
      </c>
      <c r="E9" s="132" t="s">
        <v>100</v>
      </c>
      <c r="F9" s="132" t="s">
        <v>100</v>
      </c>
      <c r="G9" s="132" t="s">
        <v>100</v>
      </c>
      <c r="H9" s="175" t="s">
        <v>100</v>
      </c>
      <c r="I9" s="133"/>
    </row>
    <row r="10" spans="1:9" ht="17.5" customHeight="1" x14ac:dyDescent="0.35">
      <c r="A10" s="111">
        <v>1998</v>
      </c>
      <c r="B10" s="134" t="s">
        <v>107</v>
      </c>
      <c r="C10" s="129" t="s">
        <v>100</v>
      </c>
      <c r="D10" s="132" t="s">
        <v>100</v>
      </c>
      <c r="E10" s="132" t="s">
        <v>100</v>
      </c>
      <c r="F10" s="132" t="s">
        <v>100</v>
      </c>
      <c r="G10" s="132" t="s">
        <v>100</v>
      </c>
      <c r="H10" s="175" t="s">
        <v>100</v>
      </c>
      <c r="I10" s="133"/>
    </row>
    <row r="11" spans="1:9" ht="17.5" customHeight="1" x14ac:dyDescent="0.35">
      <c r="A11" s="111">
        <v>1999</v>
      </c>
      <c r="B11" s="111" t="s">
        <v>104</v>
      </c>
      <c r="C11" s="129" t="s">
        <v>100</v>
      </c>
      <c r="D11" s="132" t="s">
        <v>100</v>
      </c>
      <c r="E11" s="132" t="s">
        <v>100</v>
      </c>
      <c r="F11" s="132" t="s">
        <v>100</v>
      </c>
      <c r="G11" s="132" t="s">
        <v>100</v>
      </c>
      <c r="H11" s="175" t="s">
        <v>100</v>
      </c>
      <c r="I11" s="133"/>
    </row>
    <row r="12" spans="1:9" ht="17.5" customHeight="1" x14ac:dyDescent="0.35">
      <c r="A12" s="111">
        <v>1999</v>
      </c>
      <c r="B12" s="111" t="s">
        <v>105</v>
      </c>
      <c r="C12" s="129" t="s">
        <v>100</v>
      </c>
      <c r="D12" s="132" t="s">
        <v>100</v>
      </c>
      <c r="E12" s="132" t="s">
        <v>100</v>
      </c>
      <c r="F12" s="132" t="s">
        <v>100</v>
      </c>
      <c r="G12" s="132" t="s">
        <v>100</v>
      </c>
      <c r="H12" s="175" t="s">
        <v>100</v>
      </c>
      <c r="I12" s="133"/>
    </row>
    <row r="13" spans="1:9" ht="17.5" customHeight="1" x14ac:dyDescent="0.35">
      <c r="A13" s="111">
        <v>1999</v>
      </c>
      <c r="B13" s="111" t="s">
        <v>106</v>
      </c>
      <c r="C13" s="129" t="s">
        <v>100</v>
      </c>
      <c r="D13" s="132" t="s">
        <v>100</v>
      </c>
      <c r="E13" s="132" t="s">
        <v>100</v>
      </c>
      <c r="F13" s="132" t="s">
        <v>100</v>
      </c>
      <c r="G13" s="132" t="s">
        <v>100</v>
      </c>
      <c r="H13" s="175" t="s">
        <v>100</v>
      </c>
      <c r="I13" s="133"/>
    </row>
    <row r="14" spans="1:9" ht="17.5" customHeight="1" x14ac:dyDescent="0.35">
      <c r="A14" s="111">
        <v>1999</v>
      </c>
      <c r="B14" s="111" t="s">
        <v>107</v>
      </c>
      <c r="C14" s="129" t="s">
        <v>100</v>
      </c>
      <c r="D14" s="132" t="s">
        <v>100</v>
      </c>
      <c r="E14" s="132" t="s">
        <v>100</v>
      </c>
      <c r="F14" s="132" t="s">
        <v>100</v>
      </c>
      <c r="G14" s="132" t="s">
        <v>100</v>
      </c>
      <c r="H14" s="175" t="s">
        <v>100</v>
      </c>
      <c r="I14" s="133"/>
    </row>
    <row r="15" spans="1:9" ht="17.5" customHeight="1" x14ac:dyDescent="0.35">
      <c r="A15" s="111">
        <v>2000</v>
      </c>
      <c r="B15" s="111" t="s">
        <v>104</v>
      </c>
      <c r="C15" s="129">
        <v>3301.11</v>
      </c>
      <c r="D15" s="132">
        <v>0</v>
      </c>
      <c r="E15" s="132">
        <v>3301.11</v>
      </c>
      <c r="F15" s="132" t="s">
        <v>100</v>
      </c>
      <c r="G15" s="132" t="s">
        <v>100</v>
      </c>
      <c r="H15" s="175" t="s">
        <v>100</v>
      </c>
      <c r="I15" s="133"/>
    </row>
    <row r="16" spans="1:9" ht="17.5" customHeight="1" x14ac:dyDescent="0.35">
      <c r="A16" s="111">
        <v>2000</v>
      </c>
      <c r="B16" s="111" t="s">
        <v>105</v>
      </c>
      <c r="C16" s="129">
        <v>2667.98</v>
      </c>
      <c r="D16" s="132">
        <v>9.92</v>
      </c>
      <c r="E16" s="132">
        <v>2658.06</v>
      </c>
      <c r="F16" s="132" t="s">
        <v>100</v>
      </c>
      <c r="G16" s="132" t="s">
        <v>100</v>
      </c>
      <c r="H16" s="175" t="s">
        <v>100</v>
      </c>
      <c r="I16" s="133"/>
    </row>
    <row r="17" spans="1:9" ht="17.5" customHeight="1" x14ac:dyDescent="0.35">
      <c r="A17" s="111">
        <v>2000</v>
      </c>
      <c r="B17" s="111" t="s">
        <v>106</v>
      </c>
      <c r="C17" s="129">
        <v>1955.6599999999999</v>
      </c>
      <c r="D17" s="132">
        <v>0.1</v>
      </c>
      <c r="E17" s="132">
        <v>1955.56</v>
      </c>
      <c r="F17" s="132" t="s">
        <v>100</v>
      </c>
      <c r="G17" s="132" t="s">
        <v>100</v>
      </c>
      <c r="H17" s="175" t="s">
        <v>100</v>
      </c>
      <c r="I17" s="133"/>
    </row>
    <row r="18" spans="1:9" ht="17.5" customHeight="1" x14ac:dyDescent="0.35">
      <c r="A18" s="111">
        <v>2000</v>
      </c>
      <c r="B18" s="111" t="s">
        <v>107</v>
      </c>
      <c r="C18" s="129">
        <v>1657.22</v>
      </c>
      <c r="D18" s="132">
        <v>10.63</v>
      </c>
      <c r="E18" s="132">
        <v>1646.59</v>
      </c>
      <c r="F18" s="132" t="s">
        <v>100</v>
      </c>
      <c r="G18" s="132" t="s">
        <v>100</v>
      </c>
      <c r="H18" s="175" t="s">
        <v>100</v>
      </c>
      <c r="I18" s="133"/>
    </row>
    <row r="19" spans="1:9" ht="17.5" customHeight="1" x14ac:dyDescent="0.35">
      <c r="A19" s="112">
        <v>2001</v>
      </c>
      <c r="B19" s="111" t="s">
        <v>104</v>
      </c>
      <c r="C19" s="129">
        <v>2129.66</v>
      </c>
      <c r="D19" s="132">
        <v>1.5</v>
      </c>
      <c r="E19" s="132">
        <v>2128.16</v>
      </c>
      <c r="F19" s="132" t="s">
        <v>100</v>
      </c>
      <c r="G19" s="132" t="s">
        <v>100</v>
      </c>
      <c r="H19" s="175" t="s">
        <v>100</v>
      </c>
      <c r="I19" s="133"/>
    </row>
    <row r="20" spans="1:9" ht="17.5" customHeight="1" x14ac:dyDescent="0.35">
      <c r="A20" s="112">
        <v>2001</v>
      </c>
      <c r="B20" s="111" t="s">
        <v>105</v>
      </c>
      <c r="C20" s="129">
        <v>2419.393</v>
      </c>
      <c r="D20" s="132">
        <v>0</v>
      </c>
      <c r="E20" s="132">
        <v>2419.393</v>
      </c>
      <c r="F20" s="132" t="s">
        <v>100</v>
      </c>
      <c r="G20" s="132" t="s">
        <v>100</v>
      </c>
      <c r="H20" s="175" t="s">
        <v>100</v>
      </c>
      <c r="I20" s="133"/>
    </row>
    <row r="21" spans="1:9" ht="17.5" customHeight="1" x14ac:dyDescent="0.35">
      <c r="A21" s="112">
        <v>2001</v>
      </c>
      <c r="B21" s="111" t="s">
        <v>106</v>
      </c>
      <c r="C21" s="129">
        <v>1888.0610000000001</v>
      </c>
      <c r="D21" s="132">
        <v>0.46700000000000003</v>
      </c>
      <c r="E21" s="132">
        <v>1887.5940000000001</v>
      </c>
      <c r="F21" s="132" t="s">
        <v>100</v>
      </c>
      <c r="G21" s="132" t="s">
        <v>100</v>
      </c>
      <c r="H21" s="175" t="s">
        <v>100</v>
      </c>
      <c r="I21" s="133"/>
    </row>
    <row r="22" spans="1:9" ht="17.5" customHeight="1" x14ac:dyDescent="0.35">
      <c r="A22" s="112">
        <v>2001</v>
      </c>
      <c r="B22" s="111" t="s">
        <v>107</v>
      </c>
      <c r="C22" s="129">
        <v>2258.9260000000004</v>
      </c>
      <c r="D22" s="132">
        <v>0</v>
      </c>
      <c r="E22" s="132">
        <v>2258.9260000000004</v>
      </c>
      <c r="F22" s="132" t="s">
        <v>100</v>
      </c>
      <c r="G22" s="132" t="s">
        <v>100</v>
      </c>
      <c r="H22" s="175" t="s">
        <v>100</v>
      </c>
      <c r="I22" s="133"/>
    </row>
    <row r="23" spans="1:9" ht="17.5" customHeight="1" x14ac:dyDescent="0.35">
      <c r="A23" s="112">
        <v>2002</v>
      </c>
      <c r="B23" s="111" t="s">
        <v>104</v>
      </c>
      <c r="C23" s="129">
        <v>2269.2269999999999</v>
      </c>
      <c r="D23" s="132">
        <v>0.34300000000000003</v>
      </c>
      <c r="E23" s="132">
        <v>2268.884</v>
      </c>
      <c r="F23" s="132">
        <v>91.495999999999995</v>
      </c>
      <c r="G23" s="132">
        <v>0</v>
      </c>
      <c r="H23" s="175">
        <v>91.495999999999995</v>
      </c>
      <c r="I23" s="133"/>
    </row>
    <row r="24" spans="1:9" ht="17.5" customHeight="1" x14ac:dyDescent="0.35">
      <c r="A24" s="112">
        <v>2002</v>
      </c>
      <c r="B24" s="111" t="s">
        <v>105</v>
      </c>
      <c r="C24" s="129">
        <v>1855.114</v>
      </c>
      <c r="D24" s="132">
        <v>8.2210000000000001</v>
      </c>
      <c r="E24" s="132">
        <v>1846.893</v>
      </c>
      <c r="F24" s="132">
        <v>273</v>
      </c>
      <c r="G24" s="132">
        <v>0</v>
      </c>
      <c r="H24" s="175">
        <v>273</v>
      </c>
      <c r="I24" s="133"/>
    </row>
    <row r="25" spans="1:9" ht="17.5" customHeight="1" x14ac:dyDescent="0.35">
      <c r="A25" s="112">
        <v>2002</v>
      </c>
      <c r="B25" s="111" t="s">
        <v>106</v>
      </c>
      <c r="C25" s="129">
        <v>950.46899999999994</v>
      </c>
      <c r="D25" s="132">
        <v>145.51</v>
      </c>
      <c r="E25" s="132">
        <v>804.95899999999995</v>
      </c>
      <c r="F25" s="132">
        <v>180.72</v>
      </c>
      <c r="G25" s="132">
        <v>0</v>
      </c>
      <c r="H25" s="175">
        <v>180.72</v>
      </c>
      <c r="I25" s="133"/>
    </row>
    <row r="26" spans="1:9" ht="17.5" customHeight="1" x14ac:dyDescent="0.35">
      <c r="A26" s="112">
        <v>2002</v>
      </c>
      <c r="B26" s="111" t="s">
        <v>107</v>
      </c>
      <c r="C26" s="129">
        <v>1250.912</v>
      </c>
      <c r="D26" s="132">
        <v>215.589</v>
      </c>
      <c r="E26" s="132">
        <v>1035.3230000000001</v>
      </c>
      <c r="F26" s="132">
        <v>270.29700000000003</v>
      </c>
      <c r="G26" s="132">
        <v>0</v>
      </c>
      <c r="H26" s="175">
        <v>270.29700000000003</v>
      </c>
      <c r="I26" s="133"/>
    </row>
    <row r="27" spans="1:9" ht="17.5" customHeight="1" x14ac:dyDescent="0.35">
      <c r="A27" s="112">
        <v>2003</v>
      </c>
      <c r="B27" s="111" t="s">
        <v>104</v>
      </c>
      <c r="C27" s="129">
        <v>2179.0320000000002</v>
      </c>
      <c r="D27" s="132">
        <v>68.820999999999998</v>
      </c>
      <c r="E27" s="132">
        <v>2110.2110000000002</v>
      </c>
      <c r="F27" s="132">
        <v>259.63599999999997</v>
      </c>
      <c r="G27" s="132">
        <v>0</v>
      </c>
      <c r="H27" s="175">
        <v>259.63599999999997</v>
      </c>
      <c r="I27" s="133"/>
    </row>
    <row r="28" spans="1:9" ht="17.5" customHeight="1" x14ac:dyDescent="0.35">
      <c r="A28" s="112">
        <v>2003</v>
      </c>
      <c r="B28" s="134" t="s">
        <v>105</v>
      </c>
      <c r="C28" s="129">
        <v>1673.3290000000002</v>
      </c>
      <c r="D28" s="132">
        <v>113.857</v>
      </c>
      <c r="E28" s="132">
        <v>1559.4720000000002</v>
      </c>
      <c r="F28" s="132">
        <v>267.64099999999996</v>
      </c>
      <c r="G28" s="132">
        <v>0</v>
      </c>
      <c r="H28" s="175">
        <v>267.64099999999996</v>
      </c>
      <c r="I28" s="133"/>
    </row>
    <row r="29" spans="1:9" ht="17.5" customHeight="1" x14ac:dyDescent="0.35">
      <c r="A29" s="112">
        <v>2003</v>
      </c>
      <c r="B29" s="111" t="s">
        <v>106</v>
      </c>
      <c r="C29" s="129">
        <v>830.92200000000003</v>
      </c>
      <c r="D29" s="132">
        <v>243.15100000000001</v>
      </c>
      <c r="E29" s="132">
        <v>587.77099999999996</v>
      </c>
      <c r="F29" s="132">
        <v>237.137</v>
      </c>
      <c r="G29" s="132">
        <v>0</v>
      </c>
      <c r="H29" s="175">
        <v>237.137</v>
      </c>
      <c r="I29" s="133"/>
    </row>
    <row r="30" spans="1:9" ht="17.5" customHeight="1" x14ac:dyDescent="0.35">
      <c r="A30" s="112">
        <v>2003</v>
      </c>
      <c r="B30" s="111" t="s">
        <v>107</v>
      </c>
      <c r="C30" s="129">
        <v>1134.846</v>
      </c>
      <c r="D30" s="132">
        <v>240.39700000000002</v>
      </c>
      <c r="E30" s="132">
        <v>894.44899999999996</v>
      </c>
      <c r="F30" s="132">
        <v>247.50100000000003</v>
      </c>
      <c r="G30" s="132">
        <v>0</v>
      </c>
      <c r="H30" s="175">
        <v>247.50100000000003</v>
      </c>
      <c r="I30" s="133"/>
    </row>
    <row r="31" spans="1:9" ht="17.5" customHeight="1" x14ac:dyDescent="0.35">
      <c r="A31" s="112">
        <v>2004</v>
      </c>
      <c r="B31" s="111" t="s">
        <v>104</v>
      </c>
      <c r="C31" s="129">
        <v>1582.4250000000002</v>
      </c>
      <c r="D31" s="132">
        <v>203.77299999999997</v>
      </c>
      <c r="E31" s="132">
        <v>1378.6520000000003</v>
      </c>
      <c r="F31" s="132">
        <v>829.47700000000009</v>
      </c>
      <c r="G31" s="132">
        <v>0</v>
      </c>
      <c r="H31" s="175">
        <v>829.47700000000009</v>
      </c>
      <c r="I31" s="133"/>
    </row>
    <row r="32" spans="1:9" ht="17.5" customHeight="1" x14ac:dyDescent="0.35">
      <c r="A32" s="112">
        <v>2004</v>
      </c>
      <c r="B32" s="111" t="s">
        <v>105</v>
      </c>
      <c r="C32" s="129">
        <v>1294.1590000000001</v>
      </c>
      <c r="D32" s="132">
        <v>276.96300000000002</v>
      </c>
      <c r="E32" s="132">
        <v>1017.1960000000001</v>
      </c>
      <c r="F32" s="132">
        <v>407.88599999999997</v>
      </c>
      <c r="G32" s="132">
        <v>0</v>
      </c>
      <c r="H32" s="175">
        <v>407.88599999999997</v>
      </c>
      <c r="I32" s="133"/>
    </row>
    <row r="33" spans="1:9" ht="17.5" customHeight="1" x14ac:dyDescent="0.35">
      <c r="A33" s="112">
        <v>2004</v>
      </c>
      <c r="B33" s="111" t="s">
        <v>106</v>
      </c>
      <c r="C33" s="129">
        <v>1639.5540000000001</v>
      </c>
      <c r="D33" s="132">
        <v>146.65600000000001</v>
      </c>
      <c r="E33" s="132">
        <v>1492.8980000000001</v>
      </c>
      <c r="F33" s="132">
        <v>736.17499999999995</v>
      </c>
      <c r="G33" s="132">
        <v>0</v>
      </c>
      <c r="H33" s="175">
        <v>736.17499999999995</v>
      </c>
      <c r="I33" s="133"/>
    </row>
    <row r="34" spans="1:9" ht="17.5" customHeight="1" x14ac:dyDescent="0.35">
      <c r="A34" s="112">
        <v>2004</v>
      </c>
      <c r="B34" s="111" t="s">
        <v>107</v>
      </c>
      <c r="C34" s="129">
        <v>2053.3789999999999</v>
      </c>
      <c r="D34" s="132">
        <v>162.02199999999999</v>
      </c>
      <c r="E34" s="132">
        <v>1891.357</v>
      </c>
      <c r="F34" s="132">
        <v>819.54299999999989</v>
      </c>
      <c r="G34" s="132">
        <v>0</v>
      </c>
      <c r="H34" s="175">
        <v>819.54299999999989</v>
      </c>
      <c r="I34" s="133"/>
    </row>
    <row r="35" spans="1:9" ht="17.5" customHeight="1" x14ac:dyDescent="0.35">
      <c r="A35" s="112">
        <v>2005</v>
      </c>
      <c r="B35" s="111" t="s">
        <v>104</v>
      </c>
      <c r="C35" s="129">
        <v>2040.355</v>
      </c>
      <c r="D35" s="132">
        <v>85.759999999999991</v>
      </c>
      <c r="E35" s="132">
        <v>1954.595</v>
      </c>
      <c r="F35" s="132">
        <v>683.75300000000004</v>
      </c>
      <c r="G35" s="132">
        <v>0</v>
      </c>
      <c r="H35" s="175">
        <v>683.75300000000004</v>
      </c>
      <c r="I35" s="133"/>
    </row>
    <row r="36" spans="1:9" ht="17.5" customHeight="1" x14ac:dyDescent="0.35">
      <c r="A36" s="112">
        <v>2005</v>
      </c>
      <c r="B36" s="111" t="s">
        <v>105</v>
      </c>
      <c r="C36" s="129">
        <v>1432.6000000000001</v>
      </c>
      <c r="D36" s="132">
        <v>261.68799999999999</v>
      </c>
      <c r="E36" s="132">
        <v>1170.9120000000003</v>
      </c>
      <c r="F36" s="132">
        <v>352.81700000000001</v>
      </c>
      <c r="G36" s="132">
        <v>7.0000000000000001E-3</v>
      </c>
      <c r="H36" s="175">
        <v>352.81</v>
      </c>
      <c r="I36" s="133"/>
    </row>
    <row r="37" spans="1:9" ht="17.5" customHeight="1" x14ac:dyDescent="0.35">
      <c r="A37" s="112">
        <v>2005</v>
      </c>
      <c r="B37" s="111" t="s">
        <v>106</v>
      </c>
      <c r="C37" s="129">
        <v>817.005</v>
      </c>
      <c r="D37" s="132">
        <v>630.53700000000003</v>
      </c>
      <c r="E37" s="132">
        <v>186.46799999999996</v>
      </c>
      <c r="F37" s="132">
        <v>237.61099999999999</v>
      </c>
      <c r="G37" s="132">
        <v>0.16600000000000001</v>
      </c>
      <c r="H37" s="175">
        <v>237.44499999999999</v>
      </c>
      <c r="I37" s="133"/>
    </row>
    <row r="38" spans="1:9" ht="17.5" customHeight="1" x14ac:dyDescent="0.35">
      <c r="A38" s="112">
        <v>2005</v>
      </c>
      <c r="B38" s="111" t="s">
        <v>107</v>
      </c>
      <c r="C38" s="129">
        <v>2327.8739999999998</v>
      </c>
      <c r="D38" s="132">
        <v>11.923999999999999</v>
      </c>
      <c r="E38" s="132">
        <v>2315.9499999999998</v>
      </c>
      <c r="F38" s="132">
        <v>412.839</v>
      </c>
      <c r="G38" s="132">
        <v>0</v>
      </c>
      <c r="H38" s="175">
        <v>412.839</v>
      </c>
      <c r="I38" s="133"/>
    </row>
    <row r="39" spans="1:9" ht="17.5" customHeight="1" x14ac:dyDescent="0.35">
      <c r="A39" s="112">
        <v>2006</v>
      </c>
      <c r="B39" s="111" t="s">
        <v>104</v>
      </c>
      <c r="C39" s="129">
        <v>2509.297</v>
      </c>
      <c r="D39" s="132">
        <v>12.741</v>
      </c>
      <c r="E39" s="132">
        <v>2496.556</v>
      </c>
      <c r="F39" s="132">
        <v>285.61</v>
      </c>
      <c r="G39" s="132">
        <v>0</v>
      </c>
      <c r="H39" s="175">
        <v>285.61</v>
      </c>
      <c r="I39" s="133"/>
    </row>
    <row r="40" spans="1:9" ht="17.5" customHeight="1" x14ac:dyDescent="0.35">
      <c r="A40" s="112">
        <v>2006</v>
      </c>
      <c r="B40" s="111" t="s">
        <v>105</v>
      </c>
      <c r="C40" s="129">
        <v>2231.7179999999998</v>
      </c>
      <c r="D40" s="132">
        <v>51.241999999999997</v>
      </c>
      <c r="E40" s="132">
        <v>2180.4759999999997</v>
      </c>
      <c r="F40" s="132">
        <v>255.39400000000001</v>
      </c>
      <c r="G40" s="132">
        <v>20.332000000000001</v>
      </c>
      <c r="H40" s="175">
        <v>235.06200000000001</v>
      </c>
      <c r="I40" s="133"/>
    </row>
    <row r="41" spans="1:9" ht="17.5" customHeight="1" x14ac:dyDescent="0.35">
      <c r="A41" s="112">
        <v>2006</v>
      </c>
      <c r="B41" s="111" t="s">
        <v>106</v>
      </c>
      <c r="C41" s="129">
        <v>2509.6109999999999</v>
      </c>
      <c r="D41" s="132">
        <v>90.81</v>
      </c>
      <c r="E41" s="132">
        <v>2418.8009999999999</v>
      </c>
      <c r="F41" s="132">
        <v>176.38200000000001</v>
      </c>
      <c r="G41" s="132">
        <v>12.228</v>
      </c>
      <c r="H41" s="175">
        <v>164.154</v>
      </c>
      <c r="I41" s="133"/>
    </row>
    <row r="42" spans="1:9" ht="17.5" customHeight="1" x14ac:dyDescent="0.35">
      <c r="A42" s="112">
        <v>2006</v>
      </c>
      <c r="B42" s="111" t="s">
        <v>107</v>
      </c>
      <c r="C42" s="129">
        <v>2943.424</v>
      </c>
      <c r="D42" s="132">
        <v>3.4650000000000003</v>
      </c>
      <c r="E42" s="132">
        <v>2939.9589999999998</v>
      </c>
      <c r="F42" s="132">
        <v>223.62600000000003</v>
      </c>
      <c r="G42" s="132">
        <v>3.1310000000000002</v>
      </c>
      <c r="H42" s="175">
        <v>220.49500000000003</v>
      </c>
      <c r="I42" s="133"/>
    </row>
    <row r="43" spans="1:9" ht="17.5" customHeight="1" x14ac:dyDescent="0.35">
      <c r="A43" s="111">
        <v>2007</v>
      </c>
      <c r="B43" s="111" t="s">
        <v>104</v>
      </c>
      <c r="C43" s="129">
        <v>1291.3899999999999</v>
      </c>
      <c r="D43" s="132">
        <v>419.32800000000003</v>
      </c>
      <c r="E43" s="132">
        <v>872.0619999999999</v>
      </c>
      <c r="F43" s="132">
        <v>562.47375</v>
      </c>
      <c r="G43" s="132">
        <v>1.9745500000000034</v>
      </c>
      <c r="H43" s="175">
        <v>560.49919999999997</v>
      </c>
      <c r="I43" s="133"/>
    </row>
    <row r="44" spans="1:9" ht="17.5" customHeight="1" x14ac:dyDescent="0.35">
      <c r="A44" s="111">
        <v>2007</v>
      </c>
      <c r="B44" s="111" t="s">
        <v>105</v>
      </c>
      <c r="C44" s="129">
        <v>2157.721</v>
      </c>
      <c r="D44" s="132">
        <v>67.424000000000007</v>
      </c>
      <c r="E44" s="132">
        <v>2090.297</v>
      </c>
      <c r="F44" s="132">
        <v>442.43274999999994</v>
      </c>
      <c r="G44" s="132">
        <v>9.4950000000000034E-2</v>
      </c>
      <c r="H44" s="175">
        <v>442.33779999999996</v>
      </c>
      <c r="I44" s="133"/>
    </row>
    <row r="45" spans="1:9" ht="17.5" customHeight="1" x14ac:dyDescent="0.35">
      <c r="A45" s="111">
        <v>2007</v>
      </c>
      <c r="B45" s="111" t="s">
        <v>106</v>
      </c>
      <c r="C45" s="129">
        <v>1365.5450000000001</v>
      </c>
      <c r="D45" s="132">
        <v>160.065</v>
      </c>
      <c r="E45" s="132">
        <v>1205.48</v>
      </c>
      <c r="F45" s="132">
        <v>426.92939999999902</v>
      </c>
      <c r="G45" s="132">
        <v>0</v>
      </c>
      <c r="H45" s="175">
        <v>426.92939999999902</v>
      </c>
      <c r="I45" s="133"/>
    </row>
    <row r="46" spans="1:9" ht="17.5" customHeight="1" x14ac:dyDescent="0.35">
      <c r="A46" s="111">
        <v>2007</v>
      </c>
      <c r="B46" s="111" t="s">
        <v>107</v>
      </c>
      <c r="C46" s="129">
        <v>1847.5930000000001</v>
      </c>
      <c r="D46" s="132">
        <v>381.35</v>
      </c>
      <c r="E46" s="132">
        <v>1466.2429999999999</v>
      </c>
      <c r="F46" s="132">
        <v>297.93215000000021</v>
      </c>
      <c r="G46" s="132">
        <v>0.15504999999999999</v>
      </c>
      <c r="H46" s="175">
        <v>297.77710000000019</v>
      </c>
      <c r="I46" s="133"/>
    </row>
    <row r="47" spans="1:9" ht="17.5" customHeight="1" x14ac:dyDescent="0.35">
      <c r="A47" s="111">
        <v>2008</v>
      </c>
      <c r="B47" s="111" t="s">
        <v>104</v>
      </c>
      <c r="C47" s="129">
        <v>1927.316</v>
      </c>
      <c r="D47" s="132">
        <v>34.271999999999998</v>
      </c>
      <c r="E47" s="132">
        <v>1893.0440000000001</v>
      </c>
      <c r="F47" s="132">
        <v>325.59730000000127</v>
      </c>
      <c r="G47" s="132">
        <v>0</v>
      </c>
      <c r="H47" s="175">
        <v>325.59730000000127</v>
      </c>
      <c r="I47" s="133"/>
    </row>
    <row r="48" spans="1:9" ht="17.5" customHeight="1" x14ac:dyDescent="0.35">
      <c r="A48" s="111">
        <v>2008</v>
      </c>
      <c r="B48" s="111" t="s">
        <v>105</v>
      </c>
      <c r="C48" s="129">
        <v>1261.7069999999999</v>
      </c>
      <c r="D48" s="132">
        <v>97.076000000000008</v>
      </c>
      <c r="E48" s="132">
        <v>1164.6309999999999</v>
      </c>
      <c r="F48" s="132">
        <v>214.60010000000091</v>
      </c>
      <c r="G48" s="132">
        <v>2.8779500000000038</v>
      </c>
      <c r="H48" s="175">
        <v>211.72215000000091</v>
      </c>
      <c r="I48" s="133"/>
    </row>
    <row r="49" spans="1:9" ht="17.5" customHeight="1" x14ac:dyDescent="0.35">
      <c r="A49" s="111">
        <v>2008</v>
      </c>
      <c r="B49" s="111" t="s">
        <v>106</v>
      </c>
      <c r="C49" s="129">
        <v>2866.9880000000003</v>
      </c>
      <c r="D49" s="132">
        <v>3.3050000000000002</v>
      </c>
      <c r="E49" s="132">
        <v>2863.6830000000004</v>
      </c>
      <c r="F49" s="132">
        <v>35.419949999999993</v>
      </c>
      <c r="G49" s="132">
        <v>101.11965000000106</v>
      </c>
      <c r="H49" s="175">
        <v>-65.699700000001059</v>
      </c>
      <c r="I49" s="133"/>
    </row>
    <row r="50" spans="1:9" ht="17.5" customHeight="1" x14ac:dyDescent="0.35">
      <c r="A50" s="111">
        <v>2008</v>
      </c>
      <c r="B50" s="111" t="s">
        <v>107</v>
      </c>
      <c r="C50" s="129">
        <v>2695.7160000000003</v>
      </c>
      <c r="D50" s="132">
        <v>172.733</v>
      </c>
      <c r="E50" s="132">
        <v>2522.9830000000002</v>
      </c>
      <c r="F50" s="132">
        <v>124.52549999999994</v>
      </c>
      <c r="G50" s="132">
        <v>51.251250000000383</v>
      </c>
      <c r="H50" s="175">
        <v>73.274249999999554</v>
      </c>
      <c r="I50" s="133"/>
    </row>
    <row r="51" spans="1:9" ht="17.5" customHeight="1" x14ac:dyDescent="0.35">
      <c r="A51" s="111">
        <v>2009</v>
      </c>
      <c r="B51" s="111" t="s">
        <v>104</v>
      </c>
      <c r="C51" s="129">
        <v>4116.9549999999999</v>
      </c>
      <c r="D51" s="132">
        <v>2.7010000000000001</v>
      </c>
      <c r="E51" s="132">
        <v>4114.2539999999999</v>
      </c>
      <c r="F51" s="132">
        <v>398.15874999999977</v>
      </c>
      <c r="G51" s="132">
        <v>9.032800000000007</v>
      </c>
      <c r="H51" s="175">
        <v>389.12594999999976</v>
      </c>
      <c r="I51" s="133"/>
    </row>
    <row r="52" spans="1:9" ht="17.5" customHeight="1" x14ac:dyDescent="0.35">
      <c r="A52" s="111">
        <v>2009</v>
      </c>
      <c r="B52" s="111" t="s">
        <v>105</v>
      </c>
      <c r="C52" s="129">
        <v>1331.028</v>
      </c>
      <c r="D52" s="132">
        <v>127.327</v>
      </c>
      <c r="E52" s="132">
        <v>1203.701</v>
      </c>
      <c r="F52" s="132">
        <v>505.44294999999966</v>
      </c>
      <c r="G52" s="132">
        <v>3.1943499999999974</v>
      </c>
      <c r="H52" s="175">
        <v>502.24859999999967</v>
      </c>
      <c r="I52" s="133"/>
    </row>
    <row r="53" spans="1:9" ht="17.5" customHeight="1" x14ac:dyDescent="0.35">
      <c r="A53" s="111">
        <v>2009</v>
      </c>
      <c r="B53" s="111" t="s">
        <v>106</v>
      </c>
      <c r="C53" s="129">
        <v>2342.4140000000002</v>
      </c>
      <c r="D53" s="132">
        <v>18.750999999999998</v>
      </c>
      <c r="E53" s="132">
        <v>2323.663</v>
      </c>
      <c r="F53" s="132">
        <v>573.49894999999879</v>
      </c>
      <c r="G53" s="132">
        <v>1.82975</v>
      </c>
      <c r="H53" s="175">
        <v>571.6691999999988</v>
      </c>
      <c r="I53" s="133"/>
    </row>
    <row r="54" spans="1:9" ht="17.5" customHeight="1" x14ac:dyDescent="0.35">
      <c r="A54" s="111">
        <v>2009</v>
      </c>
      <c r="B54" s="111" t="s">
        <v>107</v>
      </c>
      <c r="C54" s="129">
        <v>2614.7440000000001</v>
      </c>
      <c r="D54" s="132">
        <v>47.566000000000003</v>
      </c>
      <c r="E54" s="132">
        <v>2567.1780000000003</v>
      </c>
      <c r="F54" s="132">
        <v>513.8051999999999</v>
      </c>
      <c r="G54" s="132">
        <v>0</v>
      </c>
      <c r="H54" s="175">
        <v>513.8051999999999</v>
      </c>
      <c r="I54" s="133"/>
    </row>
    <row r="55" spans="1:9" ht="17.5" customHeight="1" x14ac:dyDescent="0.35">
      <c r="A55" s="111">
        <v>2010</v>
      </c>
      <c r="B55" s="111" t="s">
        <v>104</v>
      </c>
      <c r="C55" s="129">
        <v>1803.6990000000001</v>
      </c>
      <c r="D55" s="132">
        <v>169.06299999999999</v>
      </c>
      <c r="E55" s="132">
        <v>1634.636</v>
      </c>
      <c r="F55" s="132">
        <v>700.51529999999923</v>
      </c>
      <c r="G55" s="132">
        <v>0</v>
      </c>
      <c r="H55" s="175">
        <v>700.51529999999923</v>
      </c>
      <c r="I55" s="133"/>
    </row>
    <row r="56" spans="1:9" ht="17.5" customHeight="1" x14ac:dyDescent="0.35">
      <c r="A56" s="111">
        <v>2010</v>
      </c>
      <c r="B56" s="111" t="s">
        <v>105</v>
      </c>
      <c r="C56" s="129">
        <v>1374.6260000000002</v>
      </c>
      <c r="D56" s="132">
        <v>17.605</v>
      </c>
      <c r="E56" s="132">
        <v>1357.0210000000002</v>
      </c>
      <c r="F56" s="132">
        <v>494.49769999999944</v>
      </c>
      <c r="G56" s="132">
        <v>0.45049999999999996</v>
      </c>
      <c r="H56" s="175">
        <v>494.04719999999946</v>
      </c>
      <c r="I56" s="133"/>
    </row>
    <row r="57" spans="1:9" ht="17.5" customHeight="1" x14ac:dyDescent="0.35">
      <c r="A57" s="111">
        <v>2010</v>
      </c>
      <c r="B57" s="111" t="s">
        <v>106</v>
      </c>
      <c r="C57" s="129">
        <v>2756.6469999999999</v>
      </c>
      <c r="D57" s="132">
        <v>4.2530000000000001</v>
      </c>
      <c r="E57" s="132">
        <v>2752.3939999999998</v>
      </c>
      <c r="F57" s="132">
        <v>509.54195000000232</v>
      </c>
      <c r="G57" s="132">
        <v>0.24165</v>
      </c>
      <c r="H57" s="175">
        <v>509.30030000000232</v>
      </c>
      <c r="I57" s="133"/>
    </row>
    <row r="58" spans="1:9" ht="17.5" customHeight="1" x14ac:dyDescent="0.35">
      <c r="A58" s="111">
        <v>2010</v>
      </c>
      <c r="B58" s="111" t="s">
        <v>107</v>
      </c>
      <c r="C58" s="129">
        <v>2302.8440000000001</v>
      </c>
      <c r="D58" s="132">
        <v>48.861000000000004</v>
      </c>
      <c r="E58" s="132">
        <v>2253.9830000000002</v>
      </c>
      <c r="F58" s="132">
        <v>593.58010000000172</v>
      </c>
      <c r="G58" s="132">
        <v>0</v>
      </c>
      <c r="H58" s="175">
        <v>593.58010000000172</v>
      </c>
      <c r="I58" s="133"/>
    </row>
    <row r="59" spans="1:9" ht="17.5" customHeight="1" x14ac:dyDescent="0.35">
      <c r="A59" s="111">
        <v>2011</v>
      </c>
      <c r="B59" s="111" t="s">
        <v>104</v>
      </c>
      <c r="C59" s="129">
        <v>1596.1629999999998</v>
      </c>
      <c r="D59" s="132">
        <v>219.19200000000001</v>
      </c>
      <c r="E59" s="132">
        <v>1376.9709999999998</v>
      </c>
      <c r="F59" s="132">
        <v>796.84075000000064</v>
      </c>
      <c r="G59" s="132">
        <v>0</v>
      </c>
      <c r="H59" s="175">
        <v>796.84075000000064</v>
      </c>
      <c r="I59" s="133"/>
    </row>
    <row r="60" spans="1:9" ht="17.5" customHeight="1" x14ac:dyDescent="0.35">
      <c r="A60" s="111">
        <v>2011</v>
      </c>
      <c r="B60" s="111" t="s">
        <v>105</v>
      </c>
      <c r="C60" s="129">
        <v>2916.384</v>
      </c>
      <c r="D60" s="132">
        <v>5.774</v>
      </c>
      <c r="E60" s="132">
        <v>2910.61</v>
      </c>
      <c r="F60" s="132">
        <v>709.56759999999917</v>
      </c>
      <c r="G60" s="132">
        <v>0</v>
      </c>
      <c r="H60" s="175">
        <v>709.56759999999917</v>
      </c>
      <c r="I60" s="133"/>
    </row>
    <row r="61" spans="1:9" ht="17.5" customHeight="1" x14ac:dyDescent="0.35">
      <c r="A61" s="111">
        <v>2011</v>
      </c>
      <c r="B61" s="111" t="s">
        <v>106</v>
      </c>
      <c r="C61" s="129">
        <v>2769.69</v>
      </c>
      <c r="D61" s="132">
        <v>1.9</v>
      </c>
      <c r="E61" s="132">
        <v>2767.79</v>
      </c>
      <c r="F61" s="132">
        <v>262.66495000000293</v>
      </c>
      <c r="G61" s="132">
        <v>0</v>
      </c>
      <c r="H61" s="175">
        <v>262.66495000000293</v>
      </c>
      <c r="I61" s="133"/>
    </row>
    <row r="62" spans="1:9" ht="17.5" customHeight="1" x14ac:dyDescent="0.35">
      <c r="A62" s="111">
        <v>2011</v>
      </c>
      <c r="B62" s="111" t="s">
        <v>107</v>
      </c>
      <c r="C62" s="129">
        <v>4551.3429999999998</v>
      </c>
      <c r="D62" s="132">
        <v>9.5530000000000008</v>
      </c>
      <c r="E62" s="132">
        <v>4541.79</v>
      </c>
      <c r="F62" s="132">
        <v>0</v>
      </c>
      <c r="G62" s="132">
        <v>0</v>
      </c>
      <c r="H62" s="175">
        <v>0</v>
      </c>
      <c r="I62" s="133"/>
    </row>
    <row r="63" spans="1:9" ht="17.5" customHeight="1" x14ac:dyDescent="0.35">
      <c r="A63" s="111">
        <v>2012</v>
      </c>
      <c r="B63" s="111" t="s">
        <v>104</v>
      </c>
      <c r="C63" s="129">
        <v>4767.0919999999996</v>
      </c>
      <c r="D63" s="132">
        <v>0</v>
      </c>
      <c r="E63" s="132">
        <v>4767.0919999999996</v>
      </c>
      <c r="F63" s="132">
        <v>469.05054999999959</v>
      </c>
      <c r="G63" s="132">
        <v>0.67635000000000001</v>
      </c>
      <c r="H63" s="175">
        <v>468.37419999999958</v>
      </c>
      <c r="I63" s="133"/>
    </row>
    <row r="64" spans="1:9" ht="17.5" customHeight="1" x14ac:dyDescent="0.35">
      <c r="A64" s="111">
        <v>2012</v>
      </c>
      <c r="B64" s="111" t="s">
        <v>105</v>
      </c>
      <c r="C64" s="129">
        <v>1115.1659999999999</v>
      </c>
      <c r="D64" s="132">
        <v>315.67099999999999</v>
      </c>
      <c r="E64" s="132">
        <v>799.49499999999989</v>
      </c>
      <c r="F64" s="132">
        <v>718.91249999999945</v>
      </c>
      <c r="G64" s="132">
        <v>0.39184999999999998</v>
      </c>
      <c r="H64" s="175">
        <v>718.52064999999948</v>
      </c>
      <c r="I64" s="133"/>
    </row>
    <row r="65" spans="1:9" ht="17.5" customHeight="1" x14ac:dyDescent="0.35">
      <c r="A65" s="111">
        <v>2012</v>
      </c>
      <c r="B65" s="111" t="s">
        <v>106</v>
      </c>
      <c r="C65" s="129">
        <v>1789.252</v>
      </c>
      <c r="D65" s="132">
        <v>88.611999999999995</v>
      </c>
      <c r="E65" s="132">
        <v>1700.6399999999999</v>
      </c>
      <c r="F65" s="132">
        <v>489.87385000000558</v>
      </c>
      <c r="G65" s="132">
        <v>7.7199999999999991E-2</v>
      </c>
      <c r="H65" s="175">
        <v>489.79665000000557</v>
      </c>
      <c r="I65" s="133"/>
    </row>
    <row r="66" spans="1:9" ht="17.5" customHeight="1" x14ac:dyDescent="0.35">
      <c r="A66" s="111">
        <v>2012</v>
      </c>
      <c r="B66" s="111" t="s">
        <v>107</v>
      </c>
      <c r="C66" s="129">
        <v>3451.5259999999998</v>
      </c>
      <c r="D66" s="132">
        <v>2.0539999999999998</v>
      </c>
      <c r="E66" s="132">
        <v>3449.4719999999998</v>
      </c>
      <c r="F66" s="132">
        <v>486.4683500000051</v>
      </c>
      <c r="G66" s="132">
        <v>0.78300000000000003</v>
      </c>
      <c r="H66" s="175">
        <v>485.68535000000509</v>
      </c>
      <c r="I66" s="133"/>
    </row>
    <row r="67" spans="1:9" ht="17.5" customHeight="1" x14ac:dyDescent="0.35">
      <c r="A67" s="111">
        <v>2013</v>
      </c>
      <c r="B67" s="111" t="s">
        <v>104</v>
      </c>
      <c r="C67" s="129">
        <v>2852.6680000000006</v>
      </c>
      <c r="D67" s="132">
        <v>163.81399999999999</v>
      </c>
      <c r="E67" s="132">
        <v>2688.8540000000007</v>
      </c>
      <c r="F67" s="132">
        <v>445.45000000000482</v>
      </c>
      <c r="G67" s="132">
        <v>2.6457500000000014</v>
      </c>
      <c r="H67" s="175">
        <v>442.8042500000048</v>
      </c>
      <c r="I67" s="133"/>
    </row>
    <row r="68" spans="1:9" ht="17.5" customHeight="1" x14ac:dyDescent="0.35">
      <c r="A68" s="111">
        <v>2013</v>
      </c>
      <c r="B68" s="111" t="s">
        <v>105</v>
      </c>
      <c r="C68" s="129">
        <v>3771.9159999999993</v>
      </c>
      <c r="D68" s="132">
        <v>11.782999999999999</v>
      </c>
      <c r="E68" s="132">
        <v>3760.1329999999994</v>
      </c>
      <c r="F68" s="132">
        <v>414.83891200000443</v>
      </c>
      <c r="G68" s="132">
        <v>2.9920000000000009</v>
      </c>
      <c r="H68" s="175">
        <v>411.84691200000441</v>
      </c>
      <c r="I68" s="133"/>
    </row>
    <row r="69" spans="1:9" ht="17.5" customHeight="1" x14ac:dyDescent="0.35">
      <c r="A69" s="111">
        <v>2013</v>
      </c>
      <c r="B69" s="111" t="s">
        <v>106</v>
      </c>
      <c r="C69" s="129">
        <v>2656.7939999999999</v>
      </c>
      <c r="D69" s="132">
        <v>11.874000000000001</v>
      </c>
      <c r="E69" s="132">
        <v>2644.92</v>
      </c>
      <c r="F69" s="132">
        <v>248.80210000000028</v>
      </c>
      <c r="G69" s="132">
        <v>2.3549999999999998E-2</v>
      </c>
      <c r="H69" s="175">
        <v>248.77855000000028</v>
      </c>
      <c r="I69" s="133"/>
    </row>
    <row r="70" spans="1:9" ht="17.5" customHeight="1" x14ac:dyDescent="0.35">
      <c r="A70" s="111">
        <v>2013</v>
      </c>
      <c r="B70" s="111" t="s">
        <v>107</v>
      </c>
      <c r="C70" s="129">
        <v>4192.3890000000001</v>
      </c>
      <c r="D70" s="132">
        <v>11.656000000000001</v>
      </c>
      <c r="E70" s="132">
        <v>4180.7330000000002</v>
      </c>
      <c r="F70" s="132">
        <v>442.27640000000201</v>
      </c>
      <c r="G70" s="132">
        <v>5.080350000000001</v>
      </c>
      <c r="H70" s="175">
        <v>437.196050000002</v>
      </c>
      <c r="I70" s="133"/>
    </row>
    <row r="71" spans="1:9" ht="17.5" customHeight="1" x14ac:dyDescent="0.35">
      <c r="A71" s="111">
        <v>2014</v>
      </c>
      <c r="B71" s="111" t="s">
        <v>104</v>
      </c>
      <c r="C71" s="129">
        <v>2687.3669</v>
      </c>
      <c r="D71" s="132">
        <v>0.28299999999999997</v>
      </c>
      <c r="E71" s="132">
        <v>2687.0839000000001</v>
      </c>
      <c r="F71" s="132">
        <v>376.10095000000314</v>
      </c>
      <c r="G71" s="132">
        <v>6.5663000000000018</v>
      </c>
      <c r="H71" s="175">
        <v>369.53465000000313</v>
      </c>
      <c r="I71" s="133"/>
    </row>
    <row r="72" spans="1:9" ht="17.5" customHeight="1" x14ac:dyDescent="0.35">
      <c r="A72" s="111">
        <v>2014</v>
      </c>
      <c r="B72" s="135" t="s">
        <v>105</v>
      </c>
      <c r="C72" s="129">
        <v>3044.0010000000002</v>
      </c>
      <c r="D72" s="132">
        <v>5.4990000000000006</v>
      </c>
      <c r="E72" s="132">
        <v>3038.5020000000004</v>
      </c>
      <c r="F72" s="132">
        <v>294.55935000000113</v>
      </c>
      <c r="G72" s="132">
        <v>9.3060499999999973</v>
      </c>
      <c r="H72" s="175">
        <v>285.25330000000116</v>
      </c>
      <c r="I72" s="133"/>
    </row>
    <row r="73" spans="1:9" ht="17.5" customHeight="1" x14ac:dyDescent="0.35">
      <c r="A73" s="111">
        <v>2014</v>
      </c>
      <c r="B73" s="135" t="s">
        <v>106</v>
      </c>
      <c r="C73" s="129">
        <v>1661.7760000000001</v>
      </c>
      <c r="D73" s="132">
        <v>101.11799999999999</v>
      </c>
      <c r="E73" s="132">
        <v>1560.6580000000001</v>
      </c>
      <c r="F73" s="132">
        <v>145.83650000000077</v>
      </c>
      <c r="G73" s="132">
        <v>3.0918500000000009</v>
      </c>
      <c r="H73" s="175">
        <v>142.74465000000077</v>
      </c>
      <c r="I73" s="133"/>
    </row>
    <row r="74" spans="1:9" ht="17.5" customHeight="1" x14ac:dyDescent="0.35">
      <c r="A74" s="111">
        <v>2014</v>
      </c>
      <c r="B74" s="111" t="s">
        <v>107</v>
      </c>
      <c r="C74" s="129">
        <v>3512.9019999999996</v>
      </c>
      <c r="D74" s="132">
        <v>29.219000000000001</v>
      </c>
      <c r="E74" s="132">
        <v>3483.6829999999995</v>
      </c>
      <c r="F74" s="132">
        <v>292.31075000000027</v>
      </c>
      <c r="G74" s="132">
        <v>45.809799999999981</v>
      </c>
      <c r="H74" s="175">
        <v>246.50095000000027</v>
      </c>
      <c r="I74" s="133"/>
    </row>
    <row r="75" spans="1:9" ht="17.5" customHeight="1" x14ac:dyDescent="0.35">
      <c r="A75" s="111">
        <v>2015</v>
      </c>
      <c r="B75" s="111" t="s">
        <v>104</v>
      </c>
      <c r="C75" s="129">
        <v>4640.808</v>
      </c>
      <c r="D75" s="132">
        <v>40.728000000000002</v>
      </c>
      <c r="E75" s="132">
        <v>4600.08</v>
      </c>
      <c r="F75" s="132">
        <v>250.03835000000018</v>
      </c>
      <c r="G75" s="132">
        <v>53.009800000000027</v>
      </c>
      <c r="H75" s="175">
        <v>197.02855000000017</v>
      </c>
      <c r="I75" s="133"/>
    </row>
    <row r="76" spans="1:9" ht="17.5" customHeight="1" x14ac:dyDescent="0.35">
      <c r="A76" s="111">
        <v>2015</v>
      </c>
      <c r="B76" s="135" t="s">
        <v>105</v>
      </c>
      <c r="C76" s="129">
        <v>3880.8859999999995</v>
      </c>
      <c r="D76" s="132">
        <v>4.5520000000000005</v>
      </c>
      <c r="E76" s="132">
        <v>3876.3339999999994</v>
      </c>
      <c r="F76" s="132">
        <v>161.96389999999991</v>
      </c>
      <c r="G76" s="132">
        <v>117.08305000000001</v>
      </c>
      <c r="H76" s="175">
        <v>44.880849999999896</v>
      </c>
      <c r="I76" s="133"/>
    </row>
    <row r="77" spans="1:9" ht="17.5" customHeight="1" x14ac:dyDescent="0.35">
      <c r="A77" s="111">
        <v>2015</v>
      </c>
      <c r="B77" s="135" t="s">
        <v>106</v>
      </c>
      <c r="C77" s="129">
        <v>2282.0140000000001</v>
      </c>
      <c r="D77" s="132">
        <v>138.98599999999999</v>
      </c>
      <c r="E77" s="132">
        <v>2143.0280000000002</v>
      </c>
      <c r="F77" s="132">
        <v>120.4308</v>
      </c>
      <c r="G77" s="132">
        <v>171.61125000000033</v>
      </c>
      <c r="H77" s="175">
        <v>-51.18045000000032</v>
      </c>
      <c r="I77" s="133"/>
    </row>
    <row r="78" spans="1:9" ht="17.5" customHeight="1" x14ac:dyDescent="0.35">
      <c r="A78" s="111">
        <v>2015</v>
      </c>
      <c r="B78" s="111" t="s">
        <v>107</v>
      </c>
      <c r="C78" s="129">
        <v>4018.7799999999997</v>
      </c>
      <c r="D78" s="132">
        <v>40.15</v>
      </c>
      <c r="E78" s="132">
        <v>3978.6299999999997</v>
      </c>
      <c r="F78" s="132">
        <v>152.57934999999992</v>
      </c>
      <c r="G78" s="132">
        <v>151.83900000000017</v>
      </c>
      <c r="H78" s="175">
        <v>0.74034999999975071</v>
      </c>
      <c r="I78" s="133"/>
    </row>
    <row r="79" spans="1:9" ht="17.5" customHeight="1" x14ac:dyDescent="0.35">
      <c r="A79" s="111">
        <v>2016</v>
      </c>
      <c r="B79" s="111" t="s">
        <v>104</v>
      </c>
      <c r="C79" s="129">
        <v>4161.5619999999999</v>
      </c>
      <c r="D79" s="132">
        <v>24.355999999999998</v>
      </c>
      <c r="E79" s="132">
        <v>4137.2060000000001</v>
      </c>
      <c r="F79" s="132">
        <v>199.16279999999995</v>
      </c>
      <c r="G79" s="132">
        <v>184.07845000000023</v>
      </c>
      <c r="H79" s="175">
        <v>15.084349999999716</v>
      </c>
      <c r="I79" s="133"/>
    </row>
    <row r="80" spans="1:9" ht="17.5" customHeight="1" x14ac:dyDescent="0.35">
      <c r="A80" s="111">
        <v>2016</v>
      </c>
      <c r="B80" s="111" t="s">
        <v>105</v>
      </c>
      <c r="C80" s="129">
        <v>1675.4369999999999</v>
      </c>
      <c r="D80" s="132">
        <v>164.542</v>
      </c>
      <c r="E80" s="132">
        <v>1510.895</v>
      </c>
      <c r="F80" s="132">
        <v>72.326999999999998</v>
      </c>
      <c r="G80" s="132">
        <v>135.46100000000001</v>
      </c>
      <c r="H80" s="175">
        <v>-63.134000000000015</v>
      </c>
      <c r="I80" s="133"/>
    </row>
    <row r="81" spans="1:15" ht="17.5" customHeight="1" x14ac:dyDescent="0.35">
      <c r="A81" s="111">
        <v>2016</v>
      </c>
      <c r="B81" s="111" t="s">
        <v>106</v>
      </c>
      <c r="C81" s="129">
        <v>1959.5030000000002</v>
      </c>
      <c r="D81" s="132">
        <v>128.005</v>
      </c>
      <c r="E81" s="132">
        <v>1831.498</v>
      </c>
      <c r="F81" s="132">
        <v>2.8370000000000002</v>
      </c>
      <c r="G81" s="132">
        <v>61.53</v>
      </c>
      <c r="H81" s="175">
        <v>-58.692999999999998</v>
      </c>
      <c r="I81" s="133"/>
      <c r="O81" s="136"/>
    </row>
    <row r="82" spans="1:15" ht="17.5" customHeight="1" x14ac:dyDescent="0.35">
      <c r="A82" s="111">
        <v>2016</v>
      </c>
      <c r="B82" s="111" t="s">
        <v>107</v>
      </c>
      <c r="C82" s="129">
        <v>2506.8429999999998</v>
      </c>
      <c r="D82" s="132">
        <v>347.29399999999998</v>
      </c>
      <c r="E82" s="132">
        <v>2159.549</v>
      </c>
      <c r="F82" s="132">
        <v>164.13200000000001</v>
      </c>
      <c r="G82" s="132">
        <v>309.36149999999998</v>
      </c>
      <c r="H82" s="175">
        <v>-145.22949999999997</v>
      </c>
      <c r="I82" s="133"/>
      <c r="O82" s="136"/>
    </row>
    <row r="83" spans="1:15" ht="17.5" customHeight="1" x14ac:dyDescent="0.35">
      <c r="A83" s="111">
        <v>2017</v>
      </c>
      <c r="B83" s="111" t="s">
        <v>104</v>
      </c>
      <c r="C83" s="129">
        <v>3190.2089999999998</v>
      </c>
      <c r="D83" s="132">
        <v>217.31700000000001</v>
      </c>
      <c r="E83" s="132">
        <v>2972.8919999999998</v>
      </c>
      <c r="F83" s="132">
        <v>214.75</v>
      </c>
      <c r="G83" s="132">
        <v>194.62200000000001</v>
      </c>
      <c r="H83" s="175">
        <v>20.127999999999986</v>
      </c>
      <c r="I83" s="133"/>
      <c r="O83" s="136"/>
    </row>
    <row r="84" spans="1:15" ht="17.5" customHeight="1" x14ac:dyDescent="0.35">
      <c r="A84" s="111">
        <v>2017</v>
      </c>
      <c r="B84" s="111" t="s">
        <v>105</v>
      </c>
      <c r="C84" s="129">
        <v>2327.6419999999998</v>
      </c>
      <c r="D84" s="132">
        <v>213.35200000000003</v>
      </c>
      <c r="E84" s="132">
        <v>2114.29</v>
      </c>
      <c r="F84" s="132">
        <v>117.20050000000001</v>
      </c>
      <c r="G84" s="132">
        <v>262.41500000000002</v>
      </c>
      <c r="H84" s="175">
        <v>-145.21450000000002</v>
      </c>
      <c r="I84" s="133"/>
      <c r="O84" s="136"/>
    </row>
    <row r="85" spans="1:15" ht="17.5" customHeight="1" x14ac:dyDescent="0.35">
      <c r="A85" s="111">
        <v>2017</v>
      </c>
      <c r="B85" s="111" t="s">
        <v>106</v>
      </c>
      <c r="C85" s="129">
        <v>3155.7930000000006</v>
      </c>
      <c r="D85" s="132">
        <v>58.569999999999993</v>
      </c>
      <c r="E85" s="132">
        <v>3097.2230000000004</v>
      </c>
      <c r="F85" s="132">
        <v>68.234499999999997</v>
      </c>
      <c r="G85" s="132">
        <v>285.16800000000001</v>
      </c>
      <c r="H85" s="175">
        <v>-216.93350000000001</v>
      </c>
      <c r="I85" s="133"/>
      <c r="O85" s="136"/>
    </row>
    <row r="86" spans="1:15" ht="17.5" customHeight="1" x14ac:dyDescent="0.35">
      <c r="A86" s="111">
        <v>2017</v>
      </c>
      <c r="B86" s="111" t="s">
        <v>107</v>
      </c>
      <c r="C86" s="129">
        <v>4838.9809999999998</v>
      </c>
      <c r="D86" s="132">
        <v>10.398</v>
      </c>
      <c r="E86" s="132">
        <v>4828.5829999999996</v>
      </c>
      <c r="F86" s="132">
        <v>346.77600000000001</v>
      </c>
      <c r="G86" s="132">
        <v>149.53550000000001</v>
      </c>
      <c r="H86" s="175">
        <v>197.2405</v>
      </c>
      <c r="I86" s="133"/>
      <c r="O86" s="136"/>
    </row>
    <row r="87" spans="1:15" ht="17.5" customHeight="1" x14ac:dyDescent="0.35">
      <c r="A87" s="111">
        <v>2018</v>
      </c>
      <c r="B87" s="111" t="s">
        <v>104</v>
      </c>
      <c r="C87" s="129">
        <v>4174.7735000000002</v>
      </c>
      <c r="D87" s="132">
        <v>162.51650000000001</v>
      </c>
      <c r="E87" s="132">
        <v>4012.2570000000001</v>
      </c>
      <c r="F87" s="132">
        <v>328.685</v>
      </c>
      <c r="G87" s="132">
        <v>168.88400000000001</v>
      </c>
      <c r="H87" s="175">
        <v>159.80099999999999</v>
      </c>
      <c r="I87" s="133"/>
      <c r="O87" s="136"/>
    </row>
    <row r="88" spans="1:15" ht="17.5" customHeight="1" x14ac:dyDescent="0.35">
      <c r="A88" s="111">
        <v>2018</v>
      </c>
      <c r="B88" s="111" t="s">
        <v>105</v>
      </c>
      <c r="C88" s="129">
        <v>2846.0420000000004</v>
      </c>
      <c r="D88" s="132">
        <v>83.609000000000009</v>
      </c>
      <c r="E88" s="132">
        <v>2762.4330000000004</v>
      </c>
      <c r="F88" s="132">
        <v>296.596</v>
      </c>
      <c r="G88" s="132">
        <v>148.64250000000001</v>
      </c>
      <c r="H88" s="175">
        <v>147.95349999999999</v>
      </c>
      <c r="I88" s="133"/>
      <c r="O88" s="136"/>
    </row>
    <row r="89" spans="1:15" ht="17.5" customHeight="1" x14ac:dyDescent="0.35">
      <c r="A89" s="111">
        <v>2018</v>
      </c>
      <c r="B89" s="111" t="s">
        <v>106</v>
      </c>
      <c r="C89" s="129">
        <v>2620.6965</v>
      </c>
      <c r="D89" s="132">
        <v>68.75</v>
      </c>
      <c r="E89" s="132">
        <v>2551.9465</v>
      </c>
      <c r="F89" s="132">
        <v>291.61950000000002</v>
      </c>
      <c r="G89" s="132">
        <v>144.905</v>
      </c>
      <c r="H89" s="175">
        <v>146.71450000000002</v>
      </c>
      <c r="I89" s="133"/>
      <c r="O89" s="136"/>
    </row>
    <row r="90" spans="1:15" ht="17.5" customHeight="1" x14ac:dyDescent="0.35">
      <c r="A90" s="111">
        <v>2018</v>
      </c>
      <c r="B90" s="111" t="s">
        <v>107</v>
      </c>
      <c r="C90" s="129">
        <v>3718.9134999999997</v>
      </c>
      <c r="D90" s="132">
        <v>235.358</v>
      </c>
      <c r="E90" s="132">
        <v>3483.5554999999995</v>
      </c>
      <c r="F90" s="132">
        <v>398.38900000000001</v>
      </c>
      <c r="G90" s="132">
        <v>146.09199999999998</v>
      </c>
      <c r="H90" s="175">
        <v>252.29700000000003</v>
      </c>
      <c r="I90" s="133"/>
      <c r="O90" s="136"/>
    </row>
    <row r="91" spans="1:15" ht="17.5" customHeight="1" x14ac:dyDescent="0.35">
      <c r="A91" s="111">
        <v>2019</v>
      </c>
      <c r="B91" s="111" t="s">
        <v>104</v>
      </c>
      <c r="C91" s="129">
        <v>4428.8770000000004</v>
      </c>
      <c r="D91" s="132">
        <v>182.81200000000001</v>
      </c>
      <c r="E91" s="132">
        <v>4246.0650000000005</v>
      </c>
      <c r="F91" s="132">
        <v>397.50700000000001</v>
      </c>
      <c r="G91" s="132">
        <v>98.537999999999997</v>
      </c>
      <c r="H91" s="175">
        <v>298.96899999999999</v>
      </c>
      <c r="I91" s="133"/>
      <c r="O91" s="136"/>
    </row>
    <row r="92" spans="1:15" ht="17.5" customHeight="1" x14ac:dyDescent="0.35">
      <c r="A92" s="111">
        <v>2019</v>
      </c>
      <c r="B92" s="111" t="s">
        <v>105</v>
      </c>
      <c r="C92" s="129">
        <v>2420.9854999999998</v>
      </c>
      <c r="D92" s="132">
        <v>280.44499999999999</v>
      </c>
      <c r="E92" s="132">
        <v>2140.5404999999996</v>
      </c>
      <c r="F92" s="132">
        <v>268.822</v>
      </c>
      <c r="G92" s="132">
        <v>160.07150000000001</v>
      </c>
      <c r="H92" s="175">
        <v>108.75049999999999</v>
      </c>
      <c r="I92" s="133"/>
      <c r="O92" s="136"/>
    </row>
    <row r="93" spans="1:15" ht="17.5" customHeight="1" x14ac:dyDescent="0.35">
      <c r="A93" s="111">
        <v>2019</v>
      </c>
      <c r="B93" s="111" t="s">
        <v>106</v>
      </c>
      <c r="C93" s="129">
        <v>3816.8829999999998</v>
      </c>
      <c r="D93" s="132">
        <v>177.14100000000002</v>
      </c>
      <c r="E93" s="132">
        <v>3639.7419999999997</v>
      </c>
      <c r="F93" s="132">
        <v>462.05250000000001</v>
      </c>
      <c r="G93" s="132">
        <v>107.94149999999999</v>
      </c>
      <c r="H93" s="175">
        <v>354.11099999999999</v>
      </c>
      <c r="I93" s="133"/>
      <c r="O93" s="137"/>
    </row>
    <row r="94" spans="1:15" ht="17.5" customHeight="1" x14ac:dyDescent="0.35">
      <c r="A94" s="111">
        <v>2019</v>
      </c>
      <c r="B94" s="111" t="s">
        <v>107</v>
      </c>
      <c r="C94" s="129">
        <v>4955.0325000000003</v>
      </c>
      <c r="D94" s="132">
        <v>108.44200000000001</v>
      </c>
      <c r="E94" s="132">
        <v>4846.5905000000002</v>
      </c>
      <c r="F94" s="132">
        <v>347.05650000000003</v>
      </c>
      <c r="G94" s="132">
        <v>128.24199999999999</v>
      </c>
      <c r="H94" s="175">
        <v>218.81450000000004</v>
      </c>
      <c r="I94" s="133"/>
      <c r="O94" s="136"/>
    </row>
    <row r="95" spans="1:15" ht="17.5" customHeight="1" x14ac:dyDescent="0.35">
      <c r="A95" s="111">
        <v>2020</v>
      </c>
      <c r="B95" s="111" t="s">
        <v>104</v>
      </c>
      <c r="C95" s="129">
        <v>6533.593499999999</v>
      </c>
      <c r="D95" s="132">
        <v>34.862000000000002</v>
      </c>
      <c r="E95" s="132">
        <v>6498.731499999999</v>
      </c>
      <c r="F95" s="132">
        <v>294.03800000000001</v>
      </c>
      <c r="G95" s="132">
        <v>94.728999999999999</v>
      </c>
      <c r="H95" s="175">
        <v>199.30900000000003</v>
      </c>
      <c r="I95" s="133"/>
      <c r="O95" s="136"/>
    </row>
    <row r="96" spans="1:15" ht="17.5" customHeight="1" x14ac:dyDescent="0.35">
      <c r="A96" s="111">
        <v>2020</v>
      </c>
      <c r="B96" s="111" t="s">
        <v>105</v>
      </c>
      <c r="C96" s="129">
        <v>2894.3055000000004</v>
      </c>
      <c r="D96" s="132">
        <v>197.851</v>
      </c>
      <c r="E96" s="132">
        <v>2696.4545000000003</v>
      </c>
      <c r="F96" s="132">
        <v>279.51099999999997</v>
      </c>
      <c r="G96" s="132">
        <v>207.3415</v>
      </c>
      <c r="H96" s="175">
        <v>72.169499999999971</v>
      </c>
      <c r="I96" s="133"/>
      <c r="O96" s="136"/>
    </row>
    <row r="97" spans="1:19" ht="17.5" customHeight="1" x14ac:dyDescent="0.35">
      <c r="A97" s="111">
        <v>2020</v>
      </c>
      <c r="B97" s="111" t="s">
        <v>106</v>
      </c>
      <c r="C97" s="129">
        <v>4065.2809999999999</v>
      </c>
      <c r="D97" s="132">
        <v>73.322499999999991</v>
      </c>
      <c r="E97" s="132">
        <v>3991.9584999999997</v>
      </c>
      <c r="F97" s="132">
        <v>210.90800000000002</v>
      </c>
      <c r="G97" s="132">
        <v>241.36649999999997</v>
      </c>
      <c r="H97" s="175">
        <v>-30.458499999999958</v>
      </c>
      <c r="I97" s="133"/>
      <c r="O97" s="136"/>
    </row>
    <row r="98" spans="1:19" ht="17.5" customHeight="1" x14ac:dyDescent="0.35">
      <c r="A98" s="111">
        <v>2020</v>
      </c>
      <c r="B98" s="111" t="s">
        <v>107</v>
      </c>
      <c r="C98" s="129">
        <v>5867.1720000000005</v>
      </c>
      <c r="D98" s="132">
        <v>4.0150000000000006</v>
      </c>
      <c r="E98" s="132">
        <v>5863.1570000000002</v>
      </c>
      <c r="F98" s="132">
        <v>278.6585</v>
      </c>
      <c r="G98" s="132">
        <v>223.2705</v>
      </c>
      <c r="H98" s="175">
        <v>55.388000000000005</v>
      </c>
      <c r="I98" s="133"/>
      <c r="O98" s="136"/>
    </row>
    <row r="99" spans="1:19" ht="17.5" customHeight="1" x14ac:dyDescent="0.35">
      <c r="A99" s="111">
        <v>2021</v>
      </c>
      <c r="B99" s="111" t="s">
        <v>104</v>
      </c>
      <c r="C99" s="129">
        <v>5312.1255000000001</v>
      </c>
      <c r="D99" s="132">
        <v>38.992500000000007</v>
      </c>
      <c r="E99" s="132">
        <v>5273.1329999999998</v>
      </c>
      <c r="F99" s="132">
        <v>323.35050000000001</v>
      </c>
      <c r="G99" s="132">
        <v>271.24899999999997</v>
      </c>
      <c r="H99" s="175">
        <v>52.101500000000044</v>
      </c>
      <c r="I99" s="133"/>
      <c r="O99" s="136"/>
    </row>
    <row r="100" spans="1:19" ht="17.5" customHeight="1" x14ac:dyDescent="0.35">
      <c r="A100" s="111">
        <v>2021</v>
      </c>
      <c r="B100" s="138" t="s">
        <v>105</v>
      </c>
      <c r="C100" s="129">
        <v>2399.2465000000002</v>
      </c>
      <c r="D100" s="132">
        <v>562.20950000000005</v>
      </c>
      <c r="E100" s="132">
        <v>1837.0370000000003</v>
      </c>
      <c r="F100" s="132">
        <v>522.00650000000007</v>
      </c>
      <c r="G100" s="132">
        <v>121.43799999999999</v>
      </c>
      <c r="H100" s="175">
        <v>400.56850000000009</v>
      </c>
      <c r="I100" s="133"/>
      <c r="O100" s="136"/>
    </row>
    <row r="101" spans="1:19" ht="17.5" customHeight="1" x14ac:dyDescent="0.35">
      <c r="A101" s="111">
        <v>2021</v>
      </c>
      <c r="B101" s="138" t="s">
        <v>106</v>
      </c>
      <c r="C101" s="129">
        <v>2218.6675</v>
      </c>
      <c r="D101" s="132">
        <v>218.39599999999999</v>
      </c>
      <c r="E101" s="132">
        <v>2000.2715000000001</v>
      </c>
      <c r="F101" s="132">
        <v>507.78649999999999</v>
      </c>
      <c r="G101" s="132">
        <v>80.441499999999991</v>
      </c>
      <c r="H101" s="175">
        <v>427.34500000000003</v>
      </c>
      <c r="O101" s="136"/>
    </row>
    <row r="102" spans="1:19" ht="17.5" customHeight="1" x14ac:dyDescent="0.35">
      <c r="A102" s="139">
        <v>2021</v>
      </c>
      <c r="B102" s="138" t="s">
        <v>107</v>
      </c>
      <c r="C102" s="129">
        <v>6104.4944999999998</v>
      </c>
      <c r="D102" s="132">
        <v>52.718999999999994</v>
      </c>
      <c r="E102" s="132">
        <v>6051.7754999999997</v>
      </c>
      <c r="F102" s="132">
        <v>284.13150000000002</v>
      </c>
      <c r="G102" s="132">
        <v>298.72699999999998</v>
      </c>
      <c r="H102" s="175">
        <v>-14.595499999999959</v>
      </c>
    </row>
    <row r="103" spans="1:19" ht="17.5" customHeight="1" x14ac:dyDescent="0.35">
      <c r="A103" s="111">
        <v>2022</v>
      </c>
      <c r="B103" s="138" t="s">
        <v>104</v>
      </c>
      <c r="C103" s="129">
        <v>6002.8145000000004</v>
      </c>
      <c r="D103" s="132">
        <v>91.09</v>
      </c>
      <c r="E103" s="132">
        <v>5911.7245000000003</v>
      </c>
      <c r="F103" s="132">
        <v>229.94800000000001</v>
      </c>
      <c r="G103" s="132">
        <v>304.14549999999991</v>
      </c>
      <c r="H103" s="175">
        <v>-74.197499999999962</v>
      </c>
    </row>
    <row r="104" spans="1:19" ht="17.5" customHeight="1" x14ac:dyDescent="0.35">
      <c r="A104" s="111">
        <v>2022</v>
      </c>
      <c r="B104" s="138" t="s">
        <v>105</v>
      </c>
      <c r="C104" s="129">
        <v>4050.5669999999991</v>
      </c>
      <c r="D104" s="132">
        <v>142.88999999999999</v>
      </c>
      <c r="E104" s="132">
        <v>3907.6769999999992</v>
      </c>
      <c r="F104" s="132">
        <v>222.5325</v>
      </c>
      <c r="G104" s="132">
        <v>252.84899999999999</v>
      </c>
      <c r="H104" s="175">
        <v>-30.316500000000051</v>
      </c>
    </row>
    <row r="105" spans="1:19" ht="17.5" customHeight="1" x14ac:dyDescent="0.35">
      <c r="A105" s="111">
        <v>2022</v>
      </c>
      <c r="B105" s="138" t="s">
        <v>106</v>
      </c>
      <c r="C105" s="129">
        <v>3203.0069999999992</v>
      </c>
      <c r="D105" s="132">
        <v>167.61150000000001</v>
      </c>
      <c r="E105" s="132">
        <v>3035.3954999999992</v>
      </c>
      <c r="F105" s="132">
        <v>99.600999999999999</v>
      </c>
      <c r="G105" s="132">
        <v>149.4135</v>
      </c>
      <c r="H105" s="175">
        <v>-49.8125</v>
      </c>
    </row>
    <row r="106" spans="1:19" ht="17.5" customHeight="1" x14ac:dyDescent="0.35">
      <c r="A106" s="111">
        <v>2022</v>
      </c>
      <c r="B106" s="138" t="s">
        <v>107</v>
      </c>
      <c r="C106" s="129">
        <v>6207.5624999999982</v>
      </c>
      <c r="D106" s="132">
        <v>36.4285</v>
      </c>
      <c r="E106" s="132">
        <v>6171.1339999999982</v>
      </c>
      <c r="F106" s="132">
        <v>244.52900000000011</v>
      </c>
      <c r="G106" s="132">
        <v>367.25549999999981</v>
      </c>
      <c r="H106" s="175">
        <v>-122.7264999999998</v>
      </c>
    </row>
    <row r="107" spans="1:19" ht="17.5" customHeight="1" x14ac:dyDescent="0.35">
      <c r="A107" s="111">
        <v>2023</v>
      </c>
      <c r="B107" s="138" t="s">
        <v>104</v>
      </c>
      <c r="C107" s="129">
        <v>5327.4975000000004</v>
      </c>
      <c r="D107" s="132">
        <v>131.29900000000001</v>
      </c>
      <c r="E107" s="132">
        <v>5196.1985000000004</v>
      </c>
      <c r="F107" s="132">
        <v>459.91649999999998</v>
      </c>
      <c r="G107" s="132">
        <v>197.25399999999999</v>
      </c>
      <c r="H107" s="175">
        <v>262.66250000000002</v>
      </c>
    </row>
    <row r="108" spans="1:19" s="133" customFormat="1" ht="17.5" customHeight="1" x14ac:dyDescent="0.35">
      <c r="A108" s="111">
        <v>2023</v>
      </c>
      <c r="B108" s="133" t="s">
        <v>130</v>
      </c>
      <c r="C108" s="140">
        <v>1890.508</v>
      </c>
      <c r="D108" s="142">
        <v>697.19749999999999</v>
      </c>
      <c r="E108" s="142">
        <v>1193.3105</v>
      </c>
      <c r="F108" s="142">
        <v>694.971</v>
      </c>
      <c r="G108" s="142">
        <v>68.283000000000001</v>
      </c>
      <c r="H108" s="177">
        <v>626.68799999999999</v>
      </c>
      <c r="S108" s="49"/>
    </row>
    <row r="109" spans="1:19" ht="17.5" customHeight="1" x14ac:dyDescent="0.35">
      <c r="A109" s="111">
        <v>2023</v>
      </c>
      <c r="B109" s="133" t="s">
        <v>106</v>
      </c>
      <c r="C109" s="129">
        <v>3266.3090000000002</v>
      </c>
      <c r="D109" s="132">
        <v>266.87299999999999</v>
      </c>
      <c r="E109" s="132">
        <v>2999.4360000000001</v>
      </c>
      <c r="F109" s="132">
        <v>651.48500000000001</v>
      </c>
      <c r="G109" s="132">
        <v>76.627499999999998</v>
      </c>
      <c r="H109" s="175">
        <v>574.85749999999996</v>
      </c>
    </row>
    <row r="110" spans="1:19" ht="17.5" customHeight="1" x14ac:dyDescent="0.35">
      <c r="A110" s="111">
        <v>2023</v>
      </c>
      <c r="B110" s="133" t="s">
        <v>107</v>
      </c>
      <c r="C110" s="129">
        <v>4786.0709999999999</v>
      </c>
      <c r="D110" s="132">
        <v>324.74700000000001</v>
      </c>
      <c r="E110" s="132">
        <v>4461.3239999999996</v>
      </c>
      <c r="F110" s="132">
        <v>648.17650000000003</v>
      </c>
      <c r="G110" s="132">
        <v>79.616500000000002</v>
      </c>
      <c r="H110" s="175">
        <v>568.55999999999995</v>
      </c>
    </row>
    <row r="111" spans="1:19" ht="17.5" customHeight="1" x14ac:dyDescent="0.35">
      <c r="A111" s="111">
        <v>2024</v>
      </c>
      <c r="B111" s="133" t="s">
        <v>162</v>
      </c>
      <c r="C111" s="129">
        <v>6093.3829999999998</v>
      </c>
      <c r="D111" s="132">
        <v>113.45350000000001</v>
      </c>
      <c r="E111" s="132">
        <v>5979.9295000000002</v>
      </c>
      <c r="F111" s="132">
        <v>634.02700000000004</v>
      </c>
      <c r="G111" s="132">
        <v>105.5925</v>
      </c>
      <c r="H111" s="175">
        <v>528.43449999999996</v>
      </c>
    </row>
    <row r="112" spans="1:19" ht="17.5" customHeight="1" x14ac:dyDescent="0.35">
      <c r="A112" s="111">
        <v>2024</v>
      </c>
      <c r="B112" s="111" t="s">
        <v>130</v>
      </c>
      <c r="C112" s="129">
        <v>3054.3434999999999</v>
      </c>
      <c r="D112" s="132">
        <v>573.94100000000003</v>
      </c>
      <c r="E112" s="132">
        <v>2480.4025000000001</v>
      </c>
      <c r="F112" s="132">
        <v>740.74599999999998</v>
      </c>
      <c r="G112" s="132">
        <v>31.097999999999999</v>
      </c>
      <c r="H112" s="175">
        <v>709.64800000000002</v>
      </c>
    </row>
    <row r="113" spans="1:8" ht="17.5" customHeight="1" x14ac:dyDescent="0.35">
      <c r="A113" s="111">
        <v>2024</v>
      </c>
      <c r="B113" s="111" t="s">
        <v>163</v>
      </c>
      <c r="C113" s="129">
        <v>3492.99</v>
      </c>
      <c r="D113" s="132">
        <v>183.65</v>
      </c>
      <c r="E113" s="132">
        <v>3309.34</v>
      </c>
      <c r="F113" s="132">
        <v>724.05</v>
      </c>
      <c r="G113" s="132">
        <v>26.37</v>
      </c>
      <c r="H113" s="175">
        <v>697.68</v>
      </c>
    </row>
    <row r="114" spans="1:8" ht="17.5" customHeight="1" x14ac:dyDescent="0.35">
      <c r="A114" s="111">
        <v>2024</v>
      </c>
      <c r="B114" s="111" t="s">
        <v>107</v>
      </c>
      <c r="C114" s="129">
        <v>5593.7165000000005</v>
      </c>
      <c r="D114" s="132">
        <v>174.66800000000001</v>
      </c>
      <c r="E114" s="132">
        <v>5419.0484999999999</v>
      </c>
      <c r="F114" s="132">
        <v>646.99749999999995</v>
      </c>
      <c r="G114" s="132">
        <v>85.694500000000005</v>
      </c>
      <c r="H114" s="175">
        <v>561.303</v>
      </c>
    </row>
    <row r="115" spans="1:8" ht="17.5" customHeight="1" x14ac:dyDescent="0.35">
      <c r="A115" s="111">
        <v>2025</v>
      </c>
      <c r="B115" s="111" t="s">
        <v>104</v>
      </c>
      <c r="C115" s="129">
        <v>5765.8559999999998</v>
      </c>
      <c r="D115" s="132">
        <v>70.522999999999996</v>
      </c>
      <c r="E115" s="132">
        <v>5695.3329999999996</v>
      </c>
      <c r="F115" s="132">
        <v>532.61350000000004</v>
      </c>
      <c r="G115" s="132">
        <v>66.582999999999998</v>
      </c>
      <c r="H115" s="175">
        <v>466.03050000000002</v>
      </c>
    </row>
    <row r="116" spans="1:8" ht="17.5" customHeight="1" x14ac:dyDescent="0.35">
      <c r="A116" s="111">
        <v>2025</v>
      </c>
      <c r="B116" s="111" t="s">
        <v>105</v>
      </c>
      <c r="C116" s="129">
        <v>3706.9065000000001</v>
      </c>
      <c r="D116" s="132">
        <v>240.25899999999999</v>
      </c>
      <c r="E116" s="132">
        <v>3466.6475</v>
      </c>
      <c r="F116" s="132">
        <v>669.93100000000004</v>
      </c>
      <c r="G116" s="132">
        <v>11.564</v>
      </c>
      <c r="H116" s="175">
        <v>658.36699999999996</v>
      </c>
    </row>
    <row r="117" spans="1:8" ht="17.5" customHeight="1" x14ac:dyDescent="0.35">
      <c r="A117" s="111">
        <v>2025</v>
      </c>
      <c r="B117" s="134" t="s">
        <v>106</v>
      </c>
      <c r="C117" s="129">
        <v>3906.7534999999998</v>
      </c>
      <c r="D117" s="132">
        <v>334.97800000000001</v>
      </c>
      <c r="E117" s="132">
        <v>3571.7755000000002</v>
      </c>
      <c r="F117" s="132">
        <v>555.4375</v>
      </c>
      <c r="G117" s="132">
        <v>20.192</v>
      </c>
      <c r="H117" s="175">
        <v>535.24549999999999</v>
      </c>
    </row>
    <row r="118" spans="1:8" ht="17.5" customHeight="1" x14ac:dyDescent="0.35">
      <c r="A118" s="111">
        <v>2025</v>
      </c>
      <c r="B118" s="134" t="s">
        <v>107</v>
      </c>
      <c r="C118" s="129">
        <v>5947.0410000000002</v>
      </c>
      <c r="D118" s="132">
        <v>162.03100000000001</v>
      </c>
      <c r="E118" s="132">
        <v>5785.01</v>
      </c>
      <c r="F118" s="132">
        <v>615.87800000000004</v>
      </c>
      <c r="G118" s="132">
        <v>43.212000000000003</v>
      </c>
      <c r="H118" s="175">
        <v>572.66600000000005</v>
      </c>
    </row>
    <row r="119" spans="1:8" ht="17.5" customHeight="1" x14ac:dyDescent="0.35">
      <c r="A119" s="111">
        <v>2026</v>
      </c>
      <c r="B119" s="134" t="s">
        <v>168</v>
      </c>
      <c r="C119" s="129">
        <v>6916.067</v>
      </c>
      <c r="D119" s="132">
        <v>27.99</v>
      </c>
      <c r="E119" s="132">
        <v>6888.0770000000002</v>
      </c>
      <c r="F119" s="132">
        <v>559.04650000000004</v>
      </c>
      <c r="G119" s="132">
        <v>39.470500000000001</v>
      </c>
      <c r="H119" s="175">
        <v>519.57600000000002</v>
      </c>
    </row>
    <row r="120" spans="1:8" x14ac:dyDescent="0.35">
      <c r="A120" s="125"/>
      <c r="B120" s="144"/>
    </row>
    <row r="121" spans="1:8" x14ac:dyDescent="0.35">
      <c r="A121" s="125"/>
      <c r="B121" s="145"/>
    </row>
    <row r="122" spans="1:8" x14ac:dyDescent="0.35">
      <c r="A122" s="125"/>
      <c r="B122" s="144"/>
    </row>
    <row r="123" spans="1:8" x14ac:dyDescent="0.35">
      <c r="A123" s="125"/>
      <c r="B123" s="144"/>
    </row>
    <row r="124" spans="1:8" x14ac:dyDescent="0.35">
      <c r="A124" s="125"/>
      <c r="B124" s="144"/>
    </row>
    <row r="125" spans="1:8" x14ac:dyDescent="0.35">
      <c r="A125" s="125"/>
      <c r="B125" s="144"/>
    </row>
    <row r="126" spans="1:8" x14ac:dyDescent="0.35">
      <c r="A126" s="125"/>
      <c r="B126" s="144"/>
    </row>
    <row r="127" spans="1:8" x14ac:dyDescent="0.35">
      <c r="A127" s="125"/>
      <c r="B127" s="144"/>
    </row>
    <row r="128" spans="1:8" x14ac:dyDescent="0.35">
      <c r="A128" s="125"/>
      <c r="B128" s="144"/>
    </row>
    <row r="129" spans="1:2" x14ac:dyDescent="0.35">
      <c r="A129" s="125"/>
      <c r="B129" s="143"/>
    </row>
    <row r="130" spans="1:2" x14ac:dyDescent="0.35">
      <c r="A130" s="125"/>
      <c r="B130" s="144"/>
    </row>
    <row r="131" spans="1:2" x14ac:dyDescent="0.35">
      <c r="A131" s="125"/>
      <c r="B131" s="144"/>
    </row>
    <row r="132" spans="1:2" x14ac:dyDescent="0.35">
      <c r="A132" s="125"/>
      <c r="B132" s="144"/>
    </row>
    <row r="133" spans="1:2" x14ac:dyDescent="0.35">
      <c r="A133" s="125"/>
      <c r="B133" s="145"/>
    </row>
    <row r="134" spans="1:2" x14ac:dyDescent="0.35">
      <c r="A134" s="125"/>
      <c r="B134" s="144"/>
    </row>
    <row r="135" spans="1:2" x14ac:dyDescent="0.35">
      <c r="A135" s="125"/>
      <c r="B135" s="144"/>
    </row>
    <row r="136" spans="1:2" x14ac:dyDescent="0.35">
      <c r="A136" s="125"/>
      <c r="B136" s="144"/>
    </row>
    <row r="137" spans="1:2" x14ac:dyDescent="0.35">
      <c r="A137" s="125"/>
      <c r="B137" s="144"/>
    </row>
    <row r="138" spans="1:2" x14ac:dyDescent="0.35">
      <c r="A138" s="125"/>
      <c r="B138" s="144"/>
    </row>
    <row r="139" spans="1:2" x14ac:dyDescent="0.35">
      <c r="A139" s="125"/>
      <c r="B139" s="144"/>
    </row>
    <row r="140" spans="1:2" x14ac:dyDescent="0.35">
      <c r="A140" s="125"/>
      <c r="B140" s="144"/>
    </row>
    <row r="141" spans="1:2" x14ac:dyDescent="0.35">
      <c r="A141" s="125"/>
      <c r="B141" s="144"/>
    </row>
    <row r="142" spans="1:2" x14ac:dyDescent="0.35">
      <c r="A142" s="125"/>
      <c r="B142" s="144"/>
    </row>
    <row r="143" spans="1:2" x14ac:dyDescent="0.35">
      <c r="A143" s="125"/>
      <c r="B143" s="144"/>
    </row>
    <row r="144" spans="1:2" x14ac:dyDescent="0.35">
      <c r="A144" s="125"/>
      <c r="B144" s="144"/>
    </row>
    <row r="145" spans="1:2" x14ac:dyDescent="0.35">
      <c r="A145" s="125"/>
      <c r="B145" s="144"/>
    </row>
    <row r="146" spans="1:2" x14ac:dyDescent="0.35">
      <c r="A146" s="125"/>
      <c r="B146" s="144"/>
    </row>
    <row r="147" spans="1:2" x14ac:dyDescent="0.35">
      <c r="A147" s="125"/>
      <c r="B147" s="144"/>
    </row>
    <row r="148" spans="1:2" x14ac:dyDescent="0.35">
      <c r="A148" s="125"/>
      <c r="B148" s="144"/>
    </row>
    <row r="149" spans="1:2" x14ac:dyDescent="0.35">
      <c r="A149" s="125"/>
      <c r="B149" s="144"/>
    </row>
    <row r="150" spans="1:2" x14ac:dyDescent="0.35">
      <c r="A150" s="125"/>
      <c r="B150" s="144"/>
    </row>
    <row r="151" spans="1:2" x14ac:dyDescent="0.35">
      <c r="A151" s="125"/>
      <c r="B151" s="144"/>
    </row>
    <row r="152" spans="1:2" x14ac:dyDescent="0.35">
      <c r="A152" s="125"/>
      <c r="B152" s="144"/>
    </row>
    <row r="153" spans="1:2" x14ac:dyDescent="0.35">
      <c r="A153" s="125"/>
      <c r="B153" s="144"/>
    </row>
    <row r="154" spans="1:2" x14ac:dyDescent="0.35">
      <c r="A154" s="125"/>
      <c r="B154" s="144"/>
    </row>
    <row r="155" spans="1:2" x14ac:dyDescent="0.35">
      <c r="A155" s="125"/>
      <c r="B155" s="144"/>
    </row>
    <row r="156" spans="1:2" x14ac:dyDescent="0.35">
      <c r="A156" s="125"/>
      <c r="B156" s="144"/>
    </row>
    <row r="157" spans="1:2" x14ac:dyDescent="0.35">
      <c r="A157" s="125"/>
      <c r="B157" s="144"/>
    </row>
    <row r="158" spans="1:2" x14ac:dyDescent="0.35">
      <c r="A158" s="125"/>
      <c r="B158" s="144"/>
    </row>
    <row r="159" spans="1:2" x14ac:dyDescent="0.35">
      <c r="A159" s="125"/>
      <c r="B159" s="144"/>
    </row>
    <row r="160" spans="1:2" x14ac:dyDescent="0.35">
      <c r="A160" s="125"/>
      <c r="B160" s="144"/>
    </row>
    <row r="161" spans="1:2" x14ac:dyDescent="0.35">
      <c r="A161" s="125"/>
      <c r="B161" s="144"/>
    </row>
    <row r="162" spans="1:2" x14ac:dyDescent="0.35">
      <c r="A162" s="125"/>
      <c r="B162" s="144"/>
    </row>
    <row r="163" spans="1:2" x14ac:dyDescent="0.35">
      <c r="A163" s="125"/>
      <c r="B163" s="144"/>
    </row>
    <row r="164" spans="1:2" x14ac:dyDescent="0.35">
      <c r="A164" s="125"/>
      <c r="B164" s="144"/>
    </row>
    <row r="165" spans="1:2" x14ac:dyDescent="0.35">
      <c r="A165" s="125"/>
      <c r="B165" s="144"/>
    </row>
    <row r="166" spans="1:2" x14ac:dyDescent="0.35">
      <c r="A166" s="125"/>
      <c r="B166" s="144"/>
    </row>
    <row r="167" spans="1:2" x14ac:dyDescent="0.35">
      <c r="A167" s="125"/>
      <c r="B167" s="144"/>
    </row>
    <row r="168" spans="1:2" x14ac:dyDescent="0.35">
      <c r="A168" s="125"/>
      <c r="B168" s="144"/>
    </row>
    <row r="169" spans="1:2" x14ac:dyDescent="0.35">
      <c r="A169" s="125"/>
      <c r="B169" s="144"/>
    </row>
    <row r="170" spans="1:2" x14ac:dyDescent="0.35">
      <c r="A170" s="125"/>
      <c r="B170" s="144"/>
    </row>
    <row r="171" spans="1:2" x14ac:dyDescent="0.35">
      <c r="A171" s="125"/>
      <c r="B171" s="144"/>
    </row>
    <row r="172" spans="1:2" x14ac:dyDescent="0.35">
      <c r="A172" s="125"/>
      <c r="B172" s="144"/>
    </row>
    <row r="173" spans="1:2" x14ac:dyDescent="0.35">
      <c r="A173" s="125"/>
      <c r="B173" s="144"/>
    </row>
    <row r="174" spans="1:2" x14ac:dyDescent="0.35">
      <c r="A174" s="125"/>
      <c r="B174" s="144"/>
    </row>
    <row r="175" spans="1:2" x14ac:dyDescent="0.35">
      <c r="A175" s="125"/>
      <c r="B175" s="144"/>
    </row>
    <row r="176" spans="1:2" x14ac:dyDescent="0.35">
      <c r="A176" s="125"/>
      <c r="B176" s="144"/>
    </row>
    <row r="177" spans="1:2" x14ac:dyDescent="0.35">
      <c r="A177" s="125"/>
      <c r="B177" s="144"/>
    </row>
    <row r="178" spans="1:2" x14ac:dyDescent="0.35">
      <c r="A178" s="125"/>
      <c r="B178" s="144"/>
    </row>
    <row r="179" spans="1:2" x14ac:dyDescent="0.35">
      <c r="A179" s="125"/>
      <c r="B179" s="144"/>
    </row>
    <row r="180" spans="1:2" x14ac:dyDescent="0.35">
      <c r="A180" s="125"/>
      <c r="B180" s="144"/>
    </row>
    <row r="181" spans="1:2" x14ac:dyDescent="0.35">
      <c r="A181" s="125"/>
      <c r="B181" s="144"/>
    </row>
    <row r="182" spans="1:2" x14ac:dyDescent="0.35">
      <c r="A182" s="125"/>
      <c r="B182" s="144"/>
    </row>
    <row r="183" spans="1:2" x14ac:dyDescent="0.35">
      <c r="A183" s="125"/>
      <c r="B183" s="144"/>
    </row>
    <row r="184" spans="1:2" x14ac:dyDescent="0.35">
      <c r="A184" s="125"/>
      <c r="B184" s="144"/>
    </row>
    <row r="185" spans="1:2" x14ac:dyDescent="0.35">
      <c r="A185" s="125"/>
      <c r="B185" s="144"/>
    </row>
    <row r="186" spans="1:2" x14ac:dyDescent="0.35">
      <c r="A186" s="125"/>
      <c r="B186" s="144"/>
    </row>
    <row r="187" spans="1:2" x14ac:dyDescent="0.35">
      <c r="A187" s="125"/>
      <c r="B187" s="144"/>
    </row>
    <row r="188" spans="1:2" x14ac:dyDescent="0.35">
      <c r="A188" s="125"/>
      <c r="B188" s="144"/>
    </row>
    <row r="189" spans="1:2" x14ac:dyDescent="0.35">
      <c r="A189" s="125"/>
      <c r="B189" s="144"/>
    </row>
    <row r="190" spans="1:2" x14ac:dyDescent="0.35">
      <c r="A190" s="125"/>
      <c r="B190" s="144"/>
    </row>
    <row r="191" spans="1:2" x14ac:dyDescent="0.35">
      <c r="A191" s="125"/>
      <c r="B191" s="144"/>
    </row>
    <row r="192" spans="1:2" x14ac:dyDescent="0.35">
      <c r="A192" s="125"/>
      <c r="B192" s="144"/>
    </row>
    <row r="193" spans="1:2" x14ac:dyDescent="0.35">
      <c r="A193" s="125"/>
      <c r="B193" s="144"/>
    </row>
    <row r="194" spans="1:2" x14ac:dyDescent="0.35">
      <c r="A194" s="125"/>
      <c r="B194" s="144"/>
    </row>
    <row r="195" spans="1:2" x14ac:dyDescent="0.35">
      <c r="A195" s="125"/>
      <c r="B195" s="144"/>
    </row>
    <row r="196" spans="1:2" x14ac:dyDescent="0.35">
      <c r="A196" s="125"/>
      <c r="B196" s="144"/>
    </row>
    <row r="197" spans="1:2" x14ac:dyDescent="0.35">
      <c r="A197" s="125"/>
      <c r="B197" s="144"/>
    </row>
    <row r="198" spans="1:2" x14ac:dyDescent="0.35">
      <c r="A198" s="125"/>
      <c r="B198" s="144"/>
    </row>
    <row r="199" spans="1:2" x14ac:dyDescent="0.35">
      <c r="A199" s="125"/>
      <c r="B199" s="144"/>
    </row>
    <row r="200" spans="1:2" x14ac:dyDescent="0.35">
      <c r="A200" s="125"/>
      <c r="B200" s="144"/>
    </row>
    <row r="201" spans="1:2" x14ac:dyDescent="0.35">
      <c r="A201" s="125"/>
      <c r="B201" s="144"/>
    </row>
    <row r="202" spans="1:2" x14ac:dyDescent="0.35">
      <c r="A202" s="125"/>
      <c r="B202" s="144"/>
    </row>
    <row r="203" spans="1:2" x14ac:dyDescent="0.35">
      <c r="A203" s="125"/>
      <c r="B203" s="144"/>
    </row>
    <row r="204" spans="1:2" x14ac:dyDescent="0.35">
      <c r="A204" s="125"/>
      <c r="B204" s="144"/>
    </row>
    <row r="205" spans="1:2" x14ac:dyDescent="0.35">
      <c r="A205" s="125"/>
      <c r="B205" s="144"/>
    </row>
    <row r="206" spans="1:2" x14ac:dyDescent="0.35">
      <c r="A206" s="125"/>
      <c r="B206" s="144"/>
    </row>
    <row r="207" spans="1:2" x14ac:dyDescent="0.35">
      <c r="A207" s="125"/>
      <c r="B207" s="144"/>
    </row>
    <row r="208" spans="1:2" x14ac:dyDescent="0.35">
      <c r="A208" s="125"/>
      <c r="B208" s="144"/>
    </row>
    <row r="209" spans="1:2" x14ac:dyDescent="0.35">
      <c r="A209" s="125"/>
      <c r="B209" s="144"/>
    </row>
    <row r="210" spans="1:2" x14ac:dyDescent="0.35">
      <c r="A210" s="125"/>
      <c r="B210" s="144"/>
    </row>
    <row r="211" spans="1:2" x14ac:dyDescent="0.35">
      <c r="A211" s="125"/>
      <c r="B211" s="144"/>
    </row>
    <row r="212" spans="1:2" x14ac:dyDescent="0.35">
      <c r="A212" s="125"/>
      <c r="B212" s="144"/>
    </row>
    <row r="213" spans="1:2" x14ac:dyDescent="0.35">
      <c r="A213" s="125"/>
      <c r="B213" s="144"/>
    </row>
    <row r="214" spans="1:2" x14ac:dyDescent="0.35">
      <c r="A214" s="125"/>
      <c r="B214" s="144"/>
    </row>
    <row r="215" spans="1:2" x14ac:dyDescent="0.35">
      <c r="A215" s="125"/>
      <c r="B215" s="144"/>
    </row>
    <row r="216" spans="1:2" x14ac:dyDescent="0.35">
      <c r="A216" s="125"/>
      <c r="B216" s="144"/>
    </row>
    <row r="217" spans="1:2" x14ac:dyDescent="0.35">
      <c r="A217" s="125"/>
      <c r="B217" s="144"/>
    </row>
    <row r="218" spans="1:2" x14ac:dyDescent="0.35">
      <c r="A218" s="125"/>
      <c r="B218" s="144"/>
    </row>
    <row r="219" spans="1:2" x14ac:dyDescent="0.35">
      <c r="A219" s="125"/>
      <c r="B219" s="144"/>
    </row>
    <row r="220" spans="1:2" x14ac:dyDescent="0.35">
      <c r="A220" s="125"/>
      <c r="B220" s="144"/>
    </row>
    <row r="221" spans="1:2" x14ac:dyDescent="0.35">
      <c r="A221" s="125"/>
      <c r="B221" s="144"/>
    </row>
    <row r="222" spans="1:2" x14ac:dyDescent="0.35">
      <c r="A222" s="125"/>
      <c r="B222" s="144"/>
    </row>
    <row r="223" spans="1:2" x14ac:dyDescent="0.35">
      <c r="A223" s="125"/>
      <c r="B223" s="144"/>
    </row>
    <row r="224" spans="1:2" x14ac:dyDescent="0.35">
      <c r="A224" s="125"/>
      <c r="B224" s="144"/>
    </row>
    <row r="225" spans="1:2" x14ac:dyDescent="0.35">
      <c r="A225" s="125"/>
      <c r="B225" s="144"/>
    </row>
    <row r="226" spans="1:2" x14ac:dyDescent="0.35">
      <c r="A226" s="125"/>
      <c r="B226" s="144"/>
    </row>
  </sheetData>
  <sortState xmlns:xlrd2="http://schemas.microsoft.com/office/spreadsheetml/2017/richdata2" ref="O81:O101">
    <sortCondition ref="O101"/>
  </sortState>
  <phoneticPr fontId="15" type="noConversion"/>
  <pageMargins left="0.7" right="0.7" top="0.75" bottom="0.75" header="0.3" footer="0.3"/>
  <pageSetup paperSize="9"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L80"/>
  <sheetViews>
    <sheetView zoomScaleNormal="100" workbookViewId="0">
      <selection activeCell="D16" sqref="D16"/>
    </sheetView>
  </sheetViews>
  <sheetFormatPr defaultColWidth="8.81640625" defaultRowHeight="12.5" x14ac:dyDescent="0.25"/>
  <cols>
    <col min="1" max="1" width="9" style="4" customWidth="1"/>
    <col min="2" max="3" width="8" style="4" customWidth="1"/>
    <col min="4" max="4" width="5.54296875" style="4" bestFit="1" customWidth="1"/>
    <col min="5" max="5" width="8.54296875" style="4" bestFit="1" customWidth="1"/>
    <col min="6" max="6" width="49.7265625" style="4" customWidth="1"/>
    <col min="7" max="7" width="13.453125" style="4" bestFit="1" customWidth="1"/>
    <col min="8" max="8" width="8.54296875" style="4" customWidth="1"/>
    <col min="9" max="9" width="11.54296875" style="4" customWidth="1"/>
    <col min="10" max="11" width="8.54296875" style="4" customWidth="1"/>
    <col min="12" max="12" width="13.453125" style="4" bestFit="1" customWidth="1"/>
    <col min="13" max="13" width="13.453125" style="4" customWidth="1"/>
    <col min="14" max="14" width="13.453125" style="4" bestFit="1" customWidth="1"/>
    <col min="15" max="15" width="13.453125" style="4" customWidth="1"/>
    <col min="16" max="16" width="14.453125" style="4" bestFit="1" customWidth="1"/>
    <col min="17" max="20" width="14.453125" style="4" customWidth="1"/>
    <col min="21" max="21" width="14.453125" style="4" bestFit="1" customWidth="1"/>
    <col min="22" max="22" width="35.54296875" style="4" customWidth="1"/>
    <col min="23" max="25" width="14.453125" style="4" customWidth="1"/>
    <col min="26" max="29" width="14.453125" style="4" bestFit="1" customWidth="1"/>
    <col min="30" max="32" width="14.453125" style="4" customWidth="1"/>
    <col min="33" max="33" width="14.453125" style="4" bestFit="1" customWidth="1"/>
    <col min="34" max="34" width="9" style="4" customWidth="1"/>
    <col min="35" max="35" width="43.54296875" style="4" customWidth="1"/>
    <col min="36" max="36" width="39.26953125" style="4" customWidth="1"/>
    <col min="37" max="16384" width="8.81640625" style="4"/>
  </cols>
  <sheetData>
    <row r="2" spans="2:38" ht="13.5" thickBot="1" x14ac:dyDescent="0.35">
      <c r="D2" s="1"/>
    </row>
    <row r="3" spans="2:38" x14ac:dyDescent="0.25">
      <c r="B3" s="5" t="s">
        <v>13</v>
      </c>
      <c r="C3" s="6" t="s">
        <v>14</v>
      </c>
    </row>
    <row r="4" spans="2:38" ht="13" thickBot="1" x14ac:dyDescent="0.3">
      <c r="B4" s="7">
        <v>2026</v>
      </c>
      <c r="C4" s="8">
        <v>1</v>
      </c>
    </row>
    <row r="5" spans="2:38" ht="13" x14ac:dyDescent="0.3">
      <c r="AG5" s="155" t="s">
        <v>10</v>
      </c>
    </row>
    <row r="6" spans="2:38" x14ac:dyDescent="0.25">
      <c r="L6" s="156" t="s">
        <v>7</v>
      </c>
      <c r="M6" s="154"/>
      <c r="N6" s="154"/>
      <c r="O6" s="154"/>
      <c r="P6" s="154"/>
      <c r="Q6" s="154"/>
      <c r="R6" s="154"/>
      <c r="S6" s="154"/>
      <c r="T6" s="154"/>
      <c r="U6" s="154"/>
      <c r="V6" s="154"/>
      <c r="W6" s="154"/>
      <c r="X6" s="154"/>
      <c r="Y6" s="154"/>
      <c r="Z6" s="154"/>
      <c r="AA6" s="154"/>
      <c r="AB6" s="154"/>
      <c r="AC6" s="154"/>
      <c r="AD6" s="154"/>
      <c r="AE6" s="154"/>
      <c r="AF6" s="154"/>
      <c r="AG6" s="154"/>
      <c r="AH6" s="154"/>
      <c r="AI6" s="154"/>
    </row>
    <row r="7" spans="2:38" ht="12.75" customHeight="1" x14ac:dyDescent="0.25">
      <c r="I7" s="178" t="s">
        <v>6</v>
      </c>
      <c r="J7" s="178"/>
      <c r="K7" s="179" t="s">
        <v>19</v>
      </c>
      <c r="L7" s="178" t="s">
        <v>0</v>
      </c>
      <c r="M7" s="178"/>
      <c r="N7" s="178"/>
      <c r="O7" s="178" t="s">
        <v>1</v>
      </c>
      <c r="P7" s="178"/>
      <c r="Q7" s="178"/>
      <c r="R7" s="178" t="s">
        <v>3</v>
      </c>
      <c r="S7" s="178"/>
      <c r="T7" s="178"/>
      <c r="U7" s="178" t="s">
        <v>2</v>
      </c>
      <c r="V7" s="178"/>
      <c r="W7" s="178"/>
      <c r="X7" s="178" t="s">
        <v>17</v>
      </c>
      <c r="Y7" s="178"/>
      <c r="Z7" s="178"/>
      <c r="AA7" s="178" t="s">
        <v>21</v>
      </c>
      <c r="AB7" s="178"/>
      <c r="AC7" s="178"/>
      <c r="AD7" s="178" t="s">
        <v>137</v>
      </c>
      <c r="AE7" s="178"/>
      <c r="AF7" s="178"/>
      <c r="AG7" s="178" t="s">
        <v>10</v>
      </c>
      <c r="AH7" s="178"/>
      <c r="AI7" s="178"/>
      <c r="AJ7" s="178"/>
      <c r="AK7" s="178"/>
      <c r="AL7" s="178"/>
    </row>
    <row r="8" spans="2:38" ht="34.5" x14ac:dyDescent="0.25">
      <c r="I8" s="24" t="s">
        <v>4</v>
      </c>
      <c r="J8" s="24" t="s">
        <v>5</v>
      </c>
      <c r="K8" s="179"/>
      <c r="L8" s="24" t="s">
        <v>4</v>
      </c>
      <c r="M8" s="24" t="s">
        <v>5</v>
      </c>
      <c r="N8" s="24" t="s">
        <v>19</v>
      </c>
      <c r="O8" s="24" t="s">
        <v>4</v>
      </c>
      <c r="P8" s="24" t="s">
        <v>5</v>
      </c>
      <c r="Q8" s="24" t="s">
        <v>19</v>
      </c>
      <c r="R8" s="24" t="s">
        <v>4</v>
      </c>
      <c r="S8" s="24" t="s">
        <v>5</v>
      </c>
      <c r="T8" s="24" t="s">
        <v>19</v>
      </c>
      <c r="U8" s="24" t="s">
        <v>4</v>
      </c>
      <c r="V8" s="24" t="s">
        <v>5</v>
      </c>
      <c r="W8" s="24" t="s">
        <v>19</v>
      </c>
      <c r="X8" s="24" t="s">
        <v>4</v>
      </c>
      <c r="Y8" s="24" t="s">
        <v>5</v>
      </c>
      <c r="Z8" s="24" t="s">
        <v>19</v>
      </c>
      <c r="AA8" s="24" t="s">
        <v>4</v>
      </c>
      <c r="AB8" s="24" t="s">
        <v>5</v>
      </c>
      <c r="AC8" s="24" t="s">
        <v>19</v>
      </c>
      <c r="AD8" s="24" t="s">
        <v>4</v>
      </c>
      <c r="AE8" s="24" t="s">
        <v>5</v>
      </c>
      <c r="AF8" s="24" t="s">
        <v>19</v>
      </c>
      <c r="AG8" s="153" t="s">
        <v>8</v>
      </c>
      <c r="AH8" s="153" t="s">
        <v>9</v>
      </c>
      <c r="AI8" s="153" t="s">
        <v>20</v>
      </c>
      <c r="AJ8" s="153" t="s">
        <v>12</v>
      </c>
      <c r="AK8" s="153" t="s">
        <v>11</v>
      </c>
      <c r="AL8" s="153" t="s">
        <v>18</v>
      </c>
    </row>
    <row r="9" spans="2:38" x14ac:dyDescent="0.25">
      <c r="D9" s="9"/>
      <c r="E9" s="9"/>
      <c r="F9" s="9"/>
      <c r="G9" s="9"/>
      <c r="H9" s="9"/>
      <c r="I9" s="9"/>
      <c r="L9" s="9"/>
      <c r="M9" s="9"/>
      <c r="N9" s="9"/>
      <c r="O9" s="9"/>
      <c r="P9" s="9"/>
      <c r="Q9" s="9"/>
      <c r="R9" s="9"/>
      <c r="S9" s="9"/>
      <c r="T9" s="10"/>
      <c r="U9" s="9"/>
      <c r="V9" s="9"/>
      <c r="W9" s="9"/>
      <c r="X9" s="9"/>
      <c r="Y9" s="9"/>
      <c r="Z9" s="9"/>
      <c r="AA9" s="9"/>
      <c r="AB9" s="9"/>
      <c r="AC9" s="9"/>
      <c r="AD9" s="9"/>
      <c r="AE9" s="9"/>
      <c r="AF9" s="9"/>
    </row>
    <row r="10" spans="2:38" x14ac:dyDescent="0.25">
      <c r="D10" s="9"/>
      <c r="E10" s="9"/>
      <c r="F10" s="9">
        <v>1</v>
      </c>
      <c r="G10" s="9"/>
      <c r="H10" s="9"/>
      <c r="I10" s="11">
        <v>2</v>
      </c>
      <c r="J10" s="11">
        <v>3</v>
      </c>
      <c r="K10" s="11">
        <v>4</v>
      </c>
      <c r="L10" s="11">
        <v>5</v>
      </c>
      <c r="M10" s="11">
        <v>6</v>
      </c>
      <c r="N10" s="11">
        <v>7</v>
      </c>
      <c r="O10" s="11">
        <v>8</v>
      </c>
      <c r="P10" s="11">
        <v>9</v>
      </c>
      <c r="Q10" s="11">
        <v>10</v>
      </c>
      <c r="R10" s="11">
        <v>14</v>
      </c>
      <c r="S10" s="11">
        <v>15</v>
      </c>
      <c r="T10" s="11">
        <v>16</v>
      </c>
      <c r="U10" s="11">
        <v>11</v>
      </c>
      <c r="V10" s="11">
        <v>12</v>
      </c>
      <c r="W10" s="11">
        <v>13</v>
      </c>
      <c r="X10" s="11">
        <v>17</v>
      </c>
      <c r="Y10" s="11">
        <v>18</v>
      </c>
      <c r="Z10" s="11">
        <v>19</v>
      </c>
      <c r="AA10" s="11">
        <v>20</v>
      </c>
      <c r="AB10" s="11">
        <v>21</v>
      </c>
      <c r="AC10" s="11">
        <v>22</v>
      </c>
      <c r="AD10" s="11">
        <v>23</v>
      </c>
      <c r="AE10" s="11">
        <v>24</v>
      </c>
      <c r="AF10" s="11">
        <v>25</v>
      </c>
      <c r="AG10" s="11">
        <v>2</v>
      </c>
      <c r="AH10" s="11">
        <v>3</v>
      </c>
      <c r="AI10" s="11">
        <v>4</v>
      </c>
      <c r="AJ10" s="11">
        <v>5</v>
      </c>
      <c r="AK10" s="11">
        <v>6</v>
      </c>
      <c r="AL10" s="11">
        <v>7</v>
      </c>
    </row>
    <row r="11" spans="2:38" ht="13" x14ac:dyDescent="0.3">
      <c r="B11" s="26" t="s">
        <v>138</v>
      </c>
      <c r="C11" s="25" t="s">
        <v>155</v>
      </c>
      <c r="D11" s="12">
        <v>33</v>
      </c>
      <c r="E11" s="13"/>
      <c r="F11" s="13" t="str">
        <f>$C$11&amp;"r"&amp;$D11&amp;"c"&amp;F$10</f>
        <v>'Annual imports and exports'!r33c1</v>
      </c>
      <c r="G11" s="13"/>
      <c r="H11" s="13"/>
      <c r="I11" s="13" t="str">
        <f t="shared" ref="I11:K12" si="0">$C$11&amp;"r"&amp;$D11&amp;"c"&amp;I$10</f>
        <v>'Annual imports and exports'!r33c2</v>
      </c>
      <c r="J11" s="13" t="str">
        <f t="shared" si="0"/>
        <v>'Annual imports and exports'!r33c3</v>
      </c>
      <c r="K11" s="13" t="str">
        <f t="shared" si="0"/>
        <v>'Annual imports and exports'!r33c4</v>
      </c>
      <c r="L11" s="13" t="str">
        <f t="shared" ref="L11:AC12" si="1">$C$11&amp;"r"&amp;$D11&amp;"c"&amp;L$10</f>
        <v>'Annual imports and exports'!r33c5</v>
      </c>
      <c r="M11" s="13" t="str">
        <f t="shared" si="1"/>
        <v>'Annual imports and exports'!r33c6</v>
      </c>
      <c r="N11" s="13" t="str">
        <f t="shared" si="1"/>
        <v>'Annual imports and exports'!r33c7</v>
      </c>
      <c r="O11" s="13" t="str">
        <f t="shared" si="1"/>
        <v>'Annual imports and exports'!r33c8</v>
      </c>
      <c r="P11" s="13" t="str">
        <f t="shared" si="1"/>
        <v>'Annual imports and exports'!r33c9</v>
      </c>
      <c r="Q11" s="13" t="str">
        <f t="shared" si="1"/>
        <v>'Annual imports and exports'!r33c10</v>
      </c>
      <c r="R11" s="13" t="str">
        <f t="shared" ref="R11:T12" si="2">$C$11&amp;"r"&amp;$D11&amp;"c"&amp;R$10</f>
        <v>'Annual imports and exports'!r33c14</v>
      </c>
      <c r="S11" s="13" t="str">
        <f t="shared" si="2"/>
        <v>'Annual imports and exports'!r33c15</v>
      </c>
      <c r="T11" s="14" t="str">
        <f t="shared" si="2"/>
        <v>'Annual imports and exports'!r33c16</v>
      </c>
      <c r="U11" s="13" t="str">
        <f t="shared" si="1"/>
        <v>'Annual imports and exports'!r33c11</v>
      </c>
      <c r="V11" s="13" t="str">
        <f t="shared" si="1"/>
        <v>'Annual imports and exports'!r33c12</v>
      </c>
      <c r="W11" s="13" t="str">
        <f t="shared" si="1"/>
        <v>'Annual imports and exports'!r33c13</v>
      </c>
      <c r="X11" s="13" t="str">
        <f t="shared" si="1"/>
        <v>'Annual imports and exports'!r33c17</v>
      </c>
      <c r="Y11" s="13" t="str">
        <f t="shared" si="1"/>
        <v>'Annual imports and exports'!r33c18</v>
      </c>
      <c r="Z11" s="13" t="str">
        <f t="shared" si="1"/>
        <v>'Annual imports and exports'!r33c19</v>
      </c>
      <c r="AA11" s="13" t="str">
        <f t="shared" si="1"/>
        <v>'Annual imports and exports'!r33c20</v>
      </c>
      <c r="AB11" s="13" t="str">
        <f t="shared" si="1"/>
        <v>'Annual imports and exports'!r33c21</v>
      </c>
      <c r="AC11" s="13" t="str">
        <f t="shared" si="1"/>
        <v>'Annual imports and exports'!r33c22</v>
      </c>
      <c r="AD11" s="13" t="str">
        <f>$C$11&amp;"r"&amp;$D11&amp;"c"&amp;AD$10</f>
        <v>'Annual imports and exports'!r33c23</v>
      </c>
      <c r="AE11" s="13" t="str">
        <f t="shared" ref="AE11:AF11" si="3">$C$11&amp;"r"&amp;$D11&amp;"c"&amp;AE$10</f>
        <v>'Annual imports and exports'!r33c24</v>
      </c>
      <c r="AF11" s="13" t="str">
        <f t="shared" si="3"/>
        <v>'Annual imports and exports'!r33c25</v>
      </c>
      <c r="AG11" s="13" t="str">
        <f>$B$11&amp;"r"&amp;$D11&amp;"c"&amp;AG$10</f>
        <v>'Annual Transfers'!r33c2</v>
      </c>
      <c r="AH11" s="13" t="str">
        <f t="shared" ref="AH11:AL12" si="4">$B$11&amp;"r"&amp;$D11&amp;"c"&amp;AH$10</f>
        <v>'Annual Transfers'!r33c3</v>
      </c>
      <c r="AI11" s="13" t="str">
        <f t="shared" si="4"/>
        <v>'Annual Transfers'!r33c4</v>
      </c>
      <c r="AJ11" s="13" t="str">
        <f t="shared" si="4"/>
        <v>'Annual Transfers'!r33c5</v>
      </c>
      <c r="AK11" s="13" t="str">
        <f t="shared" si="4"/>
        <v>'Annual Transfers'!r33c6</v>
      </c>
      <c r="AL11" s="13" t="str">
        <f t="shared" si="4"/>
        <v>'Annual Transfers'!r33c7</v>
      </c>
    </row>
    <row r="12" spans="2:38" x14ac:dyDescent="0.25">
      <c r="B12" s="11"/>
      <c r="D12" s="15">
        <f>$D$11+1</f>
        <v>34</v>
      </c>
      <c r="E12" s="16"/>
      <c r="F12" s="16" t="str">
        <f>$C$11&amp;"r"&amp;$D12&amp;"c"&amp;F$10</f>
        <v>'Annual imports and exports'!r34c1</v>
      </c>
      <c r="G12" s="16"/>
      <c r="H12" s="16"/>
      <c r="I12" s="13" t="str">
        <f t="shared" si="0"/>
        <v>'Annual imports and exports'!r34c2</v>
      </c>
      <c r="J12" s="13" t="str">
        <f t="shared" si="0"/>
        <v>'Annual imports and exports'!r34c3</v>
      </c>
      <c r="K12" s="13" t="str">
        <f t="shared" si="0"/>
        <v>'Annual imports and exports'!r34c4</v>
      </c>
      <c r="L12" s="13" t="str">
        <f t="shared" si="1"/>
        <v>'Annual imports and exports'!r34c5</v>
      </c>
      <c r="M12" s="13" t="str">
        <f t="shared" si="1"/>
        <v>'Annual imports and exports'!r34c6</v>
      </c>
      <c r="N12" s="13" t="str">
        <f t="shared" si="1"/>
        <v>'Annual imports and exports'!r34c7</v>
      </c>
      <c r="O12" s="13" t="str">
        <f t="shared" si="1"/>
        <v>'Annual imports and exports'!r34c8</v>
      </c>
      <c r="P12" s="13" t="str">
        <f t="shared" si="1"/>
        <v>'Annual imports and exports'!r34c9</v>
      </c>
      <c r="Q12" s="13" t="str">
        <f t="shared" si="1"/>
        <v>'Annual imports and exports'!r34c10</v>
      </c>
      <c r="R12" s="13" t="str">
        <f t="shared" si="2"/>
        <v>'Annual imports and exports'!r34c14</v>
      </c>
      <c r="S12" s="13" t="str">
        <f t="shared" si="2"/>
        <v>'Annual imports and exports'!r34c15</v>
      </c>
      <c r="T12" s="14" t="str">
        <f t="shared" si="2"/>
        <v>'Annual imports and exports'!r34c16</v>
      </c>
      <c r="U12" s="13" t="str">
        <f t="shared" si="1"/>
        <v>'Annual imports and exports'!r34c11</v>
      </c>
      <c r="V12" s="13" t="str">
        <f>$C$11&amp;"r"&amp;$D12&amp;"c"&amp;V$10</f>
        <v>'Annual imports and exports'!r34c12</v>
      </c>
      <c r="W12" s="13" t="str">
        <f t="shared" si="1"/>
        <v>'Annual imports and exports'!r34c13</v>
      </c>
      <c r="X12" s="13" t="str">
        <f t="shared" si="1"/>
        <v>'Annual imports and exports'!r34c17</v>
      </c>
      <c r="Y12" s="13" t="str">
        <f t="shared" si="1"/>
        <v>'Annual imports and exports'!r34c18</v>
      </c>
      <c r="Z12" s="13" t="str">
        <f t="shared" si="1"/>
        <v>'Annual imports and exports'!r34c19</v>
      </c>
      <c r="AA12" s="13" t="str">
        <f t="shared" ref="AA12:AF12" si="5">$C$11&amp;"r"&amp;$D12&amp;"c"&amp;AA$10</f>
        <v>'Annual imports and exports'!r34c20</v>
      </c>
      <c r="AB12" s="13" t="str">
        <f t="shared" si="5"/>
        <v>'Annual imports and exports'!r34c21</v>
      </c>
      <c r="AC12" s="13" t="str">
        <f t="shared" si="5"/>
        <v>'Annual imports and exports'!r34c22</v>
      </c>
      <c r="AD12" s="13" t="str">
        <f t="shared" si="5"/>
        <v>'Annual imports and exports'!r34c23</v>
      </c>
      <c r="AE12" s="13" t="str">
        <f t="shared" si="5"/>
        <v>'Annual imports and exports'!r34c24</v>
      </c>
      <c r="AF12" s="13" t="str">
        <f t="shared" si="5"/>
        <v>'Annual imports and exports'!r34c25</v>
      </c>
      <c r="AG12" s="13" t="str">
        <f>$B$11&amp;"r"&amp;$D12&amp;"c"&amp;AG$10</f>
        <v>'Annual Transfers'!r34c2</v>
      </c>
      <c r="AH12" s="13" t="str">
        <f t="shared" si="4"/>
        <v>'Annual Transfers'!r34c3</v>
      </c>
      <c r="AI12" s="13" t="str">
        <f t="shared" si="4"/>
        <v>'Annual Transfers'!r34c4</v>
      </c>
      <c r="AJ12" s="13" t="str">
        <f t="shared" si="4"/>
        <v>'Annual Transfers'!r34c5</v>
      </c>
      <c r="AK12" s="13" t="str">
        <f t="shared" si="4"/>
        <v>'Annual Transfers'!r34c6</v>
      </c>
      <c r="AL12" s="13" t="str">
        <f t="shared" si="4"/>
        <v>'Annual Transfers'!r34c7</v>
      </c>
    </row>
    <row r="13" spans="2:38" x14ac:dyDescent="0.25">
      <c r="B13" s="2"/>
      <c r="C13" s="2"/>
      <c r="F13" s="4">
        <v>1</v>
      </c>
      <c r="G13" s="4">
        <v>2</v>
      </c>
      <c r="I13" s="11">
        <v>3</v>
      </c>
      <c r="J13" s="11">
        <v>4</v>
      </c>
      <c r="K13" s="11">
        <v>5</v>
      </c>
      <c r="L13" s="11">
        <v>6</v>
      </c>
      <c r="M13" s="11">
        <v>7</v>
      </c>
      <c r="N13" s="11">
        <v>8</v>
      </c>
      <c r="O13" s="11">
        <v>9</v>
      </c>
      <c r="P13" s="11">
        <v>10</v>
      </c>
      <c r="Q13" s="11">
        <v>11</v>
      </c>
      <c r="R13" s="11">
        <v>15</v>
      </c>
      <c r="S13" s="11">
        <v>16</v>
      </c>
      <c r="T13" s="11">
        <v>17</v>
      </c>
      <c r="U13" s="11">
        <v>12</v>
      </c>
      <c r="V13" s="11">
        <v>13</v>
      </c>
      <c r="W13" s="11">
        <v>14</v>
      </c>
      <c r="X13" s="11">
        <v>18</v>
      </c>
      <c r="Y13" s="11">
        <v>19</v>
      </c>
      <c r="Z13" s="11">
        <v>20</v>
      </c>
      <c r="AA13" s="11">
        <v>21</v>
      </c>
      <c r="AB13" s="11">
        <v>22</v>
      </c>
      <c r="AC13" s="11">
        <v>23</v>
      </c>
      <c r="AD13" s="11">
        <v>24</v>
      </c>
      <c r="AE13" s="11">
        <v>25</v>
      </c>
      <c r="AF13" s="11">
        <v>26</v>
      </c>
      <c r="AG13" s="11">
        <v>3</v>
      </c>
      <c r="AH13" s="11">
        <v>4</v>
      </c>
      <c r="AI13" s="11">
        <v>5</v>
      </c>
      <c r="AJ13" s="11">
        <v>6</v>
      </c>
      <c r="AK13" s="11">
        <v>7</v>
      </c>
      <c r="AL13" s="11">
        <v>8</v>
      </c>
    </row>
    <row r="14" spans="2:38" x14ac:dyDescent="0.25">
      <c r="B14" s="2"/>
      <c r="C14" s="2"/>
      <c r="I14" s="11"/>
      <c r="J14" s="11"/>
      <c r="K14" s="11"/>
      <c r="L14" s="11"/>
      <c r="M14" s="11"/>
      <c r="N14" s="11"/>
      <c r="O14" s="11"/>
      <c r="P14" s="11"/>
      <c r="Q14" s="11"/>
      <c r="R14" s="11"/>
      <c r="S14" s="11"/>
      <c r="T14" s="17"/>
      <c r="U14" s="11"/>
      <c r="V14" s="11"/>
      <c r="W14" s="11"/>
      <c r="X14" s="11"/>
      <c r="Y14" s="11"/>
      <c r="Z14" s="11"/>
      <c r="AA14" s="11"/>
      <c r="AB14" s="11"/>
      <c r="AC14" s="11"/>
      <c r="AD14" s="11"/>
      <c r="AE14" s="11"/>
      <c r="AF14" s="11"/>
      <c r="AG14" s="11"/>
      <c r="AH14" s="11"/>
      <c r="AI14" s="11"/>
      <c r="AJ14" s="11"/>
      <c r="AK14" s="11"/>
      <c r="AL14" s="11"/>
    </row>
    <row r="15" spans="2:38" ht="13" x14ac:dyDescent="0.3">
      <c r="B15" s="25" t="s">
        <v>157</v>
      </c>
      <c r="C15" s="27" t="s">
        <v>156</v>
      </c>
      <c r="D15" s="18">
        <v>109</v>
      </c>
      <c r="F15" s="4" t="str">
        <f>$C$15&amp;"r"&amp;$D$15&amp;"c"&amp;F13</f>
        <v>'Quarterly Imports and exports'!r109c1</v>
      </c>
      <c r="G15" s="4" t="str">
        <f>$C$15&amp;"r"&amp;$D$15&amp;"c"&amp;G13</f>
        <v>'Quarterly Imports and exports'!r109c2</v>
      </c>
      <c r="H15" s="4" t="str">
        <f t="shared" ref="H15:AF15" si="6">$C$15&amp;"r"&amp;$D$15&amp;"c"&amp;H13</f>
        <v>'Quarterly Imports and exports'!r109c</v>
      </c>
      <c r="I15" s="4" t="str">
        <f t="shared" si="6"/>
        <v>'Quarterly Imports and exports'!r109c3</v>
      </c>
      <c r="J15" s="4" t="str">
        <f t="shared" si="6"/>
        <v>'Quarterly Imports and exports'!r109c4</v>
      </c>
      <c r="K15" s="4" t="str">
        <f t="shared" si="6"/>
        <v>'Quarterly Imports and exports'!r109c5</v>
      </c>
      <c r="L15" s="4" t="str">
        <f t="shared" si="6"/>
        <v>'Quarterly Imports and exports'!r109c6</v>
      </c>
      <c r="M15" s="4" t="str">
        <f t="shared" si="6"/>
        <v>'Quarterly Imports and exports'!r109c7</v>
      </c>
      <c r="N15" s="4" t="str">
        <f t="shared" si="6"/>
        <v>'Quarterly Imports and exports'!r109c8</v>
      </c>
      <c r="O15" s="4" t="str">
        <f t="shared" si="6"/>
        <v>'Quarterly Imports and exports'!r109c9</v>
      </c>
      <c r="P15" s="4" t="str">
        <f t="shared" si="6"/>
        <v>'Quarterly Imports and exports'!r109c10</v>
      </c>
      <c r="Q15" s="4" t="str">
        <f t="shared" si="6"/>
        <v>'Quarterly Imports and exports'!r109c11</v>
      </c>
      <c r="R15" s="4" t="str">
        <f>$C$15&amp;"r"&amp;$D$15&amp;"c"&amp;R13</f>
        <v>'Quarterly Imports and exports'!r109c15</v>
      </c>
      <c r="S15" s="4" t="str">
        <f>$C$15&amp;"r"&amp;$D$15&amp;"c"&amp;S13</f>
        <v>'Quarterly Imports and exports'!r109c16</v>
      </c>
      <c r="T15" s="4" t="str">
        <f>$C$15&amp;"r"&amp;$D$15&amp;"c"&amp;T13</f>
        <v>'Quarterly Imports and exports'!r109c17</v>
      </c>
      <c r="U15" s="4" t="str">
        <f t="shared" si="6"/>
        <v>'Quarterly Imports and exports'!r109c12</v>
      </c>
      <c r="V15" s="4" t="str">
        <f t="shared" si="6"/>
        <v>'Quarterly Imports and exports'!r109c13</v>
      </c>
      <c r="W15" s="4" t="str">
        <f t="shared" si="6"/>
        <v>'Quarterly Imports and exports'!r109c14</v>
      </c>
      <c r="X15" s="4" t="str">
        <f t="shared" si="6"/>
        <v>'Quarterly Imports and exports'!r109c18</v>
      </c>
      <c r="Y15" s="4" t="str">
        <f t="shared" si="6"/>
        <v>'Quarterly Imports and exports'!r109c19</v>
      </c>
      <c r="Z15" s="4" t="str">
        <f t="shared" si="6"/>
        <v>'Quarterly Imports and exports'!r109c20</v>
      </c>
      <c r="AA15" s="4" t="str">
        <f t="shared" si="6"/>
        <v>'Quarterly Imports and exports'!r109c21</v>
      </c>
      <c r="AB15" s="4" t="str">
        <f t="shared" si="6"/>
        <v>'Quarterly Imports and exports'!r109c22</v>
      </c>
      <c r="AC15" s="4" t="str">
        <f t="shared" si="6"/>
        <v>'Quarterly Imports and exports'!r109c23</v>
      </c>
      <c r="AD15" s="4" t="str">
        <f t="shared" si="6"/>
        <v>'Quarterly Imports and exports'!r109c24</v>
      </c>
      <c r="AE15" s="4" t="str">
        <f t="shared" si="6"/>
        <v>'Quarterly Imports and exports'!r109c25</v>
      </c>
      <c r="AF15" s="4" t="str">
        <f t="shared" si="6"/>
        <v>'Quarterly Imports and exports'!r109c26</v>
      </c>
      <c r="AG15" s="4" t="str">
        <f>$B$15&amp;"r"&amp;$D15&amp;"c"&amp;AG$13</f>
        <v>'Quarterly transfers'!r109c3</v>
      </c>
      <c r="AH15" s="4" t="str">
        <f t="shared" ref="AH15:AL15" si="7">$B$15&amp;"r"&amp;$D15&amp;"c"&amp;AH$13</f>
        <v>'Quarterly transfers'!r109c4</v>
      </c>
      <c r="AI15" s="4" t="str">
        <f t="shared" si="7"/>
        <v>'Quarterly transfers'!r109c5</v>
      </c>
      <c r="AJ15" s="4" t="str">
        <f t="shared" si="7"/>
        <v>'Quarterly transfers'!r109c6</v>
      </c>
      <c r="AK15" s="4" t="str">
        <f t="shared" si="7"/>
        <v>'Quarterly transfers'!r109c7</v>
      </c>
      <c r="AL15" s="4" t="str">
        <f t="shared" si="7"/>
        <v>'Quarterly transfers'!r109c8</v>
      </c>
    </row>
    <row r="16" spans="2:38" x14ac:dyDescent="0.25">
      <c r="B16" s="3"/>
      <c r="C16" s="2"/>
      <c r="D16" s="4">
        <f>D15+1</f>
        <v>110</v>
      </c>
      <c r="F16" s="4" t="str">
        <f>$C$15&amp;"r"&amp;$D$16&amp;"c"&amp;F13</f>
        <v>'Quarterly Imports and exports'!r110c1</v>
      </c>
      <c r="G16" s="4" t="str">
        <f t="shared" ref="G16:AF16" si="8">$C$15&amp;"r"&amp;$D$16&amp;"c"&amp;G13</f>
        <v>'Quarterly Imports and exports'!r110c2</v>
      </c>
      <c r="H16" s="4" t="str">
        <f t="shared" si="8"/>
        <v>'Quarterly Imports and exports'!r110c</v>
      </c>
      <c r="I16" s="4" t="str">
        <f t="shared" si="8"/>
        <v>'Quarterly Imports and exports'!r110c3</v>
      </c>
      <c r="J16" s="4" t="str">
        <f t="shared" si="8"/>
        <v>'Quarterly Imports and exports'!r110c4</v>
      </c>
      <c r="K16" s="4" t="str">
        <f t="shared" si="8"/>
        <v>'Quarterly Imports and exports'!r110c5</v>
      </c>
      <c r="L16" s="4" t="str">
        <f t="shared" si="8"/>
        <v>'Quarterly Imports and exports'!r110c6</v>
      </c>
      <c r="M16" s="4" t="str">
        <f t="shared" si="8"/>
        <v>'Quarterly Imports and exports'!r110c7</v>
      </c>
      <c r="N16" s="4" t="str">
        <f t="shared" si="8"/>
        <v>'Quarterly Imports and exports'!r110c8</v>
      </c>
      <c r="O16" s="4" t="str">
        <f t="shared" si="8"/>
        <v>'Quarterly Imports and exports'!r110c9</v>
      </c>
      <c r="P16" s="4" t="str">
        <f t="shared" si="8"/>
        <v>'Quarterly Imports and exports'!r110c10</v>
      </c>
      <c r="Q16" s="4" t="str">
        <f t="shared" si="8"/>
        <v>'Quarterly Imports and exports'!r110c11</v>
      </c>
      <c r="R16" s="4" t="str">
        <f>$C$15&amp;"r"&amp;$D$16&amp;"c"&amp;R13</f>
        <v>'Quarterly Imports and exports'!r110c15</v>
      </c>
      <c r="S16" s="4" t="str">
        <f>$C$15&amp;"r"&amp;$D$16&amp;"c"&amp;S13</f>
        <v>'Quarterly Imports and exports'!r110c16</v>
      </c>
      <c r="T16" s="4" t="str">
        <f>$C$15&amp;"r"&amp;$D$16&amp;"c"&amp;T13</f>
        <v>'Quarterly Imports and exports'!r110c17</v>
      </c>
      <c r="U16" s="4" t="str">
        <f t="shared" si="8"/>
        <v>'Quarterly Imports and exports'!r110c12</v>
      </c>
      <c r="V16" s="4" t="str">
        <f t="shared" si="8"/>
        <v>'Quarterly Imports and exports'!r110c13</v>
      </c>
      <c r="W16" s="4" t="str">
        <f t="shared" si="8"/>
        <v>'Quarterly Imports and exports'!r110c14</v>
      </c>
      <c r="X16" s="4" t="str">
        <f t="shared" si="8"/>
        <v>'Quarterly Imports and exports'!r110c18</v>
      </c>
      <c r="Y16" s="4" t="str">
        <f t="shared" si="8"/>
        <v>'Quarterly Imports and exports'!r110c19</v>
      </c>
      <c r="Z16" s="4" t="str">
        <f t="shared" si="8"/>
        <v>'Quarterly Imports and exports'!r110c20</v>
      </c>
      <c r="AA16" s="4" t="str">
        <f t="shared" si="8"/>
        <v>'Quarterly Imports and exports'!r110c21</v>
      </c>
      <c r="AB16" s="4" t="str">
        <f t="shared" si="8"/>
        <v>'Quarterly Imports and exports'!r110c22</v>
      </c>
      <c r="AC16" s="4" t="str">
        <f t="shared" si="8"/>
        <v>'Quarterly Imports and exports'!r110c23</v>
      </c>
      <c r="AD16" s="4" t="str">
        <f t="shared" si="8"/>
        <v>'Quarterly Imports and exports'!r110c24</v>
      </c>
      <c r="AE16" s="4" t="str">
        <f t="shared" si="8"/>
        <v>'Quarterly Imports and exports'!r110c25</v>
      </c>
      <c r="AF16" s="4" t="str">
        <f t="shared" si="8"/>
        <v>'Quarterly Imports and exports'!r110c26</v>
      </c>
      <c r="AG16" s="4" t="str">
        <f t="shared" ref="AG16:AL27" si="9">$B$15&amp;"r"&amp;$D16&amp;"c"&amp;AG$13</f>
        <v>'Quarterly transfers'!r110c3</v>
      </c>
      <c r="AH16" s="4" t="str">
        <f t="shared" si="9"/>
        <v>'Quarterly transfers'!r110c4</v>
      </c>
      <c r="AI16" s="4" t="str">
        <f t="shared" si="9"/>
        <v>'Quarterly transfers'!r110c5</v>
      </c>
      <c r="AJ16" s="4" t="str">
        <f t="shared" si="9"/>
        <v>'Quarterly transfers'!r110c6</v>
      </c>
      <c r="AK16" s="4" t="str">
        <f t="shared" si="9"/>
        <v>'Quarterly transfers'!r110c7</v>
      </c>
      <c r="AL16" s="4" t="str">
        <f t="shared" si="9"/>
        <v>'Quarterly transfers'!r110c8</v>
      </c>
    </row>
    <row r="17" spans="2:38" x14ac:dyDescent="0.25">
      <c r="B17" s="3"/>
      <c r="C17" s="2"/>
      <c r="D17" s="4">
        <f t="shared" ref="D17:D27" si="10">D16+1</f>
        <v>111</v>
      </c>
      <c r="F17" s="4" t="str">
        <f>$C$15&amp;"r"&amp;$D$17&amp;"c"&amp;F13</f>
        <v>'Quarterly Imports and exports'!r111c1</v>
      </c>
      <c r="G17" s="4" t="str">
        <f t="shared" ref="G17:AF17" si="11">$C$15&amp;"r"&amp;$D$17&amp;"c"&amp;G13</f>
        <v>'Quarterly Imports and exports'!r111c2</v>
      </c>
      <c r="H17" s="4" t="str">
        <f t="shared" si="11"/>
        <v>'Quarterly Imports and exports'!r111c</v>
      </c>
      <c r="I17" s="4" t="str">
        <f t="shared" si="11"/>
        <v>'Quarterly Imports and exports'!r111c3</v>
      </c>
      <c r="J17" s="4" t="str">
        <f t="shared" si="11"/>
        <v>'Quarterly Imports and exports'!r111c4</v>
      </c>
      <c r="K17" s="4" t="str">
        <f t="shared" si="11"/>
        <v>'Quarterly Imports and exports'!r111c5</v>
      </c>
      <c r="L17" s="4" t="str">
        <f t="shared" si="11"/>
        <v>'Quarterly Imports and exports'!r111c6</v>
      </c>
      <c r="M17" s="4" t="str">
        <f t="shared" si="11"/>
        <v>'Quarterly Imports and exports'!r111c7</v>
      </c>
      <c r="N17" s="4" t="str">
        <f t="shared" si="11"/>
        <v>'Quarterly Imports and exports'!r111c8</v>
      </c>
      <c r="O17" s="4" t="str">
        <f t="shared" si="11"/>
        <v>'Quarterly Imports and exports'!r111c9</v>
      </c>
      <c r="P17" s="4" t="str">
        <f t="shared" si="11"/>
        <v>'Quarterly Imports and exports'!r111c10</v>
      </c>
      <c r="Q17" s="4" t="str">
        <f t="shared" si="11"/>
        <v>'Quarterly Imports and exports'!r111c11</v>
      </c>
      <c r="R17" s="4" t="str">
        <f>$C$15&amp;"r"&amp;$D$17&amp;"c"&amp;R13</f>
        <v>'Quarterly Imports and exports'!r111c15</v>
      </c>
      <c r="S17" s="4" t="str">
        <f>$C$15&amp;"r"&amp;$D$17&amp;"c"&amp;S13</f>
        <v>'Quarterly Imports and exports'!r111c16</v>
      </c>
      <c r="T17" s="4" t="str">
        <f>$C$15&amp;"r"&amp;$D$17&amp;"c"&amp;T13</f>
        <v>'Quarterly Imports and exports'!r111c17</v>
      </c>
      <c r="U17" s="4" t="str">
        <f t="shared" si="11"/>
        <v>'Quarterly Imports and exports'!r111c12</v>
      </c>
      <c r="V17" s="4" t="str">
        <f t="shared" si="11"/>
        <v>'Quarterly Imports and exports'!r111c13</v>
      </c>
      <c r="W17" s="4" t="str">
        <f t="shared" si="11"/>
        <v>'Quarterly Imports and exports'!r111c14</v>
      </c>
      <c r="X17" s="4" t="str">
        <f t="shared" si="11"/>
        <v>'Quarterly Imports and exports'!r111c18</v>
      </c>
      <c r="Y17" s="4" t="str">
        <f t="shared" si="11"/>
        <v>'Quarterly Imports and exports'!r111c19</v>
      </c>
      <c r="Z17" s="4" t="str">
        <f t="shared" si="11"/>
        <v>'Quarterly Imports and exports'!r111c20</v>
      </c>
      <c r="AA17" s="4" t="str">
        <f t="shared" si="11"/>
        <v>'Quarterly Imports and exports'!r111c21</v>
      </c>
      <c r="AB17" s="4" t="str">
        <f t="shared" si="11"/>
        <v>'Quarterly Imports and exports'!r111c22</v>
      </c>
      <c r="AC17" s="4" t="str">
        <f t="shared" si="11"/>
        <v>'Quarterly Imports and exports'!r111c23</v>
      </c>
      <c r="AD17" s="4" t="str">
        <f t="shared" si="11"/>
        <v>'Quarterly Imports and exports'!r111c24</v>
      </c>
      <c r="AE17" s="4" t="str">
        <f t="shared" si="11"/>
        <v>'Quarterly Imports and exports'!r111c25</v>
      </c>
      <c r="AF17" s="4" t="str">
        <f t="shared" si="11"/>
        <v>'Quarterly Imports and exports'!r111c26</v>
      </c>
      <c r="AG17" s="4" t="str">
        <f t="shared" si="9"/>
        <v>'Quarterly transfers'!r111c3</v>
      </c>
      <c r="AH17" s="4" t="str">
        <f t="shared" si="9"/>
        <v>'Quarterly transfers'!r111c4</v>
      </c>
      <c r="AI17" s="4" t="str">
        <f t="shared" si="9"/>
        <v>'Quarterly transfers'!r111c5</v>
      </c>
      <c r="AJ17" s="4" t="str">
        <f t="shared" si="9"/>
        <v>'Quarterly transfers'!r111c6</v>
      </c>
      <c r="AK17" s="4" t="str">
        <f t="shared" si="9"/>
        <v>'Quarterly transfers'!r111c7</v>
      </c>
      <c r="AL17" s="4" t="str">
        <f t="shared" si="9"/>
        <v>'Quarterly transfers'!r111c8</v>
      </c>
    </row>
    <row r="18" spans="2:38" x14ac:dyDescent="0.25">
      <c r="B18" s="3"/>
      <c r="C18" s="2"/>
      <c r="D18" s="4">
        <f t="shared" si="10"/>
        <v>112</v>
      </c>
      <c r="F18" s="4" t="str">
        <f>$C$15&amp;"r"&amp;$D$18&amp;"c"&amp;F13</f>
        <v>'Quarterly Imports and exports'!r112c1</v>
      </c>
      <c r="G18" s="4" t="str">
        <f t="shared" ref="G18:AF18" si="12">$C$15&amp;"r"&amp;$D$18&amp;"c"&amp;G13</f>
        <v>'Quarterly Imports and exports'!r112c2</v>
      </c>
      <c r="H18" s="4" t="str">
        <f t="shared" si="12"/>
        <v>'Quarterly Imports and exports'!r112c</v>
      </c>
      <c r="I18" s="4" t="str">
        <f t="shared" si="12"/>
        <v>'Quarterly Imports and exports'!r112c3</v>
      </c>
      <c r="J18" s="4" t="str">
        <f t="shared" si="12"/>
        <v>'Quarterly Imports and exports'!r112c4</v>
      </c>
      <c r="K18" s="4" t="str">
        <f t="shared" si="12"/>
        <v>'Quarterly Imports and exports'!r112c5</v>
      </c>
      <c r="L18" s="4" t="str">
        <f t="shared" si="12"/>
        <v>'Quarterly Imports and exports'!r112c6</v>
      </c>
      <c r="M18" s="4" t="str">
        <f t="shared" si="12"/>
        <v>'Quarterly Imports and exports'!r112c7</v>
      </c>
      <c r="N18" s="4" t="str">
        <f t="shared" si="12"/>
        <v>'Quarterly Imports and exports'!r112c8</v>
      </c>
      <c r="O18" s="4" t="str">
        <f t="shared" si="12"/>
        <v>'Quarterly Imports and exports'!r112c9</v>
      </c>
      <c r="P18" s="4" t="str">
        <f t="shared" si="12"/>
        <v>'Quarterly Imports and exports'!r112c10</v>
      </c>
      <c r="Q18" s="4" t="str">
        <f t="shared" si="12"/>
        <v>'Quarterly Imports and exports'!r112c11</v>
      </c>
      <c r="R18" s="4" t="str">
        <f>$C$15&amp;"r"&amp;$D$18&amp;"c"&amp;R13</f>
        <v>'Quarterly Imports and exports'!r112c15</v>
      </c>
      <c r="S18" s="4" t="str">
        <f>$C$15&amp;"r"&amp;$D$18&amp;"c"&amp;S13</f>
        <v>'Quarterly Imports and exports'!r112c16</v>
      </c>
      <c r="T18" s="4" t="str">
        <f>$C$15&amp;"r"&amp;$D$18&amp;"c"&amp;T13</f>
        <v>'Quarterly Imports and exports'!r112c17</v>
      </c>
      <c r="U18" s="4" t="str">
        <f t="shared" si="12"/>
        <v>'Quarterly Imports and exports'!r112c12</v>
      </c>
      <c r="V18" s="4" t="str">
        <f t="shared" si="12"/>
        <v>'Quarterly Imports and exports'!r112c13</v>
      </c>
      <c r="W18" s="4" t="str">
        <f t="shared" si="12"/>
        <v>'Quarterly Imports and exports'!r112c14</v>
      </c>
      <c r="X18" s="4" t="str">
        <f t="shared" si="12"/>
        <v>'Quarterly Imports and exports'!r112c18</v>
      </c>
      <c r="Y18" s="4" t="str">
        <f t="shared" si="12"/>
        <v>'Quarterly Imports and exports'!r112c19</v>
      </c>
      <c r="Z18" s="4" t="str">
        <f t="shared" si="12"/>
        <v>'Quarterly Imports and exports'!r112c20</v>
      </c>
      <c r="AA18" s="4" t="str">
        <f t="shared" si="12"/>
        <v>'Quarterly Imports and exports'!r112c21</v>
      </c>
      <c r="AB18" s="4" t="str">
        <f t="shared" si="12"/>
        <v>'Quarterly Imports and exports'!r112c22</v>
      </c>
      <c r="AC18" s="4" t="str">
        <f t="shared" si="12"/>
        <v>'Quarterly Imports and exports'!r112c23</v>
      </c>
      <c r="AD18" s="4" t="str">
        <f t="shared" si="12"/>
        <v>'Quarterly Imports and exports'!r112c24</v>
      </c>
      <c r="AE18" s="4" t="str">
        <f t="shared" si="12"/>
        <v>'Quarterly Imports and exports'!r112c25</v>
      </c>
      <c r="AF18" s="4" t="str">
        <f t="shared" si="12"/>
        <v>'Quarterly Imports and exports'!r112c26</v>
      </c>
      <c r="AG18" s="4" t="str">
        <f t="shared" si="9"/>
        <v>'Quarterly transfers'!r112c3</v>
      </c>
      <c r="AH18" s="4" t="str">
        <f t="shared" si="9"/>
        <v>'Quarterly transfers'!r112c4</v>
      </c>
      <c r="AI18" s="4" t="str">
        <f t="shared" si="9"/>
        <v>'Quarterly transfers'!r112c5</v>
      </c>
      <c r="AJ18" s="4" t="str">
        <f t="shared" si="9"/>
        <v>'Quarterly transfers'!r112c6</v>
      </c>
      <c r="AK18" s="4" t="str">
        <f t="shared" si="9"/>
        <v>'Quarterly transfers'!r112c7</v>
      </c>
      <c r="AL18" s="4" t="str">
        <f t="shared" si="9"/>
        <v>'Quarterly transfers'!r112c8</v>
      </c>
    </row>
    <row r="19" spans="2:38" x14ac:dyDescent="0.25">
      <c r="B19" s="3"/>
      <c r="C19" s="2"/>
      <c r="D19" s="4">
        <f t="shared" si="10"/>
        <v>113</v>
      </c>
      <c r="F19" s="4" t="str">
        <f>$C$15&amp;"r"&amp;$D$19&amp;"c"&amp;F13</f>
        <v>'Quarterly Imports and exports'!r113c1</v>
      </c>
      <c r="G19" s="4" t="str">
        <f t="shared" ref="G19:AF19" si="13">$C$15&amp;"r"&amp;$D$19&amp;"c"&amp;G13</f>
        <v>'Quarterly Imports and exports'!r113c2</v>
      </c>
      <c r="H19" s="4" t="str">
        <f t="shared" si="13"/>
        <v>'Quarterly Imports and exports'!r113c</v>
      </c>
      <c r="I19" s="4" t="str">
        <f t="shared" si="13"/>
        <v>'Quarterly Imports and exports'!r113c3</v>
      </c>
      <c r="J19" s="4" t="str">
        <f t="shared" si="13"/>
        <v>'Quarterly Imports and exports'!r113c4</v>
      </c>
      <c r="K19" s="4" t="str">
        <f t="shared" si="13"/>
        <v>'Quarterly Imports and exports'!r113c5</v>
      </c>
      <c r="L19" s="4" t="str">
        <f t="shared" si="13"/>
        <v>'Quarterly Imports and exports'!r113c6</v>
      </c>
      <c r="M19" s="4" t="str">
        <f t="shared" si="13"/>
        <v>'Quarterly Imports and exports'!r113c7</v>
      </c>
      <c r="N19" s="4" t="str">
        <f t="shared" si="13"/>
        <v>'Quarterly Imports and exports'!r113c8</v>
      </c>
      <c r="O19" s="4" t="str">
        <f t="shared" si="13"/>
        <v>'Quarterly Imports and exports'!r113c9</v>
      </c>
      <c r="P19" s="4" t="str">
        <f t="shared" si="13"/>
        <v>'Quarterly Imports and exports'!r113c10</v>
      </c>
      <c r="Q19" s="4" t="str">
        <f t="shared" si="13"/>
        <v>'Quarterly Imports and exports'!r113c11</v>
      </c>
      <c r="R19" s="4" t="str">
        <f>$C$15&amp;"r"&amp;$D$19&amp;"c"&amp;R13</f>
        <v>'Quarterly Imports and exports'!r113c15</v>
      </c>
      <c r="S19" s="4" t="str">
        <f>$C$15&amp;"r"&amp;$D$19&amp;"c"&amp;S13</f>
        <v>'Quarterly Imports and exports'!r113c16</v>
      </c>
      <c r="T19" s="4" t="str">
        <f>$C$15&amp;"r"&amp;$D$19&amp;"c"&amp;T13</f>
        <v>'Quarterly Imports and exports'!r113c17</v>
      </c>
      <c r="U19" s="4" t="str">
        <f t="shared" si="13"/>
        <v>'Quarterly Imports and exports'!r113c12</v>
      </c>
      <c r="V19" s="4" t="str">
        <f t="shared" si="13"/>
        <v>'Quarterly Imports and exports'!r113c13</v>
      </c>
      <c r="W19" s="4" t="str">
        <f t="shared" si="13"/>
        <v>'Quarterly Imports and exports'!r113c14</v>
      </c>
      <c r="X19" s="4" t="str">
        <f t="shared" si="13"/>
        <v>'Quarterly Imports and exports'!r113c18</v>
      </c>
      <c r="Y19" s="4" t="str">
        <f t="shared" si="13"/>
        <v>'Quarterly Imports and exports'!r113c19</v>
      </c>
      <c r="Z19" s="4" t="str">
        <f t="shared" si="13"/>
        <v>'Quarterly Imports and exports'!r113c20</v>
      </c>
      <c r="AA19" s="4" t="str">
        <f t="shared" si="13"/>
        <v>'Quarterly Imports and exports'!r113c21</v>
      </c>
      <c r="AB19" s="4" t="str">
        <f t="shared" si="13"/>
        <v>'Quarterly Imports and exports'!r113c22</v>
      </c>
      <c r="AC19" s="4" t="str">
        <f t="shared" si="13"/>
        <v>'Quarterly Imports and exports'!r113c23</v>
      </c>
      <c r="AD19" s="4" t="str">
        <f t="shared" si="13"/>
        <v>'Quarterly Imports and exports'!r113c24</v>
      </c>
      <c r="AE19" s="4" t="str">
        <f t="shared" si="13"/>
        <v>'Quarterly Imports and exports'!r113c25</v>
      </c>
      <c r="AF19" s="4" t="str">
        <f t="shared" si="13"/>
        <v>'Quarterly Imports and exports'!r113c26</v>
      </c>
      <c r="AG19" s="4" t="str">
        <f t="shared" si="9"/>
        <v>'Quarterly transfers'!r113c3</v>
      </c>
      <c r="AH19" s="4" t="str">
        <f t="shared" si="9"/>
        <v>'Quarterly transfers'!r113c4</v>
      </c>
      <c r="AI19" s="4" t="str">
        <f t="shared" si="9"/>
        <v>'Quarterly transfers'!r113c5</v>
      </c>
      <c r="AJ19" s="4" t="str">
        <f t="shared" si="9"/>
        <v>'Quarterly transfers'!r113c6</v>
      </c>
      <c r="AK19" s="4" t="str">
        <f t="shared" si="9"/>
        <v>'Quarterly transfers'!r113c7</v>
      </c>
      <c r="AL19" s="4" t="str">
        <f t="shared" si="9"/>
        <v>'Quarterly transfers'!r113c8</v>
      </c>
    </row>
    <row r="20" spans="2:38" x14ac:dyDescent="0.25">
      <c r="B20" s="3"/>
      <c r="C20" s="2"/>
      <c r="D20" s="4">
        <f t="shared" si="10"/>
        <v>114</v>
      </c>
      <c r="F20" s="4" t="str">
        <f>$C$15&amp;"r"&amp;$D$20&amp;"c"&amp;F13</f>
        <v>'Quarterly Imports and exports'!r114c1</v>
      </c>
      <c r="G20" s="4" t="str">
        <f t="shared" ref="G20:AF20" si="14">$C$15&amp;"r"&amp;$D$20&amp;"c"&amp;G13</f>
        <v>'Quarterly Imports and exports'!r114c2</v>
      </c>
      <c r="H20" s="4" t="str">
        <f t="shared" si="14"/>
        <v>'Quarterly Imports and exports'!r114c</v>
      </c>
      <c r="I20" s="4" t="str">
        <f t="shared" si="14"/>
        <v>'Quarterly Imports and exports'!r114c3</v>
      </c>
      <c r="J20" s="4" t="str">
        <f t="shared" si="14"/>
        <v>'Quarterly Imports and exports'!r114c4</v>
      </c>
      <c r="K20" s="4" t="str">
        <f t="shared" si="14"/>
        <v>'Quarterly Imports and exports'!r114c5</v>
      </c>
      <c r="L20" s="4" t="str">
        <f t="shared" si="14"/>
        <v>'Quarterly Imports and exports'!r114c6</v>
      </c>
      <c r="M20" s="4" t="str">
        <f t="shared" si="14"/>
        <v>'Quarterly Imports and exports'!r114c7</v>
      </c>
      <c r="N20" s="4" t="str">
        <f t="shared" si="14"/>
        <v>'Quarterly Imports and exports'!r114c8</v>
      </c>
      <c r="O20" s="4" t="str">
        <f t="shared" si="14"/>
        <v>'Quarterly Imports and exports'!r114c9</v>
      </c>
      <c r="P20" s="4" t="str">
        <f t="shared" si="14"/>
        <v>'Quarterly Imports and exports'!r114c10</v>
      </c>
      <c r="Q20" s="4" t="str">
        <f t="shared" si="14"/>
        <v>'Quarterly Imports and exports'!r114c11</v>
      </c>
      <c r="R20" s="4" t="str">
        <f>$C$15&amp;"r"&amp;$D$20&amp;"c"&amp;R13</f>
        <v>'Quarterly Imports and exports'!r114c15</v>
      </c>
      <c r="S20" s="4" t="str">
        <f>$C$15&amp;"r"&amp;$D$20&amp;"c"&amp;S13</f>
        <v>'Quarterly Imports and exports'!r114c16</v>
      </c>
      <c r="T20" s="4" t="str">
        <f>$C$15&amp;"r"&amp;$D$20&amp;"c"&amp;T13</f>
        <v>'Quarterly Imports and exports'!r114c17</v>
      </c>
      <c r="U20" s="4" t="str">
        <f t="shared" si="14"/>
        <v>'Quarterly Imports and exports'!r114c12</v>
      </c>
      <c r="V20" s="4" t="str">
        <f t="shared" si="14"/>
        <v>'Quarterly Imports and exports'!r114c13</v>
      </c>
      <c r="W20" s="4" t="str">
        <f t="shared" si="14"/>
        <v>'Quarterly Imports and exports'!r114c14</v>
      </c>
      <c r="X20" s="4" t="str">
        <f t="shared" si="14"/>
        <v>'Quarterly Imports and exports'!r114c18</v>
      </c>
      <c r="Y20" s="4" t="str">
        <f t="shared" si="14"/>
        <v>'Quarterly Imports and exports'!r114c19</v>
      </c>
      <c r="Z20" s="4" t="str">
        <f t="shared" si="14"/>
        <v>'Quarterly Imports and exports'!r114c20</v>
      </c>
      <c r="AA20" s="4" t="str">
        <f t="shared" si="14"/>
        <v>'Quarterly Imports and exports'!r114c21</v>
      </c>
      <c r="AB20" s="4" t="str">
        <f t="shared" si="14"/>
        <v>'Quarterly Imports and exports'!r114c22</v>
      </c>
      <c r="AC20" s="4" t="str">
        <f t="shared" si="14"/>
        <v>'Quarterly Imports and exports'!r114c23</v>
      </c>
      <c r="AD20" s="4" t="str">
        <f t="shared" si="14"/>
        <v>'Quarterly Imports and exports'!r114c24</v>
      </c>
      <c r="AE20" s="4" t="str">
        <f t="shared" si="14"/>
        <v>'Quarterly Imports and exports'!r114c25</v>
      </c>
      <c r="AF20" s="4" t="str">
        <f t="shared" si="14"/>
        <v>'Quarterly Imports and exports'!r114c26</v>
      </c>
      <c r="AG20" s="4" t="str">
        <f t="shared" si="9"/>
        <v>'Quarterly transfers'!r114c3</v>
      </c>
      <c r="AH20" s="4" t="str">
        <f t="shared" si="9"/>
        <v>'Quarterly transfers'!r114c4</v>
      </c>
      <c r="AI20" s="4" t="str">
        <f t="shared" si="9"/>
        <v>'Quarterly transfers'!r114c5</v>
      </c>
      <c r="AJ20" s="4" t="str">
        <f t="shared" si="9"/>
        <v>'Quarterly transfers'!r114c6</v>
      </c>
      <c r="AK20" s="4" t="str">
        <f t="shared" si="9"/>
        <v>'Quarterly transfers'!r114c7</v>
      </c>
      <c r="AL20" s="4" t="str">
        <f t="shared" si="9"/>
        <v>'Quarterly transfers'!r114c8</v>
      </c>
    </row>
    <row r="21" spans="2:38" x14ac:dyDescent="0.25">
      <c r="B21" s="3"/>
      <c r="D21" s="4">
        <f t="shared" si="10"/>
        <v>115</v>
      </c>
      <c r="F21" s="4" t="str">
        <f>$C$15&amp;"r"&amp;$D$21&amp;"c"&amp;F13</f>
        <v>'Quarterly Imports and exports'!r115c1</v>
      </c>
      <c r="G21" s="4" t="str">
        <f t="shared" ref="G21:AF21" si="15">$C$15&amp;"r"&amp;$D$21&amp;"c"&amp;G13</f>
        <v>'Quarterly Imports and exports'!r115c2</v>
      </c>
      <c r="H21" s="4" t="str">
        <f t="shared" si="15"/>
        <v>'Quarterly Imports and exports'!r115c</v>
      </c>
      <c r="I21" s="4" t="str">
        <f t="shared" si="15"/>
        <v>'Quarterly Imports and exports'!r115c3</v>
      </c>
      <c r="J21" s="4" t="str">
        <f t="shared" si="15"/>
        <v>'Quarterly Imports and exports'!r115c4</v>
      </c>
      <c r="K21" s="4" t="str">
        <f t="shared" si="15"/>
        <v>'Quarterly Imports and exports'!r115c5</v>
      </c>
      <c r="L21" s="4" t="str">
        <f t="shared" si="15"/>
        <v>'Quarterly Imports and exports'!r115c6</v>
      </c>
      <c r="M21" s="4" t="str">
        <f t="shared" si="15"/>
        <v>'Quarterly Imports and exports'!r115c7</v>
      </c>
      <c r="N21" s="4" t="str">
        <f t="shared" si="15"/>
        <v>'Quarterly Imports and exports'!r115c8</v>
      </c>
      <c r="O21" s="4" t="str">
        <f t="shared" si="15"/>
        <v>'Quarterly Imports and exports'!r115c9</v>
      </c>
      <c r="P21" s="4" t="str">
        <f t="shared" si="15"/>
        <v>'Quarterly Imports and exports'!r115c10</v>
      </c>
      <c r="Q21" s="4" t="str">
        <f t="shared" si="15"/>
        <v>'Quarterly Imports and exports'!r115c11</v>
      </c>
      <c r="R21" s="4" t="str">
        <f>$C$15&amp;"r"&amp;$D$21&amp;"c"&amp;R13</f>
        <v>'Quarterly Imports and exports'!r115c15</v>
      </c>
      <c r="S21" s="4" t="str">
        <f>$C$15&amp;"r"&amp;$D$21&amp;"c"&amp;S13</f>
        <v>'Quarterly Imports and exports'!r115c16</v>
      </c>
      <c r="T21" s="4" t="str">
        <f>$C$15&amp;"r"&amp;$D$21&amp;"c"&amp;T13</f>
        <v>'Quarterly Imports and exports'!r115c17</v>
      </c>
      <c r="U21" s="4" t="str">
        <f t="shared" si="15"/>
        <v>'Quarterly Imports and exports'!r115c12</v>
      </c>
      <c r="V21" s="4" t="str">
        <f t="shared" si="15"/>
        <v>'Quarterly Imports and exports'!r115c13</v>
      </c>
      <c r="W21" s="4" t="str">
        <f t="shared" si="15"/>
        <v>'Quarterly Imports and exports'!r115c14</v>
      </c>
      <c r="X21" s="4" t="str">
        <f t="shared" si="15"/>
        <v>'Quarterly Imports and exports'!r115c18</v>
      </c>
      <c r="Y21" s="4" t="str">
        <f t="shared" si="15"/>
        <v>'Quarterly Imports and exports'!r115c19</v>
      </c>
      <c r="Z21" s="4" t="str">
        <f t="shared" si="15"/>
        <v>'Quarterly Imports and exports'!r115c20</v>
      </c>
      <c r="AA21" s="4" t="str">
        <f t="shared" si="15"/>
        <v>'Quarterly Imports and exports'!r115c21</v>
      </c>
      <c r="AB21" s="4" t="str">
        <f t="shared" si="15"/>
        <v>'Quarterly Imports and exports'!r115c22</v>
      </c>
      <c r="AC21" s="4" t="str">
        <f t="shared" si="15"/>
        <v>'Quarterly Imports and exports'!r115c23</v>
      </c>
      <c r="AD21" s="4" t="str">
        <f t="shared" si="15"/>
        <v>'Quarterly Imports and exports'!r115c24</v>
      </c>
      <c r="AE21" s="4" t="str">
        <f t="shared" si="15"/>
        <v>'Quarterly Imports and exports'!r115c25</v>
      </c>
      <c r="AF21" s="4" t="str">
        <f t="shared" si="15"/>
        <v>'Quarterly Imports and exports'!r115c26</v>
      </c>
      <c r="AG21" s="4" t="str">
        <f t="shared" si="9"/>
        <v>'Quarterly transfers'!r115c3</v>
      </c>
      <c r="AH21" s="4" t="str">
        <f t="shared" si="9"/>
        <v>'Quarterly transfers'!r115c4</v>
      </c>
      <c r="AI21" s="4" t="str">
        <f t="shared" si="9"/>
        <v>'Quarterly transfers'!r115c5</v>
      </c>
      <c r="AJ21" s="4" t="str">
        <f t="shared" si="9"/>
        <v>'Quarterly transfers'!r115c6</v>
      </c>
      <c r="AK21" s="4" t="str">
        <f t="shared" si="9"/>
        <v>'Quarterly transfers'!r115c7</v>
      </c>
      <c r="AL21" s="4" t="str">
        <f t="shared" si="9"/>
        <v>'Quarterly transfers'!r115c8</v>
      </c>
    </row>
    <row r="22" spans="2:38" x14ac:dyDescent="0.25">
      <c r="B22" s="3"/>
      <c r="D22" s="4">
        <f t="shared" si="10"/>
        <v>116</v>
      </c>
      <c r="F22" s="4" t="str">
        <f>$C$15&amp;"r"&amp;$D$22&amp;"c"&amp;F13</f>
        <v>'Quarterly Imports and exports'!r116c1</v>
      </c>
      <c r="G22" s="4" t="str">
        <f t="shared" ref="G22:AF22" si="16">$C$15&amp;"r"&amp;$D$22&amp;"c"&amp;G13</f>
        <v>'Quarterly Imports and exports'!r116c2</v>
      </c>
      <c r="H22" s="4" t="str">
        <f t="shared" si="16"/>
        <v>'Quarterly Imports and exports'!r116c</v>
      </c>
      <c r="I22" s="4" t="str">
        <f t="shared" si="16"/>
        <v>'Quarterly Imports and exports'!r116c3</v>
      </c>
      <c r="J22" s="4" t="str">
        <f t="shared" si="16"/>
        <v>'Quarterly Imports and exports'!r116c4</v>
      </c>
      <c r="K22" s="4" t="str">
        <f t="shared" si="16"/>
        <v>'Quarterly Imports and exports'!r116c5</v>
      </c>
      <c r="L22" s="4" t="str">
        <f t="shared" si="16"/>
        <v>'Quarterly Imports and exports'!r116c6</v>
      </c>
      <c r="M22" s="4" t="str">
        <f t="shared" si="16"/>
        <v>'Quarterly Imports and exports'!r116c7</v>
      </c>
      <c r="N22" s="4" t="str">
        <f t="shared" si="16"/>
        <v>'Quarterly Imports and exports'!r116c8</v>
      </c>
      <c r="O22" s="4" t="str">
        <f t="shared" si="16"/>
        <v>'Quarterly Imports and exports'!r116c9</v>
      </c>
      <c r="P22" s="4" t="str">
        <f t="shared" si="16"/>
        <v>'Quarterly Imports and exports'!r116c10</v>
      </c>
      <c r="Q22" s="4" t="str">
        <f t="shared" si="16"/>
        <v>'Quarterly Imports and exports'!r116c11</v>
      </c>
      <c r="R22" s="4" t="str">
        <f>$C$15&amp;"r"&amp;$D$22&amp;"c"&amp;R13</f>
        <v>'Quarterly Imports and exports'!r116c15</v>
      </c>
      <c r="S22" s="4" t="str">
        <f>$C$15&amp;"r"&amp;$D$22&amp;"c"&amp;S13</f>
        <v>'Quarterly Imports and exports'!r116c16</v>
      </c>
      <c r="T22" s="4" t="str">
        <f>$C$15&amp;"r"&amp;$D$22&amp;"c"&amp;T13</f>
        <v>'Quarterly Imports and exports'!r116c17</v>
      </c>
      <c r="U22" s="4" t="str">
        <f t="shared" si="16"/>
        <v>'Quarterly Imports and exports'!r116c12</v>
      </c>
      <c r="V22" s="4" t="str">
        <f t="shared" si="16"/>
        <v>'Quarterly Imports and exports'!r116c13</v>
      </c>
      <c r="W22" s="4" t="str">
        <f t="shared" si="16"/>
        <v>'Quarterly Imports and exports'!r116c14</v>
      </c>
      <c r="X22" s="4" t="str">
        <f t="shared" si="16"/>
        <v>'Quarterly Imports and exports'!r116c18</v>
      </c>
      <c r="Y22" s="4" t="str">
        <f t="shared" si="16"/>
        <v>'Quarterly Imports and exports'!r116c19</v>
      </c>
      <c r="Z22" s="4" t="str">
        <f t="shared" si="16"/>
        <v>'Quarterly Imports and exports'!r116c20</v>
      </c>
      <c r="AA22" s="4" t="str">
        <f t="shared" si="16"/>
        <v>'Quarterly Imports and exports'!r116c21</v>
      </c>
      <c r="AB22" s="4" t="str">
        <f t="shared" si="16"/>
        <v>'Quarterly Imports and exports'!r116c22</v>
      </c>
      <c r="AC22" s="4" t="str">
        <f t="shared" si="16"/>
        <v>'Quarterly Imports and exports'!r116c23</v>
      </c>
      <c r="AD22" s="4" t="str">
        <f t="shared" si="16"/>
        <v>'Quarterly Imports and exports'!r116c24</v>
      </c>
      <c r="AE22" s="4" t="str">
        <f t="shared" si="16"/>
        <v>'Quarterly Imports and exports'!r116c25</v>
      </c>
      <c r="AF22" s="4" t="str">
        <f t="shared" si="16"/>
        <v>'Quarterly Imports and exports'!r116c26</v>
      </c>
      <c r="AG22" s="4" t="str">
        <f t="shared" si="9"/>
        <v>'Quarterly transfers'!r116c3</v>
      </c>
      <c r="AH22" s="4" t="str">
        <f t="shared" si="9"/>
        <v>'Quarterly transfers'!r116c4</v>
      </c>
      <c r="AI22" s="4" t="str">
        <f t="shared" si="9"/>
        <v>'Quarterly transfers'!r116c5</v>
      </c>
      <c r="AJ22" s="4" t="str">
        <f t="shared" si="9"/>
        <v>'Quarterly transfers'!r116c6</v>
      </c>
      <c r="AK22" s="4" t="str">
        <f t="shared" si="9"/>
        <v>'Quarterly transfers'!r116c7</v>
      </c>
      <c r="AL22" s="4" t="str">
        <f t="shared" si="9"/>
        <v>'Quarterly transfers'!r116c8</v>
      </c>
    </row>
    <row r="23" spans="2:38" x14ac:dyDescent="0.25">
      <c r="B23" s="3"/>
      <c r="C23" s="2"/>
      <c r="D23" s="4">
        <f t="shared" si="10"/>
        <v>117</v>
      </c>
      <c r="F23" s="4" t="str">
        <f>$C$15&amp;"r"&amp;$D$23&amp;"c"&amp;F13</f>
        <v>'Quarterly Imports and exports'!r117c1</v>
      </c>
      <c r="G23" s="4" t="str">
        <f t="shared" ref="G23:AF23" si="17">$C$15&amp;"r"&amp;$D$23&amp;"c"&amp;G13</f>
        <v>'Quarterly Imports and exports'!r117c2</v>
      </c>
      <c r="H23" s="4" t="str">
        <f t="shared" si="17"/>
        <v>'Quarterly Imports and exports'!r117c</v>
      </c>
      <c r="I23" s="4" t="str">
        <f t="shared" si="17"/>
        <v>'Quarterly Imports and exports'!r117c3</v>
      </c>
      <c r="J23" s="4" t="str">
        <f t="shared" si="17"/>
        <v>'Quarterly Imports and exports'!r117c4</v>
      </c>
      <c r="K23" s="4" t="str">
        <f t="shared" si="17"/>
        <v>'Quarterly Imports and exports'!r117c5</v>
      </c>
      <c r="L23" s="4" t="str">
        <f t="shared" si="17"/>
        <v>'Quarterly Imports and exports'!r117c6</v>
      </c>
      <c r="M23" s="4" t="str">
        <f t="shared" si="17"/>
        <v>'Quarterly Imports and exports'!r117c7</v>
      </c>
      <c r="N23" s="4" t="str">
        <f t="shared" si="17"/>
        <v>'Quarterly Imports and exports'!r117c8</v>
      </c>
      <c r="O23" s="4" t="str">
        <f t="shared" si="17"/>
        <v>'Quarterly Imports and exports'!r117c9</v>
      </c>
      <c r="P23" s="4" t="str">
        <f t="shared" si="17"/>
        <v>'Quarterly Imports and exports'!r117c10</v>
      </c>
      <c r="Q23" s="4" t="str">
        <f t="shared" si="17"/>
        <v>'Quarterly Imports and exports'!r117c11</v>
      </c>
      <c r="R23" s="4" t="str">
        <f>$C$15&amp;"r"&amp;$D$23&amp;"c"&amp;R13</f>
        <v>'Quarterly Imports and exports'!r117c15</v>
      </c>
      <c r="S23" s="4" t="str">
        <f>$C$15&amp;"r"&amp;$D$23&amp;"c"&amp;S13</f>
        <v>'Quarterly Imports and exports'!r117c16</v>
      </c>
      <c r="T23" s="4" t="str">
        <f>$C$15&amp;"r"&amp;$D$23&amp;"c"&amp;T13</f>
        <v>'Quarterly Imports and exports'!r117c17</v>
      </c>
      <c r="U23" s="4" t="str">
        <f t="shared" si="17"/>
        <v>'Quarterly Imports and exports'!r117c12</v>
      </c>
      <c r="V23" s="4" t="str">
        <f t="shared" si="17"/>
        <v>'Quarterly Imports and exports'!r117c13</v>
      </c>
      <c r="W23" s="4" t="str">
        <f t="shared" si="17"/>
        <v>'Quarterly Imports and exports'!r117c14</v>
      </c>
      <c r="X23" s="4" t="str">
        <f t="shared" si="17"/>
        <v>'Quarterly Imports and exports'!r117c18</v>
      </c>
      <c r="Y23" s="4" t="str">
        <f t="shared" si="17"/>
        <v>'Quarterly Imports and exports'!r117c19</v>
      </c>
      <c r="Z23" s="4" t="str">
        <f t="shared" si="17"/>
        <v>'Quarterly Imports and exports'!r117c20</v>
      </c>
      <c r="AA23" s="4" t="str">
        <f t="shared" si="17"/>
        <v>'Quarterly Imports and exports'!r117c21</v>
      </c>
      <c r="AB23" s="4" t="str">
        <f t="shared" si="17"/>
        <v>'Quarterly Imports and exports'!r117c22</v>
      </c>
      <c r="AC23" s="4" t="str">
        <f t="shared" si="17"/>
        <v>'Quarterly Imports and exports'!r117c23</v>
      </c>
      <c r="AD23" s="4" t="str">
        <f t="shared" si="17"/>
        <v>'Quarterly Imports and exports'!r117c24</v>
      </c>
      <c r="AE23" s="4" t="str">
        <f t="shared" si="17"/>
        <v>'Quarterly Imports and exports'!r117c25</v>
      </c>
      <c r="AF23" s="4" t="str">
        <f t="shared" si="17"/>
        <v>'Quarterly Imports and exports'!r117c26</v>
      </c>
      <c r="AG23" s="4" t="str">
        <f t="shared" si="9"/>
        <v>'Quarterly transfers'!r117c3</v>
      </c>
      <c r="AH23" s="4" t="str">
        <f t="shared" si="9"/>
        <v>'Quarterly transfers'!r117c4</v>
      </c>
      <c r="AI23" s="4" t="str">
        <f t="shared" si="9"/>
        <v>'Quarterly transfers'!r117c5</v>
      </c>
      <c r="AJ23" s="4" t="str">
        <f t="shared" si="9"/>
        <v>'Quarterly transfers'!r117c6</v>
      </c>
      <c r="AK23" s="4" t="str">
        <f t="shared" si="9"/>
        <v>'Quarterly transfers'!r117c7</v>
      </c>
      <c r="AL23" s="4" t="str">
        <f t="shared" si="9"/>
        <v>'Quarterly transfers'!r117c8</v>
      </c>
    </row>
    <row r="24" spans="2:38" x14ac:dyDescent="0.25">
      <c r="B24" s="2"/>
      <c r="C24" s="2"/>
      <c r="D24" s="4">
        <f t="shared" si="10"/>
        <v>118</v>
      </c>
      <c r="F24" s="4" t="str">
        <f>$C$15&amp;"r"&amp;$D$24&amp;"c"&amp;F$13</f>
        <v>'Quarterly Imports and exports'!r118c1</v>
      </c>
      <c r="G24" s="4" t="str">
        <f t="shared" ref="G24:AF27" si="18">$C$15&amp;"r"&amp;$D$24&amp;"c"&amp;G$13</f>
        <v>'Quarterly Imports and exports'!r118c2</v>
      </c>
      <c r="H24" s="4" t="str">
        <f t="shared" si="18"/>
        <v>'Quarterly Imports and exports'!r118c</v>
      </c>
      <c r="I24" s="4" t="str">
        <f t="shared" si="18"/>
        <v>'Quarterly Imports and exports'!r118c3</v>
      </c>
      <c r="J24" s="4" t="str">
        <f t="shared" si="18"/>
        <v>'Quarterly Imports and exports'!r118c4</v>
      </c>
      <c r="K24" s="4" t="str">
        <f t="shared" si="18"/>
        <v>'Quarterly Imports and exports'!r118c5</v>
      </c>
      <c r="L24" s="4" t="str">
        <f t="shared" si="18"/>
        <v>'Quarterly Imports and exports'!r118c6</v>
      </c>
      <c r="M24" s="4" t="str">
        <f t="shared" si="18"/>
        <v>'Quarterly Imports and exports'!r118c7</v>
      </c>
      <c r="N24" s="4" t="str">
        <f t="shared" si="18"/>
        <v>'Quarterly Imports and exports'!r118c8</v>
      </c>
      <c r="O24" s="4" t="str">
        <f t="shared" si="18"/>
        <v>'Quarterly Imports and exports'!r118c9</v>
      </c>
      <c r="P24" s="4" t="str">
        <f t="shared" si="18"/>
        <v>'Quarterly Imports and exports'!r118c10</v>
      </c>
      <c r="Q24" s="4" t="str">
        <f t="shared" si="18"/>
        <v>'Quarterly Imports and exports'!r118c11</v>
      </c>
      <c r="R24" s="4" t="str">
        <f t="shared" ref="R24:T27" si="19">$C$15&amp;"r"&amp;$D$24&amp;"c"&amp;R$13</f>
        <v>'Quarterly Imports and exports'!r118c15</v>
      </c>
      <c r="S24" s="4" t="str">
        <f t="shared" si="19"/>
        <v>'Quarterly Imports and exports'!r118c16</v>
      </c>
      <c r="T24" s="4" t="str">
        <f t="shared" si="19"/>
        <v>'Quarterly Imports and exports'!r118c17</v>
      </c>
      <c r="U24" s="4" t="str">
        <f t="shared" si="18"/>
        <v>'Quarterly Imports and exports'!r118c12</v>
      </c>
      <c r="V24" s="4" t="str">
        <f t="shared" si="18"/>
        <v>'Quarterly Imports and exports'!r118c13</v>
      </c>
      <c r="W24" s="4" t="str">
        <f t="shared" si="18"/>
        <v>'Quarterly Imports and exports'!r118c14</v>
      </c>
      <c r="X24" s="4" t="str">
        <f t="shared" si="18"/>
        <v>'Quarterly Imports and exports'!r118c18</v>
      </c>
      <c r="Y24" s="4" t="str">
        <f t="shared" si="18"/>
        <v>'Quarterly Imports and exports'!r118c19</v>
      </c>
      <c r="Z24" s="4" t="str">
        <f t="shared" si="18"/>
        <v>'Quarterly Imports and exports'!r118c20</v>
      </c>
      <c r="AA24" s="4" t="str">
        <f t="shared" si="18"/>
        <v>'Quarterly Imports and exports'!r118c21</v>
      </c>
      <c r="AB24" s="4" t="str">
        <f t="shared" si="18"/>
        <v>'Quarterly Imports and exports'!r118c22</v>
      </c>
      <c r="AC24" s="4" t="str">
        <f t="shared" si="18"/>
        <v>'Quarterly Imports and exports'!r118c23</v>
      </c>
      <c r="AD24" s="4" t="str">
        <f t="shared" si="18"/>
        <v>'Quarterly Imports and exports'!r118c24</v>
      </c>
      <c r="AE24" s="4" t="str">
        <f t="shared" si="18"/>
        <v>'Quarterly Imports and exports'!r118c25</v>
      </c>
      <c r="AF24" s="4" t="str">
        <f t="shared" si="18"/>
        <v>'Quarterly Imports and exports'!r118c26</v>
      </c>
      <c r="AG24" s="4" t="str">
        <f t="shared" si="9"/>
        <v>'Quarterly transfers'!r118c3</v>
      </c>
      <c r="AH24" s="4" t="str">
        <f t="shared" si="9"/>
        <v>'Quarterly transfers'!r118c4</v>
      </c>
      <c r="AI24" s="4" t="str">
        <f t="shared" si="9"/>
        <v>'Quarterly transfers'!r118c5</v>
      </c>
      <c r="AJ24" s="4" t="str">
        <f t="shared" si="9"/>
        <v>'Quarterly transfers'!r118c6</v>
      </c>
      <c r="AK24" s="4" t="str">
        <f t="shared" si="9"/>
        <v>'Quarterly transfers'!r118c7</v>
      </c>
      <c r="AL24" s="4" t="str">
        <f t="shared" si="9"/>
        <v>'Quarterly transfers'!r118c8</v>
      </c>
    </row>
    <row r="25" spans="2:38" x14ac:dyDescent="0.25">
      <c r="B25" s="2"/>
      <c r="C25" s="2"/>
      <c r="D25" s="4">
        <f t="shared" si="10"/>
        <v>119</v>
      </c>
      <c r="F25" s="4" t="str">
        <f t="shared" ref="F25:AF25" si="20">$C$15&amp;"r"&amp;$D$25&amp;"c"&amp;F$13</f>
        <v>'Quarterly Imports and exports'!r119c1</v>
      </c>
      <c r="G25" s="4" t="str">
        <f t="shared" si="20"/>
        <v>'Quarterly Imports and exports'!r119c2</v>
      </c>
      <c r="H25" s="4" t="str">
        <f t="shared" si="20"/>
        <v>'Quarterly Imports and exports'!r119c</v>
      </c>
      <c r="I25" s="4" t="str">
        <f t="shared" si="20"/>
        <v>'Quarterly Imports and exports'!r119c3</v>
      </c>
      <c r="J25" s="4" t="str">
        <f t="shared" si="20"/>
        <v>'Quarterly Imports and exports'!r119c4</v>
      </c>
      <c r="K25" s="4" t="str">
        <f t="shared" si="20"/>
        <v>'Quarterly Imports and exports'!r119c5</v>
      </c>
      <c r="L25" s="4" t="str">
        <f t="shared" si="20"/>
        <v>'Quarterly Imports and exports'!r119c6</v>
      </c>
      <c r="M25" s="4" t="str">
        <f t="shared" si="20"/>
        <v>'Quarterly Imports and exports'!r119c7</v>
      </c>
      <c r="N25" s="4" t="str">
        <f t="shared" si="20"/>
        <v>'Quarterly Imports and exports'!r119c8</v>
      </c>
      <c r="O25" s="4" t="str">
        <f t="shared" si="20"/>
        <v>'Quarterly Imports and exports'!r119c9</v>
      </c>
      <c r="P25" s="4" t="str">
        <f t="shared" si="20"/>
        <v>'Quarterly Imports and exports'!r119c10</v>
      </c>
      <c r="Q25" s="4" t="str">
        <f t="shared" si="20"/>
        <v>'Quarterly Imports and exports'!r119c11</v>
      </c>
      <c r="R25" s="4" t="str">
        <f t="shared" si="20"/>
        <v>'Quarterly Imports and exports'!r119c15</v>
      </c>
      <c r="S25" s="4" t="str">
        <f t="shared" si="20"/>
        <v>'Quarterly Imports and exports'!r119c16</v>
      </c>
      <c r="T25" s="4" t="str">
        <f t="shared" si="20"/>
        <v>'Quarterly Imports and exports'!r119c17</v>
      </c>
      <c r="U25" s="4" t="str">
        <f t="shared" si="20"/>
        <v>'Quarterly Imports and exports'!r119c12</v>
      </c>
      <c r="V25" s="4" t="str">
        <f t="shared" si="20"/>
        <v>'Quarterly Imports and exports'!r119c13</v>
      </c>
      <c r="W25" s="4" t="str">
        <f t="shared" si="20"/>
        <v>'Quarterly Imports and exports'!r119c14</v>
      </c>
      <c r="X25" s="4" t="str">
        <f t="shared" si="20"/>
        <v>'Quarterly Imports and exports'!r119c18</v>
      </c>
      <c r="Y25" s="4" t="str">
        <f t="shared" si="20"/>
        <v>'Quarterly Imports and exports'!r119c19</v>
      </c>
      <c r="Z25" s="4" t="str">
        <f t="shared" si="20"/>
        <v>'Quarterly Imports and exports'!r119c20</v>
      </c>
      <c r="AA25" s="4" t="str">
        <f t="shared" si="20"/>
        <v>'Quarterly Imports and exports'!r119c21</v>
      </c>
      <c r="AB25" s="4" t="str">
        <f t="shared" si="20"/>
        <v>'Quarterly Imports and exports'!r119c22</v>
      </c>
      <c r="AC25" s="4" t="str">
        <f t="shared" si="20"/>
        <v>'Quarterly Imports and exports'!r119c23</v>
      </c>
      <c r="AD25" s="4" t="str">
        <f t="shared" si="20"/>
        <v>'Quarterly Imports and exports'!r119c24</v>
      </c>
      <c r="AE25" s="4" t="str">
        <f t="shared" si="20"/>
        <v>'Quarterly Imports and exports'!r119c25</v>
      </c>
      <c r="AF25" s="4" t="str">
        <f t="shared" si="20"/>
        <v>'Quarterly Imports and exports'!r119c26</v>
      </c>
      <c r="AG25" s="4" t="str">
        <f t="shared" si="9"/>
        <v>'Quarterly transfers'!r119c3</v>
      </c>
      <c r="AH25" s="4" t="str">
        <f t="shared" si="9"/>
        <v>'Quarterly transfers'!r119c4</v>
      </c>
      <c r="AI25" s="4" t="str">
        <f t="shared" si="9"/>
        <v>'Quarterly transfers'!r119c5</v>
      </c>
      <c r="AJ25" s="4" t="str">
        <f t="shared" si="9"/>
        <v>'Quarterly transfers'!r119c6</v>
      </c>
      <c r="AK25" s="4" t="str">
        <f t="shared" si="9"/>
        <v>'Quarterly transfers'!r119c7</v>
      </c>
      <c r="AL25" s="4" t="str">
        <f t="shared" si="9"/>
        <v>'Quarterly transfers'!r119c8</v>
      </c>
    </row>
    <row r="26" spans="2:38" x14ac:dyDescent="0.25">
      <c r="B26" s="2"/>
      <c r="C26" s="2"/>
      <c r="D26" s="4">
        <f t="shared" si="10"/>
        <v>120</v>
      </c>
      <c r="F26" s="4" t="str">
        <f>$C$15&amp;"r"&amp;$D$24&amp;"c"&amp;F$13</f>
        <v>'Quarterly Imports and exports'!r118c1</v>
      </c>
      <c r="G26" s="4" t="str">
        <f t="shared" si="18"/>
        <v>'Quarterly Imports and exports'!r118c2</v>
      </c>
      <c r="H26" s="4" t="str">
        <f t="shared" si="18"/>
        <v>'Quarterly Imports and exports'!r118c</v>
      </c>
      <c r="I26" s="4" t="str">
        <f t="shared" si="18"/>
        <v>'Quarterly Imports and exports'!r118c3</v>
      </c>
      <c r="J26" s="4" t="str">
        <f t="shared" si="18"/>
        <v>'Quarterly Imports and exports'!r118c4</v>
      </c>
      <c r="K26" s="4" t="str">
        <f t="shared" si="18"/>
        <v>'Quarterly Imports and exports'!r118c5</v>
      </c>
      <c r="L26" s="4" t="str">
        <f t="shared" si="18"/>
        <v>'Quarterly Imports and exports'!r118c6</v>
      </c>
      <c r="M26" s="4" t="str">
        <f t="shared" si="18"/>
        <v>'Quarterly Imports and exports'!r118c7</v>
      </c>
      <c r="N26" s="4" t="str">
        <f t="shared" si="18"/>
        <v>'Quarterly Imports and exports'!r118c8</v>
      </c>
      <c r="O26" s="4" t="str">
        <f t="shared" si="18"/>
        <v>'Quarterly Imports and exports'!r118c9</v>
      </c>
      <c r="P26" s="4" t="str">
        <f t="shared" si="18"/>
        <v>'Quarterly Imports and exports'!r118c10</v>
      </c>
      <c r="Q26" s="4" t="str">
        <f t="shared" si="18"/>
        <v>'Quarterly Imports and exports'!r118c11</v>
      </c>
      <c r="R26" s="4" t="str">
        <f t="shared" si="19"/>
        <v>'Quarterly Imports and exports'!r118c15</v>
      </c>
      <c r="S26" s="4" t="str">
        <f t="shared" si="19"/>
        <v>'Quarterly Imports and exports'!r118c16</v>
      </c>
      <c r="T26" s="4" t="str">
        <f t="shared" si="19"/>
        <v>'Quarterly Imports and exports'!r118c17</v>
      </c>
      <c r="U26" s="4" t="str">
        <f t="shared" si="18"/>
        <v>'Quarterly Imports and exports'!r118c12</v>
      </c>
      <c r="V26" s="4" t="str">
        <f t="shared" si="18"/>
        <v>'Quarterly Imports and exports'!r118c13</v>
      </c>
      <c r="W26" s="4" t="str">
        <f t="shared" si="18"/>
        <v>'Quarterly Imports and exports'!r118c14</v>
      </c>
      <c r="X26" s="4" t="str">
        <f t="shared" si="18"/>
        <v>'Quarterly Imports and exports'!r118c18</v>
      </c>
      <c r="Y26" s="4" t="str">
        <f t="shared" si="18"/>
        <v>'Quarterly Imports and exports'!r118c19</v>
      </c>
      <c r="Z26" s="4" t="str">
        <f t="shared" si="18"/>
        <v>'Quarterly Imports and exports'!r118c20</v>
      </c>
      <c r="AA26" s="4" t="str">
        <f t="shared" si="18"/>
        <v>'Quarterly Imports and exports'!r118c21</v>
      </c>
      <c r="AB26" s="4" t="str">
        <f t="shared" si="18"/>
        <v>'Quarterly Imports and exports'!r118c22</v>
      </c>
      <c r="AC26" s="4" t="str">
        <f t="shared" si="18"/>
        <v>'Quarterly Imports and exports'!r118c23</v>
      </c>
      <c r="AD26" s="4" t="str">
        <f t="shared" si="18"/>
        <v>'Quarterly Imports and exports'!r118c24</v>
      </c>
      <c r="AE26" s="4" t="str">
        <f t="shared" si="18"/>
        <v>'Quarterly Imports and exports'!r118c25</v>
      </c>
      <c r="AF26" s="4" t="str">
        <f t="shared" si="18"/>
        <v>'Quarterly Imports and exports'!r118c26</v>
      </c>
      <c r="AG26" s="4" t="str">
        <f t="shared" si="9"/>
        <v>'Quarterly transfers'!r120c3</v>
      </c>
      <c r="AH26" s="4" t="str">
        <f t="shared" si="9"/>
        <v>'Quarterly transfers'!r120c4</v>
      </c>
      <c r="AI26" s="4" t="str">
        <f t="shared" si="9"/>
        <v>'Quarterly transfers'!r120c5</v>
      </c>
      <c r="AJ26" s="4" t="str">
        <f t="shared" si="9"/>
        <v>'Quarterly transfers'!r120c6</v>
      </c>
      <c r="AK26" s="4" t="str">
        <f t="shared" si="9"/>
        <v>'Quarterly transfers'!r120c7</v>
      </c>
      <c r="AL26" s="4" t="str">
        <f t="shared" si="9"/>
        <v>'Quarterly transfers'!r120c8</v>
      </c>
    </row>
    <row r="27" spans="2:38" x14ac:dyDescent="0.25">
      <c r="B27" s="2"/>
      <c r="C27" s="2"/>
      <c r="D27" s="4">
        <f t="shared" si="10"/>
        <v>121</v>
      </c>
      <c r="F27" s="4" t="str">
        <f>$C$15&amp;"r"&amp;$D$24&amp;"c"&amp;F$13</f>
        <v>'Quarterly Imports and exports'!r118c1</v>
      </c>
      <c r="G27" s="4" t="str">
        <f t="shared" si="18"/>
        <v>'Quarterly Imports and exports'!r118c2</v>
      </c>
      <c r="H27" s="4" t="str">
        <f t="shared" si="18"/>
        <v>'Quarterly Imports and exports'!r118c</v>
      </c>
      <c r="I27" s="4" t="str">
        <f t="shared" si="18"/>
        <v>'Quarterly Imports and exports'!r118c3</v>
      </c>
      <c r="J27" s="4" t="str">
        <f t="shared" si="18"/>
        <v>'Quarterly Imports and exports'!r118c4</v>
      </c>
      <c r="K27" s="4" t="str">
        <f t="shared" si="18"/>
        <v>'Quarterly Imports and exports'!r118c5</v>
      </c>
      <c r="L27" s="4" t="str">
        <f t="shared" si="18"/>
        <v>'Quarterly Imports and exports'!r118c6</v>
      </c>
      <c r="M27" s="4" t="str">
        <f t="shared" si="18"/>
        <v>'Quarterly Imports and exports'!r118c7</v>
      </c>
      <c r="N27" s="4" t="str">
        <f t="shared" si="18"/>
        <v>'Quarterly Imports and exports'!r118c8</v>
      </c>
      <c r="O27" s="4" t="str">
        <f t="shared" si="18"/>
        <v>'Quarterly Imports and exports'!r118c9</v>
      </c>
      <c r="P27" s="4" t="str">
        <f t="shared" si="18"/>
        <v>'Quarterly Imports and exports'!r118c10</v>
      </c>
      <c r="Q27" s="4" t="str">
        <f t="shared" si="18"/>
        <v>'Quarterly Imports and exports'!r118c11</v>
      </c>
      <c r="R27" s="4" t="str">
        <f t="shared" si="19"/>
        <v>'Quarterly Imports and exports'!r118c15</v>
      </c>
      <c r="S27" s="4" t="str">
        <f t="shared" si="19"/>
        <v>'Quarterly Imports and exports'!r118c16</v>
      </c>
      <c r="T27" s="4" t="str">
        <f t="shared" si="19"/>
        <v>'Quarterly Imports and exports'!r118c17</v>
      </c>
      <c r="U27" s="4" t="str">
        <f t="shared" si="18"/>
        <v>'Quarterly Imports and exports'!r118c12</v>
      </c>
      <c r="V27" s="4" t="str">
        <f t="shared" si="18"/>
        <v>'Quarterly Imports and exports'!r118c13</v>
      </c>
      <c r="W27" s="4" t="str">
        <f t="shared" si="18"/>
        <v>'Quarterly Imports and exports'!r118c14</v>
      </c>
      <c r="X27" s="4" t="str">
        <f t="shared" si="18"/>
        <v>'Quarterly Imports and exports'!r118c18</v>
      </c>
      <c r="Y27" s="4" t="str">
        <f t="shared" si="18"/>
        <v>'Quarterly Imports and exports'!r118c19</v>
      </c>
      <c r="Z27" s="4" t="str">
        <f t="shared" si="18"/>
        <v>'Quarterly Imports and exports'!r118c20</v>
      </c>
      <c r="AA27" s="4" t="str">
        <f t="shared" si="18"/>
        <v>'Quarterly Imports and exports'!r118c21</v>
      </c>
      <c r="AB27" s="4" t="str">
        <f t="shared" si="18"/>
        <v>'Quarterly Imports and exports'!r118c22</v>
      </c>
      <c r="AC27" s="4" t="str">
        <f t="shared" si="18"/>
        <v>'Quarterly Imports and exports'!r118c23</v>
      </c>
      <c r="AD27" s="4" t="str">
        <f t="shared" si="18"/>
        <v>'Quarterly Imports and exports'!r118c24</v>
      </c>
      <c r="AE27" s="4" t="str">
        <f t="shared" si="18"/>
        <v>'Quarterly Imports and exports'!r118c25</v>
      </c>
      <c r="AF27" s="4" t="str">
        <f t="shared" si="18"/>
        <v>'Quarterly Imports and exports'!r118c26</v>
      </c>
      <c r="AG27" s="4" t="str">
        <f t="shared" si="9"/>
        <v>'Quarterly transfers'!r121c3</v>
      </c>
      <c r="AH27" s="4" t="str">
        <f t="shared" si="9"/>
        <v>'Quarterly transfers'!r121c4</v>
      </c>
      <c r="AI27" s="4" t="str">
        <f t="shared" si="9"/>
        <v>'Quarterly transfers'!r121c5</v>
      </c>
      <c r="AJ27" s="4" t="str">
        <f t="shared" si="9"/>
        <v>'Quarterly transfers'!r121c6</v>
      </c>
      <c r="AK27" s="4" t="str">
        <f t="shared" si="9"/>
        <v>'Quarterly transfers'!r121c7</v>
      </c>
      <c r="AL27" s="4" t="str">
        <f t="shared" si="9"/>
        <v>'Quarterly transfers'!r121c8</v>
      </c>
    </row>
    <row r="28" spans="2:38" x14ac:dyDescent="0.25">
      <c r="B28" s="2"/>
      <c r="C28" s="2"/>
    </row>
    <row r="29" spans="2:38" x14ac:dyDescent="0.25">
      <c r="B29" s="2"/>
      <c r="C29" s="2"/>
    </row>
    <row r="30" spans="2:38" x14ac:dyDescent="0.25">
      <c r="B30" s="2"/>
      <c r="C30" s="2"/>
    </row>
    <row r="31" spans="2:38" x14ac:dyDescent="0.25">
      <c r="B31" s="2"/>
      <c r="C31" s="2"/>
    </row>
    <row r="32" spans="2:38" x14ac:dyDescent="0.25">
      <c r="B32" s="2"/>
      <c r="C32" s="2"/>
    </row>
    <row r="33" spans="2:6" x14ac:dyDescent="0.25">
      <c r="B33" s="2"/>
      <c r="C33" s="2"/>
      <c r="F33" s="4">
        <f>'Annual imports and exports'!RC311</f>
        <v>0</v>
      </c>
    </row>
    <row r="34" spans="2:6" x14ac:dyDescent="0.25">
      <c r="B34" s="2"/>
      <c r="C34" s="2"/>
    </row>
    <row r="35" spans="2:6" x14ac:dyDescent="0.25">
      <c r="B35" s="2"/>
      <c r="C35" s="2"/>
    </row>
    <row r="36" spans="2:6" x14ac:dyDescent="0.25">
      <c r="B36" s="2"/>
      <c r="C36" s="2"/>
    </row>
    <row r="37" spans="2:6" x14ac:dyDescent="0.25">
      <c r="B37" s="2"/>
      <c r="C37" s="2"/>
    </row>
    <row r="38" spans="2:6" x14ac:dyDescent="0.25">
      <c r="B38" s="2"/>
      <c r="C38" s="2"/>
    </row>
    <row r="39" spans="2:6" x14ac:dyDescent="0.25">
      <c r="B39" s="2"/>
      <c r="C39" s="2"/>
    </row>
    <row r="40" spans="2:6" x14ac:dyDescent="0.25">
      <c r="B40" s="2"/>
      <c r="C40" s="2"/>
    </row>
    <row r="41" spans="2:6" x14ac:dyDescent="0.25">
      <c r="B41" s="2"/>
      <c r="C41" s="2"/>
    </row>
    <row r="42" spans="2:6" x14ac:dyDescent="0.25">
      <c r="B42" s="2"/>
      <c r="C42" s="2"/>
    </row>
    <row r="43" spans="2:6" x14ac:dyDescent="0.25">
      <c r="B43" s="2"/>
      <c r="C43" s="2"/>
    </row>
    <row r="44" spans="2:6" x14ac:dyDescent="0.25">
      <c r="B44" s="2"/>
      <c r="C44" s="2"/>
    </row>
    <row r="45" spans="2:6" x14ac:dyDescent="0.25">
      <c r="B45" s="2"/>
      <c r="C45" s="2"/>
    </row>
    <row r="46" spans="2:6" x14ac:dyDescent="0.25">
      <c r="B46" s="2"/>
      <c r="C46" s="2"/>
    </row>
    <row r="47" spans="2:6" x14ac:dyDescent="0.25">
      <c r="B47" s="2"/>
      <c r="C47" s="2"/>
    </row>
    <row r="48" spans="2:6" x14ac:dyDescent="0.25">
      <c r="B48" s="2"/>
      <c r="C48" s="2"/>
    </row>
    <row r="49" spans="2:3" x14ac:dyDescent="0.25">
      <c r="B49" s="2"/>
      <c r="C49" s="2"/>
    </row>
    <row r="50" spans="2:3" x14ac:dyDescent="0.25">
      <c r="B50" s="2"/>
      <c r="C50" s="2"/>
    </row>
    <row r="51" spans="2:3" x14ac:dyDescent="0.25">
      <c r="B51" s="2"/>
      <c r="C51" s="2"/>
    </row>
    <row r="52" spans="2:3" x14ac:dyDescent="0.25">
      <c r="B52" s="2"/>
      <c r="C52" s="2"/>
    </row>
    <row r="53" spans="2:3" x14ac:dyDescent="0.25">
      <c r="B53" s="2"/>
      <c r="C53" s="2"/>
    </row>
    <row r="54" spans="2:3" x14ac:dyDescent="0.25">
      <c r="B54" s="2"/>
      <c r="C54" s="2"/>
    </row>
    <row r="55" spans="2:3" x14ac:dyDescent="0.25">
      <c r="B55" s="2"/>
      <c r="C55" s="2"/>
    </row>
    <row r="56" spans="2:3" x14ac:dyDescent="0.25">
      <c r="B56" s="2"/>
      <c r="C56" s="2"/>
    </row>
    <row r="57" spans="2:3" x14ac:dyDescent="0.25">
      <c r="B57" s="2"/>
      <c r="C57" s="2"/>
    </row>
    <row r="58" spans="2:3" x14ac:dyDescent="0.25">
      <c r="B58" s="2"/>
      <c r="C58" s="2"/>
    </row>
    <row r="59" spans="2:3" x14ac:dyDescent="0.25">
      <c r="B59" s="2"/>
      <c r="C59" s="2"/>
    </row>
    <row r="60" spans="2:3" x14ac:dyDescent="0.25">
      <c r="B60" s="2"/>
      <c r="C60" s="2"/>
    </row>
    <row r="61" spans="2:3" x14ac:dyDescent="0.25">
      <c r="B61" s="2"/>
      <c r="C61" s="2"/>
    </row>
    <row r="62" spans="2:3" x14ac:dyDescent="0.25">
      <c r="B62" s="2"/>
      <c r="C62" s="2"/>
    </row>
    <row r="63" spans="2:3" x14ac:dyDescent="0.25">
      <c r="B63" s="2"/>
      <c r="C63" s="2"/>
    </row>
    <row r="64" spans="2:3" x14ac:dyDescent="0.25">
      <c r="B64" s="2"/>
      <c r="C64" s="2"/>
    </row>
    <row r="65" spans="2:3" x14ac:dyDescent="0.25">
      <c r="B65" s="2"/>
      <c r="C65" s="2"/>
    </row>
    <row r="66" spans="2:3" x14ac:dyDescent="0.25">
      <c r="B66" s="2"/>
      <c r="C66" s="2"/>
    </row>
    <row r="67" spans="2:3" x14ac:dyDescent="0.25">
      <c r="B67" s="2"/>
      <c r="C67" s="2"/>
    </row>
    <row r="68" spans="2:3" x14ac:dyDescent="0.25">
      <c r="B68" s="2"/>
      <c r="C68" s="2"/>
    </row>
    <row r="69" spans="2:3" x14ac:dyDescent="0.25">
      <c r="B69" s="2"/>
      <c r="C69" s="2"/>
    </row>
    <row r="70" spans="2:3" x14ac:dyDescent="0.25">
      <c r="B70" s="2"/>
      <c r="C70" s="2"/>
    </row>
    <row r="71" spans="2:3" x14ac:dyDescent="0.25">
      <c r="B71" s="2"/>
      <c r="C71" s="2"/>
    </row>
    <row r="72" spans="2:3" x14ac:dyDescent="0.25">
      <c r="B72" s="2"/>
      <c r="C72" s="2"/>
    </row>
    <row r="73" spans="2:3" x14ac:dyDescent="0.25">
      <c r="B73" s="2"/>
      <c r="C73" s="2"/>
    </row>
    <row r="74" spans="2:3" x14ac:dyDescent="0.25">
      <c r="B74" s="2"/>
      <c r="C74" s="2"/>
    </row>
    <row r="75" spans="2:3" x14ac:dyDescent="0.25">
      <c r="B75" s="2"/>
      <c r="C75" s="2"/>
    </row>
    <row r="76" spans="2:3" x14ac:dyDescent="0.25">
      <c r="B76" s="2"/>
      <c r="C76" s="2"/>
    </row>
    <row r="77" spans="2:3" x14ac:dyDescent="0.25">
      <c r="B77" s="2"/>
      <c r="C77" s="2"/>
    </row>
    <row r="78" spans="2:3" x14ac:dyDescent="0.25">
      <c r="B78" s="2"/>
      <c r="C78" s="2"/>
    </row>
    <row r="79" spans="2:3" x14ac:dyDescent="0.25">
      <c r="B79" s="2"/>
      <c r="C79" s="2"/>
    </row>
    <row r="80" spans="2:3" x14ac:dyDescent="0.25">
      <c r="B80" s="2"/>
      <c r="C80" s="2"/>
    </row>
  </sheetData>
  <mergeCells count="10">
    <mergeCell ref="AG7:AL7"/>
    <mergeCell ref="AA7:AC7"/>
    <mergeCell ref="I7:J7"/>
    <mergeCell ref="K7:K8"/>
    <mergeCell ref="L7:N7"/>
    <mergeCell ref="O7:Q7"/>
    <mergeCell ref="U7:W7"/>
    <mergeCell ref="R7:T7"/>
    <mergeCell ref="X7:Z7"/>
    <mergeCell ref="AD7:A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57C05-A976-4D84-8324-85C1C947651C}">
  <dimension ref="A1:C16"/>
  <sheetViews>
    <sheetView workbookViewId="0"/>
  </sheetViews>
  <sheetFormatPr defaultColWidth="9.1796875" defaultRowHeight="15" customHeight="1" x14ac:dyDescent="0.25"/>
  <cols>
    <col min="1" max="1" width="87.1796875" style="48" customWidth="1"/>
    <col min="2" max="2" width="17" style="48" bestFit="1" customWidth="1"/>
    <col min="3" max="16384" width="9.1796875" style="48"/>
  </cols>
  <sheetData>
    <row r="1" spans="1:3" ht="45" customHeight="1" x14ac:dyDescent="0.25">
      <c r="A1" s="47" t="s">
        <v>15</v>
      </c>
    </row>
    <row r="2" spans="1:3" ht="20.25" customHeight="1" x14ac:dyDescent="0.25">
      <c r="A2" s="30" t="s">
        <v>38</v>
      </c>
    </row>
    <row r="3" spans="1:3" ht="20.149999999999999" customHeight="1" x14ac:dyDescent="0.25">
      <c r="A3" s="29" t="s">
        <v>39</v>
      </c>
    </row>
    <row r="4" spans="1:3" ht="30" customHeight="1" x14ac:dyDescent="0.55000000000000004">
      <c r="A4" s="34" t="s">
        <v>40</v>
      </c>
      <c r="B4" s="34" t="s">
        <v>41</v>
      </c>
    </row>
    <row r="5" spans="1:3" ht="20.149999999999999" customHeight="1" x14ac:dyDescent="0.35">
      <c r="A5" s="29" t="s">
        <v>42</v>
      </c>
      <c r="B5" s="171" t="s">
        <v>43</v>
      </c>
      <c r="C5" s="172"/>
    </row>
    <row r="6" spans="1:3" ht="20.149999999999999" customHeight="1" x14ac:dyDescent="0.35">
      <c r="A6" s="29" t="s">
        <v>44</v>
      </c>
      <c r="B6" s="171" t="s">
        <v>15</v>
      </c>
      <c r="C6" s="172"/>
    </row>
    <row r="7" spans="1:3" ht="20.149999999999999" customHeight="1" x14ac:dyDescent="0.35">
      <c r="A7" s="29" t="s">
        <v>45</v>
      </c>
      <c r="B7" s="171" t="s">
        <v>46</v>
      </c>
      <c r="C7" s="172"/>
    </row>
    <row r="8" spans="1:3" ht="20.149999999999999" customHeight="1" x14ac:dyDescent="0.35">
      <c r="A8" s="29" t="s">
        <v>47</v>
      </c>
      <c r="B8" s="171" t="s">
        <v>48</v>
      </c>
      <c r="C8" s="172"/>
    </row>
    <row r="9" spans="1:3" ht="20.149999999999999" customHeight="1" x14ac:dyDescent="0.35">
      <c r="A9" s="29" t="s">
        <v>143</v>
      </c>
      <c r="B9" s="171" t="s">
        <v>145</v>
      </c>
      <c r="C9" s="172"/>
    </row>
    <row r="10" spans="1:3" ht="20.149999999999999" customHeight="1" x14ac:dyDescent="0.35">
      <c r="A10" s="29" t="s">
        <v>144</v>
      </c>
      <c r="B10" s="171" t="s">
        <v>150</v>
      </c>
      <c r="C10" s="172"/>
    </row>
    <row r="11" spans="1:3" ht="20.149999999999999" customHeight="1" x14ac:dyDescent="0.35">
      <c r="A11" s="29" t="s">
        <v>146</v>
      </c>
      <c r="B11" s="171" t="s">
        <v>151</v>
      </c>
      <c r="C11" s="172"/>
    </row>
    <row r="12" spans="1:3" ht="20.149999999999999" customHeight="1" x14ac:dyDescent="0.35">
      <c r="A12" s="29" t="s">
        <v>147</v>
      </c>
      <c r="B12" s="171" t="s">
        <v>152</v>
      </c>
      <c r="C12" s="172"/>
    </row>
    <row r="13" spans="1:3" ht="15" customHeight="1" x14ac:dyDescent="0.35">
      <c r="A13" s="29" t="s">
        <v>148</v>
      </c>
      <c r="B13" s="171" t="s">
        <v>153</v>
      </c>
      <c r="C13" s="172"/>
    </row>
    <row r="14" spans="1:3" ht="20.149999999999999" customHeight="1" x14ac:dyDescent="0.35">
      <c r="A14" s="29" t="s">
        <v>149</v>
      </c>
      <c r="B14" s="171" t="s">
        <v>154</v>
      </c>
      <c r="C14" s="172"/>
    </row>
    <row r="15" spans="1:3" ht="15" customHeight="1" x14ac:dyDescent="0.25">
      <c r="A15" s="29"/>
    </row>
    <row r="16" spans="1:3" ht="15" customHeight="1" x14ac:dyDescent="0.25">
      <c r="A16" s="29"/>
    </row>
  </sheetData>
  <hyperlinks>
    <hyperlink ref="B5" location="'Cover Sheet'!A1" display="Cover Sheet" xr:uid="{D57A0880-34DE-4C37-967D-86381AABC46E}"/>
    <hyperlink ref="B6" location="Contents!A1" display="Contents" xr:uid="{037935C8-0BFF-40C5-B68C-185600B6F17D}"/>
    <hyperlink ref="B8" location="Commentary!A1" display="Commentary" xr:uid="{EB46A7B4-630C-4B66-9C92-E3CBDD5D0AD1}"/>
    <hyperlink ref="B9" location="'5.6A'!A1" display="Table 5.6A" xr:uid="{ED326A01-43F9-4299-81D4-778CCE185640}"/>
    <hyperlink ref="B7" location="Notes!A1" display="Notes" xr:uid="{6BA73E6E-33AB-4103-9537-D18F419C2693}"/>
    <hyperlink ref="B10:B14" location="'5.6A'!A1" display="Table 5.6A" xr:uid="{B956628D-70CF-4F3F-954C-CB628E579041}"/>
    <hyperlink ref="B10" location="'5.6B'!A1" display="Table 5.6B" xr:uid="{9F8A900D-E07C-4E8E-ADB9-1530556A5C48}"/>
    <hyperlink ref="B11" location="'Annual Interconnectors'!A1" display="Annual imports and exports" xr:uid="{0CE68D70-1630-45BE-B781-9D28DF89CDB9}"/>
    <hyperlink ref="B12" location="'Quarter Interconnectors'!A1" display="Quarterly imports and exports" xr:uid="{ED5966AA-B0A8-4988-9311-2C28A25690C3}"/>
    <hyperlink ref="B13" location="'Annual Transfers'!A1" display="Annual transfers" xr:uid="{28350340-74F7-4A7B-8741-972217599031}"/>
    <hyperlink ref="B14" location="'Quarter transfers'!A1" display="Quarterly transfers" xr:uid="{D4EE87C9-74FC-4E8A-8AAC-8C51E601D820}"/>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21F2C-18EE-4BB5-824E-B11AF6860DE0}">
  <dimension ref="A1:B11"/>
  <sheetViews>
    <sheetView workbookViewId="0"/>
  </sheetViews>
  <sheetFormatPr defaultColWidth="8.7265625" defaultRowHeight="15.5" x14ac:dyDescent="0.35"/>
  <cols>
    <col min="1" max="1" width="10" style="29" customWidth="1"/>
    <col min="2" max="2" width="150.7265625" style="29" customWidth="1"/>
    <col min="3" max="16384" width="8.7265625" style="49"/>
  </cols>
  <sheetData>
    <row r="1" spans="1:2" ht="45" customHeight="1" x14ac:dyDescent="0.35">
      <c r="A1" s="47" t="s">
        <v>46</v>
      </c>
    </row>
    <row r="2" spans="1:2" ht="20.149999999999999" customHeight="1" x14ac:dyDescent="0.35">
      <c r="A2" s="30" t="s">
        <v>49</v>
      </c>
      <c r="B2" s="30"/>
    </row>
    <row r="3" spans="1:2" ht="20.149999999999999" customHeight="1" x14ac:dyDescent="0.35">
      <c r="A3" s="30" t="s">
        <v>108</v>
      </c>
      <c r="B3" s="30"/>
    </row>
    <row r="4" spans="1:2" ht="30" customHeight="1" x14ac:dyDescent="0.55000000000000004">
      <c r="A4" s="34" t="s">
        <v>50</v>
      </c>
      <c r="B4" s="34" t="s">
        <v>51</v>
      </c>
    </row>
    <row r="5" spans="1:2" ht="20.149999999999999" customHeight="1" x14ac:dyDescent="0.35">
      <c r="A5" s="29" t="s">
        <v>52</v>
      </c>
      <c r="B5" s="29" t="s">
        <v>59</v>
      </c>
    </row>
    <row r="6" spans="1:2" ht="31" x14ac:dyDescent="0.35">
      <c r="A6" s="29" t="s">
        <v>53</v>
      </c>
      <c r="B6" s="29" t="s">
        <v>129</v>
      </c>
    </row>
    <row r="7" spans="1:2" ht="20.149999999999999" customHeight="1" x14ac:dyDescent="0.35">
      <c r="A7" s="29" t="s">
        <v>54</v>
      </c>
      <c r="B7" s="29" t="s">
        <v>60</v>
      </c>
    </row>
    <row r="8" spans="1:2" ht="20.149999999999999" customHeight="1" x14ac:dyDescent="0.35">
      <c r="A8" s="29" t="s">
        <v>55</v>
      </c>
      <c r="B8" s="29" t="s">
        <v>121</v>
      </c>
    </row>
    <row r="9" spans="1:2" ht="31" x14ac:dyDescent="0.35">
      <c r="A9" s="29" t="s">
        <v>56</v>
      </c>
      <c r="B9" s="29" t="s">
        <v>61</v>
      </c>
    </row>
    <row r="10" spans="1:2" ht="31" x14ac:dyDescent="0.35">
      <c r="A10" s="29" t="s">
        <v>57</v>
      </c>
      <c r="B10" s="29" t="s">
        <v>109</v>
      </c>
    </row>
    <row r="11" spans="1:2" x14ac:dyDescent="0.35">
      <c r="A11" s="29" t="s">
        <v>131</v>
      </c>
      <c r="B11" s="29" t="s">
        <v>132</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4606-DE84-4E1F-832B-FB3B95BF51EB}">
  <dimension ref="A1:B13"/>
  <sheetViews>
    <sheetView zoomScaleNormal="100" workbookViewId="0"/>
  </sheetViews>
  <sheetFormatPr defaultColWidth="8.7265625" defaultRowHeight="15.5" x14ac:dyDescent="0.35"/>
  <cols>
    <col min="1" max="1" width="150.54296875" style="33" customWidth="1"/>
    <col min="2" max="16384" width="8.7265625" style="50"/>
  </cols>
  <sheetData>
    <row r="1" spans="1:2" ht="32.5" customHeight="1" x14ac:dyDescent="0.35">
      <c r="A1" s="162" t="s">
        <v>58</v>
      </c>
    </row>
    <row r="2" spans="1:2" ht="26" x14ac:dyDescent="0.35">
      <c r="A2" s="167" t="s">
        <v>167</v>
      </c>
    </row>
    <row r="4" spans="1:2" ht="18.5" x14ac:dyDescent="0.35">
      <c r="A4" s="164" t="s">
        <v>176</v>
      </c>
    </row>
    <row r="5" spans="1:2" ht="46.5" x14ac:dyDescent="0.35">
      <c r="A5" s="33" t="s">
        <v>169</v>
      </c>
      <c r="B5" s="168"/>
    </row>
    <row r="6" spans="1:2" x14ac:dyDescent="0.35">
      <c r="A6" s="173"/>
    </row>
    <row r="7" spans="1:2" ht="18.5" x14ac:dyDescent="0.35">
      <c r="A7" s="164" t="s">
        <v>172</v>
      </c>
    </row>
    <row r="8" spans="1:2" ht="82.5" customHeight="1" x14ac:dyDescent="0.35">
      <c r="A8" s="33" t="s">
        <v>177</v>
      </c>
    </row>
    <row r="9" spans="1:2" ht="62" x14ac:dyDescent="0.35">
      <c r="A9" s="33" t="s">
        <v>170</v>
      </c>
    </row>
    <row r="10" spans="1:2" x14ac:dyDescent="0.35">
      <c r="A10" s="173"/>
    </row>
    <row r="11" spans="1:2" ht="18.5" x14ac:dyDescent="0.35">
      <c r="A11" s="164" t="s">
        <v>178</v>
      </c>
    </row>
    <row r="12" spans="1:2" ht="46.5" customHeight="1" x14ac:dyDescent="0.35">
      <c r="A12" s="33" t="s">
        <v>179</v>
      </c>
    </row>
    <row r="13" spans="1:2" x14ac:dyDescent="0.35">
      <c r="A13" s="33" t="s">
        <v>171</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AP31"/>
  <sheetViews>
    <sheetView zoomScaleNormal="100" workbookViewId="0"/>
  </sheetViews>
  <sheetFormatPr defaultColWidth="9" defaultRowHeight="14.5" x14ac:dyDescent="0.35"/>
  <cols>
    <col min="1" max="1" width="25.1796875" style="49" customWidth="1"/>
    <col min="2" max="5" width="22.453125" style="49" customWidth="1"/>
    <col min="6" max="6" width="13.81640625" style="49" customWidth="1"/>
    <col min="7" max="7" width="14.7265625" style="49" customWidth="1"/>
    <col min="8" max="8" width="14.453125" style="49" customWidth="1"/>
    <col min="9" max="9" width="14.1796875" style="49" customWidth="1"/>
    <col min="10" max="10" width="13.81640625" style="49" customWidth="1"/>
    <col min="11" max="11" width="14.453125" style="49" customWidth="1"/>
    <col min="12" max="12" width="18.453125" style="49" customWidth="1"/>
    <col min="13" max="13" width="18.1796875" style="49" customWidth="1"/>
    <col min="14" max="14" width="18.54296875" style="49" customWidth="1"/>
    <col min="15" max="15" width="17.26953125" style="49" customWidth="1"/>
    <col min="16" max="16" width="18" style="49" customWidth="1"/>
    <col min="17" max="17" width="19.54296875" style="49" customWidth="1"/>
    <col min="18" max="18" width="16.54296875" style="49" customWidth="1"/>
    <col min="19" max="19" width="14.54296875" style="49" customWidth="1"/>
    <col min="20" max="20" width="15.26953125" style="49" customWidth="1"/>
    <col min="21" max="21" width="15.54296875" style="49" customWidth="1"/>
    <col min="22" max="22" width="14.81640625" style="49" customWidth="1"/>
    <col min="23" max="23" width="15.1796875" style="49" customWidth="1"/>
    <col min="24" max="24" width="17.54296875" style="49" customWidth="1"/>
    <col min="25" max="25" width="17.453125" style="49" customWidth="1"/>
    <col min="26" max="26" width="21" style="49" customWidth="1"/>
    <col min="27" max="27" width="12.1796875" style="49" bestFit="1" customWidth="1"/>
    <col min="28" max="28" width="19.54296875" style="49" bestFit="1" customWidth="1"/>
    <col min="29" max="29" width="10" style="49" bestFit="1" customWidth="1"/>
    <col min="30" max="16384" width="9" style="49"/>
  </cols>
  <sheetData>
    <row r="1" spans="1:42" ht="45" customHeight="1" x14ac:dyDescent="0.35">
      <c r="A1" s="47" t="s">
        <v>143</v>
      </c>
    </row>
    <row r="2" spans="1:42" s="30" customFormat="1" ht="20.149999999999999" customHeight="1" x14ac:dyDescent="0.35">
      <c r="A2" s="30" t="s">
        <v>38</v>
      </c>
    </row>
    <row r="3" spans="1:42" s="30" customFormat="1" ht="20.149999999999999" customHeight="1" x14ac:dyDescent="0.35">
      <c r="A3" s="30" t="s">
        <v>63</v>
      </c>
      <c r="Q3" s="165"/>
    </row>
    <row r="4" spans="1:42" s="30" customFormat="1" ht="20.149999999999999" customHeight="1" x14ac:dyDescent="0.35">
      <c r="A4" s="30" t="s">
        <v>65</v>
      </c>
      <c r="M4" s="169"/>
      <c r="P4" s="165"/>
      <c r="Q4" s="165"/>
    </row>
    <row r="5" spans="1:42" s="30" customFormat="1" ht="20.149999999999999" customHeight="1" x14ac:dyDescent="0.35">
      <c r="A5" s="30" t="s">
        <v>64</v>
      </c>
    </row>
    <row r="6" spans="1:42" ht="20.149999999999999" customHeight="1" x14ac:dyDescent="0.35">
      <c r="A6" s="51"/>
      <c r="B6" s="52"/>
      <c r="C6" s="53"/>
      <c r="D6" s="54"/>
      <c r="E6" s="55"/>
      <c r="F6" s="53"/>
      <c r="G6" s="56" t="s">
        <v>73</v>
      </c>
      <c r="H6" s="57"/>
      <c r="I6" s="53"/>
      <c r="J6" s="56" t="s">
        <v>72</v>
      </c>
      <c r="K6" s="57"/>
      <c r="L6" s="58"/>
      <c r="M6" s="56" t="s">
        <v>75</v>
      </c>
      <c r="N6" s="57"/>
      <c r="O6" s="58"/>
      <c r="P6" s="56" t="s">
        <v>74</v>
      </c>
      <c r="Q6" s="57"/>
      <c r="R6" s="58"/>
      <c r="S6" s="56" t="s">
        <v>76</v>
      </c>
      <c r="T6" s="57"/>
      <c r="U6" s="58"/>
      <c r="V6" s="56" t="s">
        <v>77</v>
      </c>
      <c r="W6" s="57"/>
      <c r="X6" s="58"/>
      <c r="Y6" s="56" t="s">
        <v>133</v>
      </c>
      <c r="Z6" s="57"/>
    </row>
    <row r="7" spans="1:42" ht="46.5" x14ac:dyDescent="0.35">
      <c r="A7" s="59" t="s">
        <v>13</v>
      </c>
      <c r="B7" s="60" t="s">
        <v>14</v>
      </c>
      <c r="C7" s="61" t="s">
        <v>90</v>
      </c>
      <c r="D7" s="62" t="s">
        <v>91</v>
      </c>
      <c r="E7" s="63" t="s">
        <v>92</v>
      </c>
      <c r="F7" s="64" t="s">
        <v>102</v>
      </c>
      <c r="G7" s="65" t="s">
        <v>67</v>
      </c>
      <c r="H7" s="66" t="s">
        <v>68</v>
      </c>
      <c r="I7" s="64" t="s">
        <v>69</v>
      </c>
      <c r="J7" s="65" t="s">
        <v>70</v>
      </c>
      <c r="K7" s="66" t="s">
        <v>71</v>
      </c>
      <c r="L7" s="64" t="s">
        <v>81</v>
      </c>
      <c r="M7" s="65" t="s">
        <v>82</v>
      </c>
      <c r="N7" s="66" t="s">
        <v>83</v>
      </c>
      <c r="O7" s="64" t="s">
        <v>78</v>
      </c>
      <c r="P7" s="65" t="s">
        <v>79</v>
      </c>
      <c r="Q7" s="66" t="s">
        <v>80</v>
      </c>
      <c r="R7" s="64" t="s">
        <v>84</v>
      </c>
      <c r="S7" s="65" t="s">
        <v>85</v>
      </c>
      <c r="T7" s="66" t="s">
        <v>86</v>
      </c>
      <c r="U7" s="64" t="s">
        <v>87</v>
      </c>
      <c r="V7" s="65" t="s">
        <v>88</v>
      </c>
      <c r="W7" s="66" t="s">
        <v>89</v>
      </c>
      <c r="X7" s="64" t="s">
        <v>134</v>
      </c>
      <c r="Y7" s="65" t="s">
        <v>135</v>
      </c>
      <c r="Z7" s="66" t="s">
        <v>136</v>
      </c>
    </row>
    <row r="8" spans="1:42" ht="20.149999999999999" customHeight="1" x14ac:dyDescent="0.35">
      <c r="A8" s="67">
        <f ca="1">INDIRECT(Calculation!F11,FALSE)</f>
        <v>2024</v>
      </c>
      <c r="B8" s="68" t="s">
        <v>125</v>
      </c>
      <c r="C8" s="69">
        <f ca="1">INDIRECT(Calculation!I11,FALSE)</f>
        <v>43732.946299999996</v>
      </c>
      <c r="D8" s="70">
        <f ca="1">INDIRECT(Calculation!J11,FALSE)</f>
        <v>10325.126100000001</v>
      </c>
      <c r="E8" s="71">
        <f ca="1">INDIRECT(Calculation!K11,FALSE)</f>
        <v>33407.820199999995</v>
      </c>
      <c r="F8" s="69">
        <f ca="1">INDIRECT(Calculation!L11,FALSE)</f>
        <v>20273.965500000006</v>
      </c>
      <c r="G8" s="70">
        <f ca="1">INDIRECT(Calculation!M11,FALSE)</f>
        <v>823.79149999999981</v>
      </c>
      <c r="H8" s="71">
        <f ca="1">INDIRECT(Calculation!N11,FALSE)</f>
        <v>19450.174000000006</v>
      </c>
      <c r="I8" s="69">
        <f ca="1">INDIRECT(Calculation!O11,FALSE)</f>
        <v>70.968299999999999</v>
      </c>
      <c r="J8" s="70">
        <f ca="1">INDIRECT(Calculation!P11,FALSE)</f>
        <v>2460.8316000000004</v>
      </c>
      <c r="K8" s="71">
        <f ca="1">INDIRECT(Calculation!Q11,FALSE)</f>
        <v>-2389.8633</v>
      </c>
      <c r="L8" s="69">
        <f ca="1">INDIRECT(Calculation!U11,FALSE)</f>
        <v>136.57150000000001</v>
      </c>
      <c r="M8" s="70">
        <f ca="1">INDIRECT(Calculation!V11,FALSE)</f>
        <v>2818.9560000000019</v>
      </c>
      <c r="N8" s="71">
        <f ca="1">INDIRECT(Calculation!W11,FALSE)</f>
        <v>-2682.3845000000019</v>
      </c>
      <c r="O8" s="69">
        <f ca="1">INDIRECT(Calculation!R11,FALSE)</f>
        <v>3229.0794999999998</v>
      </c>
      <c r="P8" s="70">
        <f ca="1">INDIRECT(Calculation!S11,FALSE)</f>
        <v>1643.6160000000002</v>
      </c>
      <c r="Q8" s="71">
        <f ca="1">INDIRECT(Calculation!T11,FALSE)</f>
        <v>1585.4635000000003</v>
      </c>
      <c r="R8" s="69">
        <f ca="1">INDIRECT(Calculation!X11,FALSE)</f>
        <v>5068.0959999999995</v>
      </c>
      <c r="S8" s="70">
        <f ca="1">INDIRECT(Calculation!Y11,FALSE)</f>
        <v>906.37749999999994</v>
      </c>
      <c r="T8" s="71">
        <f ca="1">INDIRECT(Calculation!Z11,FALSE)</f>
        <v>4161.7184999999999</v>
      </c>
      <c r="U8" s="72">
        <f ca="1">INDIRECT(Calculation!AA11,FALSE)</f>
        <v>9903.3389999999927</v>
      </c>
      <c r="V8" s="70">
        <f ca="1">INDIRECT(Calculation!AB11,FALSE)</f>
        <v>282.28250000000003</v>
      </c>
      <c r="W8" s="71">
        <f ca="1">INDIRECT(Calculation!AC11,FALSE)</f>
        <v>9621.0564999999951</v>
      </c>
      <c r="X8" s="72">
        <f ca="1">INDIRECT(Calculation!AD11,FALSE)</f>
        <v>5050.9264999999996</v>
      </c>
      <c r="Y8" s="70">
        <f ca="1">INDIRECT(Calculation!AE11,FALSE)</f>
        <v>1389.2710000000002</v>
      </c>
      <c r="Z8" s="71">
        <f ca="1">INDIRECT(Calculation!AF11,FALSE)</f>
        <v>3661.6554999999998</v>
      </c>
      <c r="AA8" s="73"/>
      <c r="AB8" s="73"/>
      <c r="AC8" s="73"/>
      <c r="AD8" s="73"/>
      <c r="AE8" s="73"/>
      <c r="AF8" s="73"/>
      <c r="AG8" s="73"/>
      <c r="AH8" s="73"/>
      <c r="AI8" s="73"/>
      <c r="AJ8" s="73"/>
      <c r="AK8" s="73"/>
      <c r="AL8" s="73"/>
      <c r="AM8" s="73"/>
      <c r="AN8" s="73"/>
      <c r="AO8" s="73"/>
      <c r="AP8" s="73"/>
    </row>
    <row r="9" spans="1:42" ht="15.5" x14ac:dyDescent="0.35">
      <c r="A9" s="67" t="str">
        <f ca="1">INDIRECT(Calculation!F12,FALSE)</f>
        <v>2025 [provisional]</v>
      </c>
      <c r="B9" s="68" t="s">
        <v>125</v>
      </c>
      <c r="C9" s="69">
        <f ca="1">INDIRECT(Calculation!I12,FALSE)</f>
        <v>43929.487900000007</v>
      </c>
      <c r="D9" s="70">
        <f ca="1">INDIRECT(Calculation!J12,FALSE)</f>
        <v>14199.730799999999</v>
      </c>
      <c r="E9" s="71">
        <f ca="1">INDIRECT(Calculation!K12,FALSE)</f>
        <v>29729.757099999999</v>
      </c>
      <c r="F9" s="69">
        <f ca="1">INDIRECT(Calculation!L12,FALSE)</f>
        <v>22620.442999999999</v>
      </c>
      <c r="G9" s="70">
        <f ca="1">INDIRECT(Calculation!M12,FALSE)</f>
        <v>683.99849999999992</v>
      </c>
      <c r="H9" s="71">
        <f ca="1">INDIRECT(Calculation!N12,FALSE)</f>
        <v>21936.444499999998</v>
      </c>
      <c r="I9" s="69">
        <f ca="1">INDIRECT(Calculation!O12,FALSE)</f>
        <v>128.3184</v>
      </c>
      <c r="J9" s="70">
        <f ca="1">INDIRECT(Calculation!P12,FALSE)</f>
        <v>1769.2017999999998</v>
      </c>
      <c r="K9" s="71">
        <f ca="1">INDIRECT(Calculation!Q12,FALSE)</f>
        <v>-1640.8833999999999</v>
      </c>
      <c r="L9" s="69">
        <f ca="1">INDIRECT(Calculation!U12,FALSE)</f>
        <v>345.358</v>
      </c>
      <c r="M9" s="70">
        <f ca="1">INDIRECT(Calculation!V12,FALSE)</f>
        <v>4844.7819999999992</v>
      </c>
      <c r="N9" s="71">
        <f ca="1">INDIRECT(Calculation!W12,FALSE)</f>
        <v>-4499.424</v>
      </c>
      <c r="O9" s="69">
        <f ca="1">INDIRECT(Calculation!R12,FALSE)</f>
        <v>2909.6310000000003</v>
      </c>
      <c r="P9" s="70">
        <f ca="1">INDIRECT(Calculation!S12,FALSE)</f>
        <v>2468.6844999999998</v>
      </c>
      <c r="Q9" s="71">
        <f ca="1">INDIRECT(Calculation!T12,FALSE)</f>
        <v>440.94650000000001</v>
      </c>
      <c r="R9" s="69">
        <f ca="1">INDIRECT(Calculation!X12,FALSE)</f>
        <v>3742.4769999999999</v>
      </c>
      <c r="S9" s="70">
        <f ca="1">INDIRECT(Calculation!Y12,FALSE)</f>
        <v>1752.2784999999999</v>
      </c>
      <c r="T9" s="71">
        <f ca="1">INDIRECT(Calculation!Z12,FALSE)</f>
        <v>1990.1985</v>
      </c>
      <c r="U9" s="72">
        <f ca="1">INDIRECT(Calculation!AA12,FALSE)</f>
        <v>9429.5015000000003</v>
      </c>
      <c r="V9" s="70">
        <f ca="1">INDIRECT(Calculation!AB12,FALSE)</f>
        <v>469.238</v>
      </c>
      <c r="W9" s="71">
        <f ca="1">INDIRECT(Calculation!AC12,FALSE)</f>
        <v>8960.2635000000009</v>
      </c>
      <c r="X9" s="72">
        <f ca="1">INDIRECT(Calculation!AD12,FALSE)</f>
        <v>4753.759</v>
      </c>
      <c r="Y9" s="70">
        <f ca="1">INDIRECT(Calculation!AE12,FALSE)</f>
        <v>2211.5475000000001</v>
      </c>
      <c r="Z9" s="71">
        <f ca="1">INDIRECT(Calculation!AF12,FALSE)</f>
        <v>2542.2114999999999</v>
      </c>
      <c r="AA9" s="73"/>
      <c r="AB9" s="73"/>
      <c r="AC9" s="73"/>
      <c r="AD9" s="73"/>
      <c r="AE9" s="73"/>
      <c r="AF9" s="73"/>
      <c r="AG9" s="73"/>
      <c r="AH9" s="73"/>
      <c r="AI9" s="73"/>
      <c r="AJ9" s="73"/>
      <c r="AK9" s="73"/>
      <c r="AL9" s="73"/>
      <c r="AM9" s="73"/>
      <c r="AN9" s="73"/>
      <c r="AO9" s="73"/>
      <c r="AP9" s="73"/>
    </row>
    <row r="10" spans="1:42" s="75" customFormat="1" ht="20.149999999999999" customHeight="1" x14ac:dyDescent="0.35">
      <c r="A10" s="23" t="s">
        <v>66</v>
      </c>
      <c r="B10" s="19"/>
      <c r="C10" s="21">
        <f ca="1">IF(((C9-C8)/C8)*100&gt;100,"(+)  ",IF(((C9-C8)/C8)*100&lt;-100,"(-)  ",IF(ROUND((((C9-C8)/C8)*100),1)=0,"-  ",((C9-C8)/C8)*100)))</f>
        <v>0.44941312357912505</v>
      </c>
      <c r="D10" s="20">
        <f ca="1">IF(((D9-D8)/D8)*100&gt;100,"(+)  ",IF(((D9-D8)/D8)*100&lt;-100,"(-)  ",IF(ROUND((((D9-D8)/D8)*100),1)=0,"-  ",((D9-D8)/D8)*100)))</f>
        <v>37.525979464793146</v>
      </c>
      <c r="E10" s="22">
        <f ca="1">IF(((E9-E8)/E8)*100&gt;100,"(+)  ",IF(((E9-E8)/E8)*100&lt;-100,"(-)  ",IF(ROUND((((E9-E8)/E8)*100),1)=0,"-  ",((E9-E8)/E8)*100)))</f>
        <v>-11.00958721036219</v>
      </c>
      <c r="F10" s="21">
        <f t="shared" ref="F10:Z10" ca="1" si="0">IF(((F9-F8)/F8)*100&gt;100,"(+)  ",IF(((F9-F8)/F8)*100&lt;-100,"(-)  ",IF(ROUND((((F9-F8)/F8)*100),1)=0,"-  ",((F9-F8)/F8)*100)))</f>
        <v>11.573845777729042</v>
      </c>
      <c r="G10" s="20">
        <f t="shared" ca="1" si="0"/>
        <v>-16.969463753874606</v>
      </c>
      <c r="H10" s="22">
        <f t="shared" ca="1" si="0"/>
        <v>12.782767393237668</v>
      </c>
      <c r="I10" s="21">
        <f t="shared" ca="1" si="0"/>
        <v>80.810869078165879</v>
      </c>
      <c r="J10" s="20">
        <f t="shared" ca="1" si="0"/>
        <v>-28.105531479683556</v>
      </c>
      <c r="K10" s="22">
        <f t="shared" ca="1" si="0"/>
        <v>-31.339863665005446</v>
      </c>
      <c r="L10" s="21" t="str">
        <f t="shared" ca="1" si="0"/>
        <v xml:space="preserve">(+)  </v>
      </c>
      <c r="M10" s="20">
        <f t="shared" ca="1" si="0"/>
        <v>71.864406539158324</v>
      </c>
      <c r="N10" s="22">
        <f ca="1">IF(((N9-N8)/N8)*100&gt;100,"(+)  ",IF(((N9-N8)/N8)*100&lt;-100,"(-)  ",IF(ROUND((((N9-N8)/N8)*100),1)=0,"-  ",((N9-N8)/N8)*100)))</f>
        <v>67.739710693973848</v>
      </c>
      <c r="O10" s="21">
        <f t="shared" ca="1" si="0"/>
        <v>-9.8928657532278024</v>
      </c>
      <c r="P10" s="20">
        <f t="shared" ca="1" si="0"/>
        <v>50.198373586044397</v>
      </c>
      <c r="Q10" s="22">
        <f t="shared" ca="1" si="0"/>
        <v>-72.188164533589088</v>
      </c>
      <c r="R10" s="21">
        <f t="shared" ca="1" si="0"/>
        <v>-26.156154105999569</v>
      </c>
      <c r="S10" s="20">
        <f t="shared" ca="1" si="0"/>
        <v>93.327669762323097</v>
      </c>
      <c r="T10" s="22">
        <f t="shared" ca="1" si="0"/>
        <v>-52.178445034184797</v>
      </c>
      <c r="U10" s="21">
        <f t="shared" ca="1" si="0"/>
        <v>-4.7846236506696647</v>
      </c>
      <c r="V10" s="20">
        <f t="shared" ca="1" si="0"/>
        <v>66.229929237554558</v>
      </c>
      <c r="W10" s="22">
        <f t="shared" ca="1" si="0"/>
        <v>-6.868195816124711</v>
      </c>
      <c r="X10" s="21">
        <f t="shared" ca="1" si="0"/>
        <v>-5.8834255457884721</v>
      </c>
      <c r="Y10" s="20">
        <f t="shared" ca="1" si="0"/>
        <v>59.187624300802355</v>
      </c>
      <c r="Z10" s="22">
        <f t="shared" ca="1" si="0"/>
        <v>-30.572073205685239</v>
      </c>
      <c r="AA10" s="73"/>
      <c r="AB10" s="73"/>
      <c r="AC10" s="73"/>
      <c r="AD10" s="73"/>
      <c r="AE10" s="73"/>
      <c r="AF10" s="73"/>
      <c r="AG10" s="73"/>
      <c r="AH10" s="73"/>
      <c r="AI10" s="73"/>
      <c r="AJ10" s="73"/>
      <c r="AK10" s="73"/>
      <c r="AL10" s="73"/>
      <c r="AM10" s="73"/>
      <c r="AN10" s="73"/>
      <c r="AO10" s="73"/>
      <c r="AP10" s="73"/>
    </row>
    <row r="11" spans="1:42" ht="20.149999999999999" customHeight="1" x14ac:dyDescent="0.35">
      <c r="A11" s="76">
        <f ca="1">INDIRECT(Calculation!F17,FALSE)</f>
        <v>2024</v>
      </c>
      <c r="B11" s="74" t="str">
        <f ca="1">INDIRECT(Calculation!G17,FALSE)</f>
        <v xml:space="preserve">Quarter 1 </v>
      </c>
      <c r="C11" s="69">
        <f ca="1">INDIRECT(Calculation!I17,FALSE)</f>
        <v>11194.763000000001</v>
      </c>
      <c r="D11" s="70">
        <f ca="1">INDIRECT(Calculation!J17,FALSE)</f>
        <v>2168.1525999999999</v>
      </c>
      <c r="E11" s="71">
        <f ca="1">INDIRECT(Calculation!K17,FALSE)</f>
        <v>9026.6103999999978</v>
      </c>
      <c r="F11" s="69">
        <f ca="1">INDIRECT(Calculation!L17,FALSE)</f>
        <v>5143.1355000000003</v>
      </c>
      <c r="G11" s="70">
        <f ca="1">INDIRECT(Calculation!M17,FALSE)</f>
        <v>331.85799999999989</v>
      </c>
      <c r="H11" s="71">
        <f ca="1">INDIRECT(Calculation!N17,FALSE)</f>
        <v>4811.2775000000001</v>
      </c>
      <c r="I11" s="69">
        <f ca="1">INDIRECT(Calculation!O17,FALSE)</f>
        <v>27.883500000000002</v>
      </c>
      <c r="J11" s="70">
        <f ca="1">INDIRECT(Calculation!P17,FALSE)</f>
        <v>525.84760000000006</v>
      </c>
      <c r="K11" s="71">
        <f ca="1">INDIRECT(Calculation!Q17,FALSE)</f>
        <v>-497.96409999999997</v>
      </c>
      <c r="L11" s="69">
        <f ca="1">INDIRECT(Calculation!R17,FALSE)</f>
        <v>59.03</v>
      </c>
      <c r="M11" s="70">
        <f ca="1">INDIRECT(Calculation!S17,FALSE)</f>
        <v>580.10599999999988</v>
      </c>
      <c r="N11" s="71">
        <f ca="1">INDIRECT(Calculation!T17,FALSE)</f>
        <v>-521.07599999999991</v>
      </c>
      <c r="O11" s="69">
        <f ca="1">INDIRECT(Calculation!U17,FALSE)</f>
        <v>1164.6495</v>
      </c>
      <c r="P11" s="70">
        <f ca="1">INDIRECT(Calculation!V17,FALSE)</f>
        <v>252.83600000000001</v>
      </c>
      <c r="Q11" s="71">
        <f ca="1">INDIRECT(Calculation!W17,FALSE)</f>
        <v>911.81349999999998</v>
      </c>
      <c r="R11" s="69">
        <f ca="1">INDIRECT(Calculation!X17,FALSE)</f>
        <v>1247.296</v>
      </c>
      <c r="S11" s="70">
        <f ca="1">INDIRECT(Calculation!Y17,FALSE)</f>
        <v>177.57249999999999</v>
      </c>
      <c r="T11" s="71">
        <f ca="1">INDIRECT(Calculation!Z17,FALSE)</f>
        <v>1069.7235000000001</v>
      </c>
      <c r="U11" s="69">
        <f ca="1">INDIRECT(Calculation!AA17,FALSE)</f>
        <v>2187.7064999999989</v>
      </c>
      <c r="V11" s="70">
        <f ca="1">INDIRECT(Calculation!AB17,FALSE)</f>
        <v>120.69750000000001</v>
      </c>
      <c r="W11" s="71">
        <f ca="1">INDIRECT(Calculation!AC17,FALSE)</f>
        <v>2067.0089999999991</v>
      </c>
      <c r="X11" s="69">
        <f ca="1">INDIRECT(Calculation!AD17,FALSE)</f>
        <v>1365.0619999999999</v>
      </c>
      <c r="Y11" s="70">
        <f ca="1">INDIRECT(Calculation!AE17,FALSE)</f>
        <v>179.23500000000001</v>
      </c>
      <c r="Z11" s="71">
        <f ca="1">INDIRECT(Calculation!AF17,FALSE)</f>
        <v>1185.827</v>
      </c>
      <c r="AA11" s="73"/>
      <c r="AB11" s="73"/>
      <c r="AC11" s="73"/>
      <c r="AD11" s="73"/>
      <c r="AE11" s="73"/>
      <c r="AF11" s="73"/>
      <c r="AG11" s="73"/>
      <c r="AH11" s="73"/>
      <c r="AI11" s="73"/>
      <c r="AJ11" s="73"/>
      <c r="AK11" s="73"/>
      <c r="AL11" s="73"/>
      <c r="AM11" s="73"/>
      <c r="AN11" s="73"/>
      <c r="AO11" s="73"/>
      <c r="AP11" s="73"/>
    </row>
    <row r="12" spans="1:42" ht="20.149999999999999" customHeight="1" x14ac:dyDescent="0.35">
      <c r="A12" s="76">
        <f ca="1">INDIRECT(Calculation!F18,FALSE)</f>
        <v>2024</v>
      </c>
      <c r="B12" s="74" t="str">
        <f ca="1">INDIRECT(Calculation!G18,FALSE)</f>
        <v xml:space="preserve">Quarter 2 </v>
      </c>
      <c r="C12" s="69">
        <f ca="1">INDIRECT(Calculation!I18,FALSE)</f>
        <v>12140.696099999999</v>
      </c>
      <c r="D12" s="70">
        <f ca="1">INDIRECT(Calculation!J18,FALSE)</f>
        <v>2922.4885000000008</v>
      </c>
      <c r="E12" s="71">
        <f ca="1">INDIRECT(Calculation!K18,FALSE)</f>
        <v>9218.2076000000015</v>
      </c>
      <c r="F12" s="69">
        <f ca="1">INDIRECT(Calculation!L18,FALSE)</f>
        <v>6436.4640000000018</v>
      </c>
      <c r="G12" s="70">
        <f ca="1">INDIRECT(Calculation!M18,FALSE)</f>
        <v>25.048500000000001</v>
      </c>
      <c r="H12" s="71">
        <f ca="1">INDIRECT(Calculation!N18,FALSE)</f>
        <v>6411.4155000000019</v>
      </c>
      <c r="I12" s="69">
        <f ca="1">INDIRECT(Calculation!O18,FALSE)</f>
        <v>6.7820999999999998</v>
      </c>
      <c r="J12" s="70">
        <f ca="1">INDIRECT(Calculation!P18,FALSE)</f>
        <v>696.63900000000001</v>
      </c>
      <c r="K12" s="71">
        <f ca="1">INDIRECT(Calculation!Q18,FALSE)</f>
        <v>-689.8569</v>
      </c>
      <c r="L12" s="69">
        <f ca="1">INDIRECT(Calculation!R18,FALSE)</f>
        <v>9.4935000000000009</v>
      </c>
      <c r="M12" s="70">
        <f ca="1">INDIRECT(Calculation!S18,FALSE)</f>
        <v>775.46400000000062</v>
      </c>
      <c r="N12" s="71">
        <f ca="1">INDIRECT(Calculation!T18,FALSE)</f>
        <v>-765.97050000000058</v>
      </c>
      <c r="O12" s="69">
        <f ca="1">INDIRECT(Calculation!U18,FALSE)</f>
        <v>861.83449999999993</v>
      </c>
      <c r="P12" s="70">
        <f ca="1">INDIRECT(Calculation!V18,FALSE)</f>
        <v>669.22250000000008</v>
      </c>
      <c r="Q12" s="71">
        <f ca="1">INDIRECT(Calculation!W18,FALSE)</f>
        <v>192.61199999999991</v>
      </c>
      <c r="R12" s="69">
        <f ca="1">INDIRECT(Calculation!X18,FALSE)</f>
        <v>1260.3620000000001</v>
      </c>
      <c r="S12" s="70">
        <f ca="1">INDIRECT(Calculation!Y18,FALSE)</f>
        <v>219.12049999999999</v>
      </c>
      <c r="T12" s="71">
        <f ca="1">INDIRECT(Calculation!Z18,FALSE)</f>
        <v>1041.2415000000001</v>
      </c>
      <c r="U12" s="69">
        <f ca="1">INDIRECT(Calculation!AA18,FALSE)</f>
        <v>2569.9989999999998</v>
      </c>
      <c r="V12" s="70">
        <f ca="1">INDIRECT(Calculation!AB18,FALSE)</f>
        <v>112.387</v>
      </c>
      <c r="W12" s="71">
        <f ca="1">INDIRECT(Calculation!AC18,FALSE)</f>
        <v>2457.6120000000001</v>
      </c>
      <c r="X12" s="69">
        <f ca="1">INDIRECT(Calculation!AD18,FALSE)</f>
        <v>995.76100000000008</v>
      </c>
      <c r="Y12" s="70">
        <f ca="1">INDIRECT(Calculation!AE18,FALSE)</f>
        <v>424.60700000000003</v>
      </c>
      <c r="Z12" s="71">
        <f ca="1">INDIRECT(Calculation!AF18,FALSE)</f>
        <v>571.15400000000011</v>
      </c>
      <c r="AA12" s="73"/>
      <c r="AB12" s="73"/>
      <c r="AC12" s="73"/>
      <c r="AD12" s="73"/>
      <c r="AE12" s="73"/>
      <c r="AF12" s="73"/>
      <c r="AG12" s="73"/>
      <c r="AH12" s="73"/>
      <c r="AI12" s="73"/>
      <c r="AJ12" s="73"/>
      <c r="AK12" s="73"/>
      <c r="AL12" s="73"/>
      <c r="AM12" s="73"/>
      <c r="AN12" s="73"/>
      <c r="AO12" s="73"/>
      <c r="AP12" s="73"/>
    </row>
    <row r="13" spans="1:42" ht="20.149999999999999" customHeight="1" x14ac:dyDescent="0.35">
      <c r="A13" s="76">
        <f ca="1">INDIRECT(Calculation!F19,FALSE)</f>
        <v>2024</v>
      </c>
      <c r="B13" s="74" t="str">
        <f ca="1">INDIRECT(Calculation!G19,FALSE)</f>
        <v xml:space="preserve">Quarter 3 </v>
      </c>
      <c r="C13" s="69">
        <f ca="1">INDIRECT(Calculation!I19,FALSE)</f>
        <v>11049.245199999999</v>
      </c>
      <c r="D13" s="70">
        <f ca="1">INDIRECT(Calculation!J19,FALSE)</f>
        <v>2912.360000000001</v>
      </c>
      <c r="E13" s="71">
        <f ca="1">INDIRECT(Calculation!K19,FALSE)</f>
        <v>8136.8851999999997</v>
      </c>
      <c r="F13" s="69">
        <f ca="1">INDIRECT(Calculation!L19,FALSE)</f>
        <v>5432.9585000000006</v>
      </c>
      <c r="G13" s="70">
        <f ca="1">INDIRECT(Calculation!M19,FALSE)</f>
        <v>113.621</v>
      </c>
      <c r="H13" s="71">
        <f ca="1">INDIRECT(Calculation!N19,FALSE)</f>
        <v>5319.3375000000005</v>
      </c>
      <c r="I13" s="69">
        <f ca="1">INDIRECT(Calculation!O19,FALSE)</f>
        <v>9.4207000000000001</v>
      </c>
      <c r="J13" s="70">
        <f ca="1">INDIRECT(Calculation!P19,FALSE)</f>
        <v>689.08100000000002</v>
      </c>
      <c r="K13" s="71">
        <f ca="1">INDIRECT(Calculation!Q19,FALSE)</f>
        <v>-679.66030000000001</v>
      </c>
      <c r="L13" s="69">
        <f ca="1">INDIRECT(Calculation!R19,FALSE)</f>
        <v>15.691000000000001</v>
      </c>
      <c r="M13" s="70">
        <f ca="1">INDIRECT(Calculation!S19,FALSE)</f>
        <v>825.28850000000057</v>
      </c>
      <c r="N13" s="71">
        <f ca="1">INDIRECT(Calculation!T19,FALSE)</f>
        <v>-809.59750000000054</v>
      </c>
      <c r="O13" s="69">
        <f ca="1">INDIRECT(Calculation!U19,FALSE)</f>
        <v>439.702</v>
      </c>
      <c r="P13" s="70">
        <f ca="1">INDIRECT(Calculation!V19,FALSE)</f>
        <v>462.18799999999999</v>
      </c>
      <c r="Q13" s="71">
        <f ca="1">INDIRECT(Calculation!W19,FALSE)</f>
        <v>-22.48599999999999</v>
      </c>
      <c r="R13" s="69">
        <f ca="1">INDIRECT(Calculation!X19,FALSE)</f>
        <v>1235.9939999999999</v>
      </c>
      <c r="S13" s="70">
        <f ca="1">INDIRECT(Calculation!Y19,FALSE)</f>
        <v>308.58449999999988</v>
      </c>
      <c r="T13" s="71">
        <f ca="1">INDIRECT(Calculation!Z19,FALSE)</f>
        <v>927.40949999999975</v>
      </c>
      <c r="U13" s="69">
        <f ca="1">INDIRECT(Calculation!AA19,FALSE)</f>
        <v>2843.340499999998</v>
      </c>
      <c r="V13" s="70">
        <f ca="1">INDIRECT(Calculation!AB19,FALSE)</f>
        <v>34.795000000000002</v>
      </c>
      <c r="W13" s="71">
        <f ca="1">INDIRECT(Calculation!AC19,FALSE)</f>
        <v>2808.5454999999979</v>
      </c>
      <c r="X13" s="69">
        <f ca="1">INDIRECT(Calculation!AD19,FALSE)</f>
        <v>1072.1385</v>
      </c>
      <c r="Y13" s="70">
        <f ca="1">INDIRECT(Calculation!AE19,FALSE)</f>
        <v>478.80200000000002</v>
      </c>
      <c r="Z13" s="71">
        <f ca="1">INDIRECT(Calculation!AF19,FALSE)</f>
        <v>593.3365</v>
      </c>
      <c r="AA13" s="73"/>
      <c r="AB13" s="73"/>
      <c r="AC13" s="73"/>
      <c r="AD13" s="73"/>
      <c r="AE13" s="73"/>
      <c r="AF13" s="73"/>
      <c r="AG13" s="73"/>
      <c r="AH13" s="73"/>
      <c r="AI13" s="73"/>
      <c r="AJ13" s="73"/>
      <c r="AK13" s="73"/>
      <c r="AL13" s="73"/>
      <c r="AM13" s="73"/>
      <c r="AN13" s="73"/>
      <c r="AO13" s="73"/>
      <c r="AP13" s="73"/>
    </row>
    <row r="14" spans="1:42" ht="20.149999999999999" customHeight="1" x14ac:dyDescent="0.35">
      <c r="A14" s="76">
        <f ca="1">INDIRECT(Calculation!F20,FALSE)</f>
        <v>2024</v>
      </c>
      <c r="B14" s="74" t="str">
        <f ca="1">INDIRECT(Calculation!G20,FALSE)</f>
        <v xml:space="preserve">Quarter 4 </v>
      </c>
      <c r="C14" s="69">
        <f ca="1">INDIRECT(Calculation!I20,FALSE)</f>
        <v>9348.2419999999966</v>
      </c>
      <c r="D14" s="70">
        <f ca="1">INDIRECT(Calculation!J20,FALSE)</f>
        <v>2322.1250000000009</v>
      </c>
      <c r="E14" s="71">
        <f ca="1">INDIRECT(Calculation!K20,FALSE)</f>
        <v>7026.1169999999966</v>
      </c>
      <c r="F14" s="69">
        <f ca="1">INDIRECT(Calculation!L20,FALSE)</f>
        <v>3261.4074999999998</v>
      </c>
      <c r="G14" s="70">
        <f ca="1">INDIRECT(Calculation!M20,FALSE)</f>
        <v>353.26400000000001</v>
      </c>
      <c r="H14" s="71">
        <f ca="1">INDIRECT(Calculation!N20,FALSE)</f>
        <v>2908.1435000000001</v>
      </c>
      <c r="I14" s="69">
        <f ca="1">INDIRECT(Calculation!O20,FALSE)</f>
        <v>26.882000000000001</v>
      </c>
      <c r="J14" s="70">
        <f ca="1">INDIRECT(Calculation!P20,FALSE)</f>
        <v>549.26400000000001</v>
      </c>
      <c r="K14" s="71">
        <f ca="1">INDIRECT(Calculation!Q20,FALSE)</f>
        <v>-522.38200000000006</v>
      </c>
      <c r="L14" s="69">
        <f ca="1">INDIRECT(Calculation!R20,FALSE)</f>
        <v>52.356999999999999</v>
      </c>
      <c r="M14" s="70">
        <f ca="1">INDIRECT(Calculation!S20,FALSE)</f>
        <v>638.09750000000054</v>
      </c>
      <c r="N14" s="71">
        <f ca="1">INDIRECT(Calculation!T20,FALSE)</f>
        <v>-585.74050000000057</v>
      </c>
      <c r="O14" s="69">
        <f ca="1">INDIRECT(Calculation!U20,FALSE)</f>
        <v>762.89350000000024</v>
      </c>
      <c r="P14" s="70">
        <f ca="1">INDIRECT(Calculation!V20,FALSE)</f>
        <v>259.36950000000002</v>
      </c>
      <c r="Q14" s="71">
        <f ca="1">INDIRECT(Calculation!W20,FALSE)</f>
        <v>503.52400000000029</v>
      </c>
      <c r="R14" s="69">
        <f ca="1">INDIRECT(Calculation!X20,FALSE)</f>
        <v>1324.444</v>
      </c>
      <c r="S14" s="70">
        <f ca="1">INDIRECT(Calculation!Y20,FALSE)</f>
        <v>201.1</v>
      </c>
      <c r="T14" s="71">
        <f ca="1">INDIRECT(Calculation!Z20,FALSE)</f>
        <v>1123.3440000000001</v>
      </c>
      <c r="U14" s="69">
        <f ca="1">INDIRECT(Calculation!AA20,FALSE)</f>
        <v>2302.2929999999969</v>
      </c>
      <c r="V14" s="70">
        <f ca="1">INDIRECT(Calculation!AB20,FALSE)</f>
        <v>14.403</v>
      </c>
      <c r="W14" s="71">
        <f ca="1">INDIRECT(Calculation!AC20,FALSE)</f>
        <v>2287.8899999999971</v>
      </c>
      <c r="X14" s="69">
        <f ca="1">INDIRECT(Calculation!AD20,FALSE)</f>
        <v>1617.9649999999999</v>
      </c>
      <c r="Y14" s="70">
        <f ca="1">INDIRECT(Calculation!AE20,FALSE)</f>
        <v>306.62700000000001</v>
      </c>
      <c r="Z14" s="71">
        <f ca="1">INDIRECT(Calculation!AF20,FALSE)</f>
        <v>1311.338</v>
      </c>
      <c r="AA14" s="73"/>
      <c r="AB14" s="73"/>
      <c r="AC14" s="73"/>
      <c r="AD14" s="73"/>
      <c r="AE14" s="73"/>
      <c r="AF14" s="73"/>
      <c r="AG14" s="73"/>
      <c r="AH14" s="73"/>
      <c r="AI14" s="73"/>
      <c r="AJ14" s="73"/>
      <c r="AK14" s="73"/>
      <c r="AL14" s="73"/>
      <c r="AM14" s="73"/>
      <c r="AN14" s="73"/>
      <c r="AO14" s="73"/>
      <c r="AP14" s="73"/>
    </row>
    <row r="15" spans="1:42" ht="20.149999999999999" customHeight="1" x14ac:dyDescent="0.35">
      <c r="A15" s="76">
        <f ca="1">INDIRECT(Calculation!F21,FALSE)</f>
        <v>2025</v>
      </c>
      <c r="B15" s="74" t="str">
        <f ca="1">INDIRECT(Calculation!G21,FALSE)</f>
        <v>Quarter 1</v>
      </c>
      <c r="C15" s="69">
        <f ca="1">INDIRECT(Calculation!I21,FALSE)</f>
        <v>10745.805899999999</v>
      </c>
      <c r="D15" s="70">
        <f ca="1">INDIRECT(Calculation!J21,FALSE)</f>
        <v>2913.2381999999998</v>
      </c>
      <c r="E15" s="71">
        <f ca="1">INDIRECT(Calculation!K21,FALSE)</f>
        <v>7832.5676999999996</v>
      </c>
      <c r="F15" s="69">
        <f ca="1">INDIRECT(Calculation!L21,FALSE)</f>
        <v>4964.6745000000001</v>
      </c>
      <c r="G15" s="70">
        <f ca="1">INDIRECT(Calculation!M21,FALSE)</f>
        <v>375.12599999999998</v>
      </c>
      <c r="H15" s="71">
        <f ca="1">INDIRECT(Calculation!N21,FALSE)</f>
        <v>4589.5484999999999</v>
      </c>
      <c r="I15" s="69">
        <f ca="1">INDIRECT(Calculation!O21,FALSE)</f>
        <v>30.641400000000001</v>
      </c>
      <c r="J15" s="70">
        <f ca="1">INDIRECT(Calculation!P21,FALSE)</f>
        <v>467.33569999999997</v>
      </c>
      <c r="K15" s="71">
        <f ca="1">INDIRECT(Calculation!Q21,FALSE)</f>
        <v>-436.6943</v>
      </c>
      <c r="L15" s="69">
        <f ca="1">INDIRECT(Calculation!R21,FALSE)</f>
        <v>132.047</v>
      </c>
      <c r="M15" s="70">
        <f ca="1">INDIRECT(Calculation!S21,FALSE)</f>
        <v>980.89300000000003</v>
      </c>
      <c r="N15" s="71">
        <f ca="1">INDIRECT(Calculation!T21,FALSE)</f>
        <v>-848.846</v>
      </c>
      <c r="O15" s="69">
        <f ca="1">INDIRECT(Calculation!U21,FALSE)</f>
        <v>712.11450000000002</v>
      </c>
      <c r="P15" s="70">
        <f ca="1">INDIRECT(Calculation!V21,FALSE)</f>
        <v>309.88400000000001</v>
      </c>
      <c r="Q15" s="71">
        <f ca="1">INDIRECT(Calculation!W21,FALSE)</f>
        <v>402.23050000000001</v>
      </c>
      <c r="R15" s="69">
        <f ca="1">INDIRECT(Calculation!X21,FALSE)</f>
        <v>972.15800000000002</v>
      </c>
      <c r="S15" s="70">
        <f ca="1">INDIRECT(Calculation!Y21,FALSE)</f>
        <v>419.92099999999999</v>
      </c>
      <c r="T15" s="71">
        <f ca="1">INDIRECT(Calculation!Z21,FALSE)</f>
        <v>552.23699999999997</v>
      </c>
      <c r="U15" s="69">
        <f ca="1">INDIRECT(Calculation!AA21,FALSE)</f>
        <v>2507.8980000000001</v>
      </c>
      <c r="V15" s="70">
        <f ca="1">INDIRECT(Calculation!AB21,FALSE)</f>
        <v>15.797499999999999</v>
      </c>
      <c r="W15" s="71">
        <f ca="1">INDIRECT(Calculation!AC21,FALSE)</f>
        <v>2492.1005</v>
      </c>
      <c r="X15" s="69">
        <f ca="1">INDIRECT(Calculation!AD21,FALSE)</f>
        <v>1426.2725</v>
      </c>
      <c r="Y15" s="70">
        <f ca="1">INDIRECT(Calculation!AE21,FALSE)</f>
        <v>344.28100000000001</v>
      </c>
      <c r="Z15" s="71">
        <f ca="1">INDIRECT(Calculation!AF21,FALSE)</f>
        <v>1081.9915000000001</v>
      </c>
      <c r="AA15" s="73"/>
      <c r="AB15" s="73"/>
      <c r="AC15" s="73"/>
      <c r="AD15" s="73"/>
      <c r="AE15" s="73"/>
      <c r="AF15" s="73"/>
      <c r="AG15" s="73"/>
      <c r="AH15" s="73"/>
      <c r="AI15" s="73"/>
      <c r="AJ15" s="73"/>
      <c r="AK15" s="73"/>
      <c r="AL15" s="73"/>
      <c r="AM15" s="73"/>
      <c r="AN15" s="73"/>
      <c r="AO15" s="73"/>
      <c r="AP15" s="73"/>
    </row>
    <row r="16" spans="1:42" ht="20.149999999999999" customHeight="1" x14ac:dyDescent="0.35">
      <c r="A16" s="76">
        <f ca="1">INDIRECT(Calculation!F22,FALSE)</f>
        <v>2025</v>
      </c>
      <c r="B16" s="74" t="str">
        <f ca="1">INDIRECT(Calculation!G22,FALSE)</f>
        <v>Quarter 2</v>
      </c>
      <c r="C16" s="69">
        <f ca="1">INDIRECT(Calculation!I22,FALSE)</f>
        <v>10880.294599999999</v>
      </c>
      <c r="D16" s="70">
        <f ca="1">INDIRECT(Calculation!J22,FALSE)</f>
        <v>3498.2622999999999</v>
      </c>
      <c r="E16" s="71">
        <f ca="1">INDIRECT(Calculation!K22,FALSE)</f>
        <v>7382.0322999999999</v>
      </c>
      <c r="F16" s="69">
        <f ca="1">INDIRECT(Calculation!L22,FALSE)</f>
        <v>5656.2984999999999</v>
      </c>
      <c r="G16" s="70">
        <f ca="1">INDIRECT(Calculation!M22,FALSE)</f>
        <v>109.592</v>
      </c>
      <c r="H16" s="71">
        <f ca="1">INDIRECT(Calculation!N22,FALSE)</f>
        <v>5546.7065000000002</v>
      </c>
      <c r="I16" s="69">
        <f ca="1">INDIRECT(Calculation!O22,FALSE)</f>
        <v>10.0951</v>
      </c>
      <c r="J16" s="70">
        <f ca="1">INDIRECT(Calculation!P22,FALSE)</f>
        <v>567.2518</v>
      </c>
      <c r="K16" s="71">
        <f ca="1">INDIRECT(Calculation!Q22,FALSE)</f>
        <v>-557.1567</v>
      </c>
      <c r="L16" s="69">
        <f ca="1">INDIRECT(Calculation!R22,FALSE)</f>
        <v>53.793500000000002</v>
      </c>
      <c r="M16" s="70">
        <f ca="1">INDIRECT(Calculation!S22,FALSE)</f>
        <v>1226.2114999999999</v>
      </c>
      <c r="N16" s="71">
        <f ca="1">INDIRECT(Calculation!T22,FALSE)</f>
        <v>-1172.4179999999999</v>
      </c>
      <c r="O16" s="69">
        <f ca="1">INDIRECT(Calculation!U22,FALSE)</f>
        <v>825.01250000000005</v>
      </c>
      <c r="P16" s="70">
        <f ca="1">INDIRECT(Calculation!V22,FALSE)</f>
        <v>595.11599999999999</v>
      </c>
      <c r="Q16" s="71">
        <f ca="1">INDIRECT(Calculation!W22,FALSE)</f>
        <v>229.8965</v>
      </c>
      <c r="R16" s="69">
        <f ca="1">INDIRECT(Calculation!X22,FALSE)</f>
        <v>955.62350000000004</v>
      </c>
      <c r="S16" s="70">
        <f ca="1">INDIRECT(Calculation!Y22,FALSE)</f>
        <v>469.40199999999999</v>
      </c>
      <c r="T16" s="71">
        <f ca="1">INDIRECT(Calculation!Z22,FALSE)</f>
        <v>486.22149999999999</v>
      </c>
      <c r="U16" s="69">
        <f ca="1">INDIRECT(Calculation!AA22,FALSE)</f>
        <v>2340.2494999999999</v>
      </c>
      <c r="V16" s="70">
        <f ca="1">INDIRECT(Calculation!AB22,FALSE)</f>
        <v>136.72</v>
      </c>
      <c r="W16" s="71">
        <f ca="1">INDIRECT(Calculation!AC22,FALSE)</f>
        <v>2203.5295000000001</v>
      </c>
      <c r="X16" s="69">
        <f ca="1">INDIRECT(Calculation!AD22,FALSE)</f>
        <v>1039.222</v>
      </c>
      <c r="Y16" s="70">
        <f ca="1">INDIRECT(Calculation!AE22,FALSE)</f>
        <v>393.96899999999999</v>
      </c>
      <c r="Z16" s="71">
        <f ca="1">INDIRECT(Calculation!AF22,FALSE)</f>
        <v>645.25300000000004</v>
      </c>
      <c r="AA16" s="73"/>
      <c r="AB16" s="73"/>
      <c r="AC16" s="73"/>
      <c r="AD16" s="73"/>
      <c r="AE16" s="73"/>
      <c r="AF16" s="73"/>
      <c r="AG16" s="73"/>
      <c r="AH16" s="73"/>
      <c r="AI16" s="73"/>
      <c r="AJ16" s="73"/>
      <c r="AK16" s="73"/>
      <c r="AL16" s="73"/>
      <c r="AM16" s="73"/>
      <c r="AN16" s="73"/>
      <c r="AO16" s="73"/>
      <c r="AP16" s="73"/>
    </row>
    <row r="17" spans="1:42" ht="20.149999999999999" customHeight="1" x14ac:dyDescent="0.35">
      <c r="A17" s="76">
        <f ca="1">INDIRECT(Calculation!F23,FALSE)</f>
        <v>2025</v>
      </c>
      <c r="B17" s="74" t="str">
        <f ca="1">INDIRECT(Calculation!G23,FALSE)</f>
        <v>Quarter 3</v>
      </c>
      <c r="C17" s="69">
        <f ca="1">INDIRECT(Calculation!I23,FALSE)</f>
        <v>11795.627200000001</v>
      </c>
      <c r="D17" s="70">
        <f ca="1">INDIRECT(Calculation!J23,FALSE)</f>
        <v>3696.2062999999998</v>
      </c>
      <c r="E17" s="71">
        <f ca="1">INDIRECT(Calculation!K23,FALSE)</f>
        <v>8099.4209000000001</v>
      </c>
      <c r="F17" s="69">
        <f ca="1">INDIRECT(Calculation!L23,FALSE)</f>
        <v>6820.9889999999996</v>
      </c>
      <c r="G17" s="70">
        <f ca="1">INDIRECT(Calculation!M23,FALSE)</f>
        <v>84.765000000000001</v>
      </c>
      <c r="H17" s="71">
        <f ca="1">INDIRECT(Calculation!N23,FALSE)</f>
        <v>6736.2240000000002</v>
      </c>
      <c r="I17" s="69">
        <f ca="1">INDIRECT(Calculation!O23,FALSE)</f>
        <v>48.1937</v>
      </c>
      <c r="J17" s="70">
        <f ca="1">INDIRECT(Calculation!P23,FALSE)</f>
        <v>358.72879999999998</v>
      </c>
      <c r="K17" s="71">
        <f ca="1">INDIRECT(Calculation!Q23,FALSE)</f>
        <v>-310.5351</v>
      </c>
      <c r="L17" s="69">
        <f ca="1">INDIRECT(Calculation!R23,FALSE)</f>
        <v>63.6</v>
      </c>
      <c r="M17" s="70">
        <f ca="1">INDIRECT(Calculation!S23,FALSE)</f>
        <v>1282.7954999999999</v>
      </c>
      <c r="N17" s="71">
        <f ca="1">INDIRECT(Calculation!T23,FALSE)</f>
        <v>-1219.1955</v>
      </c>
      <c r="O17" s="69">
        <f ca="1">INDIRECT(Calculation!U23,FALSE)</f>
        <v>712.32050000000004</v>
      </c>
      <c r="P17" s="70">
        <f ca="1">INDIRECT(Calculation!V23,FALSE)</f>
        <v>775.57749999999999</v>
      </c>
      <c r="Q17" s="71">
        <f ca="1">INDIRECT(Calculation!W23,FALSE)</f>
        <v>-63.256999999999998</v>
      </c>
      <c r="R17" s="69">
        <f ca="1">INDIRECT(Calculation!X23,FALSE)</f>
        <v>888.44399999999996</v>
      </c>
      <c r="S17" s="70">
        <f ca="1">INDIRECT(Calculation!Y23,FALSE)</f>
        <v>368.33</v>
      </c>
      <c r="T17" s="71">
        <f ca="1">INDIRECT(Calculation!Z23,FALSE)</f>
        <v>520.11400000000003</v>
      </c>
      <c r="U17" s="69">
        <f ca="1">INDIRECT(Calculation!AA23,FALSE)</f>
        <v>2211.2885000000001</v>
      </c>
      <c r="V17" s="70">
        <f ca="1">INDIRECT(Calculation!AB23,FALSE)</f>
        <v>110.66549999999999</v>
      </c>
      <c r="W17" s="71">
        <f ca="1">INDIRECT(Calculation!AC23,FALSE)</f>
        <v>2100.623</v>
      </c>
      <c r="X17" s="69">
        <f ca="1">INDIRECT(Calculation!AD23,FALSE)</f>
        <v>1050.7915</v>
      </c>
      <c r="Y17" s="70">
        <f ca="1">INDIRECT(Calculation!AE23,FALSE)</f>
        <v>715.34400000000005</v>
      </c>
      <c r="Z17" s="71">
        <f ca="1">INDIRECT(Calculation!AF23,FALSE)</f>
        <v>335.44749999999999</v>
      </c>
      <c r="AA17" s="73"/>
      <c r="AB17" s="73"/>
      <c r="AC17" s="73"/>
      <c r="AD17" s="73"/>
      <c r="AE17" s="73"/>
      <c r="AF17" s="73"/>
      <c r="AG17" s="73"/>
      <c r="AH17" s="73"/>
      <c r="AI17" s="73"/>
      <c r="AJ17" s="73"/>
      <c r="AK17" s="73"/>
      <c r="AL17" s="73"/>
      <c r="AM17" s="73"/>
      <c r="AN17" s="73"/>
      <c r="AO17" s="73"/>
      <c r="AP17" s="73"/>
    </row>
    <row r="18" spans="1:42" ht="20.149999999999999" customHeight="1" x14ac:dyDescent="0.35">
      <c r="A18" s="76">
        <f ca="1">INDIRECT(Calculation!F24,FALSE)</f>
        <v>2025</v>
      </c>
      <c r="B18" s="74" t="str">
        <f ca="1">INDIRECT(Calculation!G24,FALSE)</f>
        <v>Quarter 4</v>
      </c>
      <c r="C18" s="69">
        <f ca="1">INDIRECT(Calculation!I24,FALSE)</f>
        <v>10507.760200000001</v>
      </c>
      <c r="D18" s="70">
        <f ca="1">INDIRECT(Calculation!J24,FALSE)</f>
        <v>4092.0239999999999</v>
      </c>
      <c r="E18" s="71">
        <f ca="1">INDIRECT(Calculation!K24,FALSE)</f>
        <v>6415.7362000000003</v>
      </c>
      <c r="F18" s="69">
        <f ca="1">INDIRECT(Calculation!L24,FALSE)</f>
        <v>5178.4809999999998</v>
      </c>
      <c r="G18" s="70">
        <f ca="1">INDIRECT(Calculation!M24,FALSE)</f>
        <v>114.5155</v>
      </c>
      <c r="H18" s="71">
        <f ca="1">INDIRECT(Calculation!N24,FALSE)</f>
        <v>5063.9655000000002</v>
      </c>
      <c r="I18" s="69">
        <f ca="1">INDIRECT(Calculation!O24,FALSE)</f>
        <v>39.388199999999998</v>
      </c>
      <c r="J18" s="70">
        <f ca="1">INDIRECT(Calculation!P24,FALSE)</f>
        <v>375.88549999999998</v>
      </c>
      <c r="K18" s="71">
        <f ca="1">INDIRECT(Calculation!Q24,FALSE)</f>
        <v>-336.4973</v>
      </c>
      <c r="L18" s="69">
        <f ca="1">INDIRECT(Calculation!R24,FALSE)</f>
        <v>95.917500000000004</v>
      </c>
      <c r="M18" s="70">
        <f ca="1">INDIRECT(Calculation!S24,FALSE)</f>
        <v>1354.8820000000001</v>
      </c>
      <c r="N18" s="71">
        <f ca="1">INDIRECT(Calculation!T24,FALSE)</f>
        <v>-1258.9645</v>
      </c>
      <c r="O18" s="69">
        <f ca="1">INDIRECT(Calculation!U24,FALSE)</f>
        <v>660.18349999999998</v>
      </c>
      <c r="P18" s="70">
        <f ca="1">INDIRECT(Calculation!V24,FALSE)</f>
        <v>788.10699999999997</v>
      </c>
      <c r="Q18" s="71">
        <f ca="1">INDIRECT(Calculation!W24,FALSE)</f>
        <v>-127.9235</v>
      </c>
      <c r="R18" s="69">
        <f ca="1">INDIRECT(Calculation!X24,FALSE)</f>
        <v>926.25149999999996</v>
      </c>
      <c r="S18" s="70">
        <f ca="1">INDIRECT(Calculation!Y24,FALSE)</f>
        <v>494.62549999999999</v>
      </c>
      <c r="T18" s="71">
        <f ca="1">INDIRECT(Calculation!Z24,FALSE)</f>
        <v>431.62599999999998</v>
      </c>
      <c r="U18" s="69">
        <f ca="1">INDIRECT(Calculation!AA24,FALSE)</f>
        <v>2370.0655000000002</v>
      </c>
      <c r="V18" s="70">
        <f ca="1">INDIRECT(Calculation!AB24,FALSE)</f>
        <v>206.05500000000001</v>
      </c>
      <c r="W18" s="71">
        <f ca="1">INDIRECT(Calculation!AC24,FALSE)</f>
        <v>2164.0104999999999</v>
      </c>
      <c r="X18" s="69">
        <f ca="1">INDIRECT(Calculation!AD24,FALSE)</f>
        <v>1237.473</v>
      </c>
      <c r="Y18" s="70">
        <f ca="1">INDIRECT(Calculation!AE24,FALSE)</f>
        <v>757.95349999999996</v>
      </c>
      <c r="Z18" s="71">
        <f ca="1">INDIRECT(Calculation!AF24,FALSE)</f>
        <v>479.51949999999999</v>
      </c>
      <c r="AA18" s="73"/>
      <c r="AB18" s="73"/>
      <c r="AC18" s="73"/>
      <c r="AD18" s="73"/>
      <c r="AE18" s="73"/>
      <c r="AF18" s="73"/>
      <c r="AG18" s="73"/>
      <c r="AH18" s="73"/>
      <c r="AI18" s="73"/>
      <c r="AJ18" s="73"/>
      <c r="AK18" s="73"/>
      <c r="AL18" s="73"/>
      <c r="AM18" s="73"/>
      <c r="AN18" s="73"/>
      <c r="AO18" s="73"/>
      <c r="AP18" s="73"/>
    </row>
    <row r="19" spans="1:42" ht="20.149999999999999" customHeight="1" x14ac:dyDescent="0.35">
      <c r="A19" s="76">
        <f ca="1">INDIRECT(Calculation!F25,FALSE)</f>
        <v>2026</v>
      </c>
      <c r="B19" s="74" t="str">
        <f ca="1">INDIRECT(Calculation!G25,FALSE)</f>
        <v>Quarter 1 [provisional]</v>
      </c>
      <c r="C19" s="69">
        <f ca="1">INDIRECT(Calculation!I25,FALSE)</f>
        <v>10401.8176</v>
      </c>
      <c r="D19" s="70">
        <f ca="1">INDIRECT(Calculation!J25,FALSE)</f>
        <v>4218.8215</v>
      </c>
      <c r="E19" s="71">
        <f ca="1">INDIRECT(Calculation!K25,FALSE)</f>
        <v>6182.9961000000003</v>
      </c>
      <c r="F19" s="69">
        <f ca="1">INDIRECT(Calculation!L25,FALSE)</f>
        <v>6029.2979999999998</v>
      </c>
      <c r="G19" s="70">
        <f ca="1">INDIRECT(Calculation!M25,FALSE)</f>
        <v>115.212</v>
      </c>
      <c r="H19" s="71">
        <f ca="1">INDIRECT(Calculation!N25,FALSE)</f>
        <v>5914.0860000000002</v>
      </c>
      <c r="I19" s="69">
        <f ca="1">INDIRECT(Calculation!O25,FALSE)</f>
        <v>15.620100000000001</v>
      </c>
      <c r="J19" s="70">
        <f ca="1">INDIRECT(Calculation!P25,FALSE)</f>
        <v>466.91399999999999</v>
      </c>
      <c r="K19" s="71">
        <f ca="1">INDIRECT(Calculation!Q25,FALSE)</f>
        <v>-451.29390000000001</v>
      </c>
      <c r="L19" s="69">
        <f ca="1">INDIRECT(Calculation!R25,FALSE)</f>
        <v>95.158500000000004</v>
      </c>
      <c r="M19" s="70">
        <f ca="1">INDIRECT(Calculation!S25,FALSE)</f>
        <v>1195.2735</v>
      </c>
      <c r="N19" s="71">
        <f ca="1">INDIRECT(Calculation!T25,FALSE)</f>
        <v>-1100.115</v>
      </c>
      <c r="O19" s="69">
        <f ca="1">INDIRECT(Calculation!U25,FALSE)</f>
        <v>945.21500000000003</v>
      </c>
      <c r="P19" s="70">
        <f ca="1">INDIRECT(Calculation!V25,FALSE)</f>
        <v>568.10699999999997</v>
      </c>
      <c r="Q19" s="71">
        <f ca="1">INDIRECT(Calculation!W25,FALSE)</f>
        <v>377.108</v>
      </c>
      <c r="R19" s="69">
        <f ca="1">INDIRECT(Calculation!X25,FALSE)</f>
        <v>993.33749999999998</v>
      </c>
      <c r="S19" s="70">
        <f ca="1">INDIRECT(Calculation!Y25,FALSE)</f>
        <v>377.31349999999998</v>
      </c>
      <c r="T19" s="71">
        <f ca="1">INDIRECT(Calculation!Z25,FALSE)</f>
        <v>616.024</v>
      </c>
      <c r="U19" s="69">
        <f ca="1">INDIRECT(Calculation!AA25,FALSE)</f>
        <v>1227.2974999999999</v>
      </c>
      <c r="V19" s="70">
        <f ca="1">INDIRECT(Calculation!AB25,FALSE)</f>
        <v>871.59349999999995</v>
      </c>
      <c r="W19" s="71">
        <f ca="1">INDIRECT(Calculation!AC25,FALSE)</f>
        <v>355.70400000000001</v>
      </c>
      <c r="X19" s="69">
        <f ca="1">INDIRECT(Calculation!AD25,FALSE)</f>
        <v>1095.8910000000001</v>
      </c>
      <c r="Y19" s="70">
        <f ca="1">INDIRECT(Calculation!AE25,FALSE)</f>
        <v>624.40800000000002</v>
      </c>
      <c r="Z19" s="71">
        <f ca="1">INDIRECT(Calculation!AF25,FALSE)</f>
        <v>471.483</v>
      </c>
      <c r="AA19" s="73"/>
      <c r="AB19" s="73"/>
      <c r="AC19" s="73"/>
      <c r="AD19" s="73"/>
      <c r="AE19" s="73"/>
      <c r="AF19" s="73"/>
      <c r="AG19" s="73"/>
      <c r="AH19" s="73"/>
      <c r="AI19" s="73"/>
      <c r="AJ19" s="73"/>
      <c r="AK19" s="73"/>
      <c r="AL19" s="73"/>
      <c r="AM19" s="73"/>
      <c r="AN19" s="73"/>
      <c r="AO19" s="73"/>
      <c r="AP19" s="73"/>
    </row>
    <row r="20" spans="1:42" ht="20.149999999999999" customHeight="1" x14ac:dyDescent="0.35">
      <c r="A20" s="23" t="s">
        <v>62</v>
      </c>
      <c r="B20" s="19"/>
      <c r="C20" s="21">
        <f ca="1">IF(((C19-C15)/C15)*100&gt;100,"(+)  ",IF(((C19-C15)/C15)*100&lt;-100,"(-)  ",IF(ROUND((((C19-C15)/C15)*100),1)=0,"-  ",((C19-C15)/C15)*100)))</f>
        <v>-3.201140083872156</v>
      </c>
      <c r="D20" s="20">
        <f ca="1">IF(((D19-D15)/D15)*100&gt;100,"(+)  ",IF(((D19-D15)/D15)*100&lt;-100,"(-)  ",IF(ROUND((((D19-D15)/D15)*100),1)=0,"-  ",((D19-D15)/D15)*100)))</f>
        <v>44.815535509592053</v>
      </c>
      <c r="E20" s="22">
        <f ca="1">IF(((E19-E15)/E15)*100&gt;100,"(+)  ",IF(((E19-E15)/E15)*100&lt;-100,"(-)  ",IF(ROUND((((E19-E15)/E15)*100),1)=0,"-  ",((E19-E15)/E15)*100)))</f>
        <v>-21.060419305408612</v>
      </c>
      <c r="F20" s="21">
        <f t="shared" ref="F20:Z20" ca="1" si="1">IF(((F19-F15)/F15)*100&gt;100,"(+)  ",IF(((F19-F15)/F15)*100&lt;-100,"(-)  ",IF(ROUND((((F19-F15)/F15)*100),1)=0,"-  ",((F19-F15)/F15)*100)))</f>
        <v>21.443973819431662</v>
      </c>
      <c r="G20" s="20">
        <f ca="1">IF(((G19-G15)/G15)*100&gt;100,"(+)  ",IF(((G19-G15)/G15)*100&lt;-100,"(-)  ",IF(ROUND((((G19-G15)/G15)*100),1)=0,"-  ",((G19-G15)/G15)*100)))</f>
        <v>-69.287119527838641</v>
      </c>
      <c r="H20" s="22">
        <f ca="1">IF(((H19-H15)/H15)*100&gt;100,"(+)  ",IF(((H19-H15)/H15)*100&lt;-100,"(-)  ",IF(ROUND((((H19-H15)/H15)*100),1)=0,"-  ",((H19-H15)/H15)*100)))</f>
        <v>28.859864973646111</v>
      </c>
      <c r="I20" s="21">
        <f ca="1">IF(((I19-I15)/I15)*100&gt;100,"(+)  ",IF(((I19-I15)/I15)*100&lt;-100,"(-)  ",IF(ROUND((((I19-I15)/I15)*100),1)=0,"-  ",((I19-I15)/I15)*100)))</f>
        <v>-49.02289059899352</v>
      </c>
      <c r="J20" s="20">
        <f ca="1">IF(((J19-J15)/J15)*100&gt;100,"(+)  ",IF(((J19-J15)/J15)*100&lt;-100,"(-)  ",IF(ROUND((((J19-J15)/J15)*100),1)=0,"-  ",((J19-J15)/J15)*100)))</f>
        <v>-9.0234921064234364E-2</v>
      </c>
      <c r="K20" s="22">
        <f ca="1">IF(((K19-K15)/K15)*100&gt;100,"(+)  ",IF(((K19-K15)/K15)*100&lt;-100,"(-)  ",IF(ROUND((((K19-K15)/K15)*100),1)=0,"-  ",((K19-K15)/K15)*100)))</f>
        <v>3.3432082809416128</v>
      </c>
      <c r="L20" s="21">
        <f t="shared" ca="1" si="1"/>
        <v>-27.935886464667881</v>
      </c>
      <c r="M20" s="20">
        <f t="shared" ref="M20:S20" ca="1" si="2">IF(((M19-M15)/M15)*100&gt;100,"(+)  ",IF(((M19-M15)/M15)*100&lt;-100,"(-)  ",IF(ROUND((((M19-M15)/M15)*100),1)=0,"-  ",((M19-M15)/M15)*100)))</f>
        <v>21.855645824773955</v>
      </c>
      <c r="N20" s="22">
        <f t="shared" ca="1" si="2"/>
        <v>29.601246869278995</v>
      </c>
      <c r="O20" s="21">
        <f t="shared" ca="1" si="2"/>
        <v>32.733570233438584</v>
      </c>
      <c r="P20" s="20">
        <f t="shared" ca="1" si="2"/>
        <v>83.328923080894768</v>
      </c>
      <c r="Q20" s="22">
        <f t="shared" ca="1" si="2"/>
        <v>-6.2457968751748068</v>
      </c>
      <c r="R20" s="21">
        <f t="shared" ca="1" si="2"/>
        <v>2.1786067696814673</v>
      </c>
      <c r="S20" s="20">
        <f t="shared" ca="1" si="2"/>
        <v>-10.146551375139614</v>
      </c>
      <c r="T20" s="22">
        <f t="shared" ca="1" si="1"/>
        <v>11.550656692688111</v>
      </c>
      <c r="U20" s="21">
        <f t="shared" ca="1" si="1"/>
        <v>-51.06270270959984</v>
      </c>
      <c r="V20" s="20" t="str">
        <f ca="1">IF(((V19-V15)/V15)*100&gt;100,"(+)  ",IF(((V19-V15)/V15)*100&lt;-100,"(-)  ",IF(ROUND((((V19-V15)/V15)*100),1)=0,"-  ",((V19-V15)/V15)*100)))</f>
        <v xml:space="preserve">(+)  </v>
      </c>
      <c r="W20" s="22">
        <f ca="1">IF(((W19-W15)/W15)*100&gt;100,"(+)  ",IF(((W19-W15)/W15)*100&lt;-100,"(-)  ",IF(ROUND((((W19-W15)/W15)*100),1)=0,"-  ",((W19-W15)/W15)*100)))</f>
        <v>-85.726739351001285</v>
      </c>
      <c r="X20" s="21">
        <f t="shared" ca="1" si="1"/>
        <v>-23.163981637450064</v>
      </c>
      <c r="Y20" s="20">
        <f ca="1">IF(((Y19-Y15)/Y15)*100&gt;100,"(+)  ",IF(((Y19-Y15)/Y15)*100&lt;-100,"(-)  ",IF(ROUND((((Y19-Y15)/Y15)*100),1)=0,"-  ",((Y19-Y15)/Y15)*100)))</f>
        <v>81.365802934231041</v>
      </c>
      <c r="Z20" s="22">
        <f t="shared" ca="1" si="1"/>
        <v>-56.424519046591413</v>
      </c>
      <c r="AA20" s="73"/>
      <c r="AB20" s="73"/>
      <c r="AC20" s="73"/>
      <c r="AD20" s="73"/>
      <c r="AE20" s="73"/>
      <c r="AF20" s="73"/>
      <c r="AG20" s="73"/>
      <c r="AH20" s="73"/>
      <c r="AI20" s="73"/>
      <c r="AJ20" s="73"/>
      <c r="AK20" s="73"/>
      <c r="AL20" s="73"/>
      <c r="AM20" s="73"/>
      <c r="AN20" s="73"/>
      <c r="AO20" s="73"/>
      <c r="AP20" s="73"/>
    </row>
    <row r="21" spans="1:42" s="75" customFormat="1" ht="20.149999999999999" customHeight="1" x14ac:dyDescent="0.35">
      <c r="A21" s="79"/>
      <c r="B21" s="80"/>
      <c r="C21" s="80"/>
      <c r="D21" s="80"/>
      <c r="E21" s="80"/>
      <c r="F21" s="81"/>
      <c r="G21" s="81"/>
      <c r="H21" s="81"/>
      <c r="I21" s="82"/>
      <c r="J21" s="81"/>
      <c r="K21" s="81"/>
      <c r="L21" s="81"/>
      <c r="M21" s="81"/>
      <c r="N21" s="81"/>
      <c r="O21" s="82"/>
      <c r="P21" s="81"/>
      <c r="Q21" s="81"/>
      <c r="R21" s="81"/>
      <c r="S21" s="81"/>
      <c r="T21" s="81"/>
      <c r="U21" s="81"/>
      <c r="V21" s="81"/>
      <c r="W21" s="81"/>
      <c r="X21" s="83"/>
      <c r="Y21" s="84"/>
      <c r="Z21" s="84"/>
      <c r="AA21" s="77"/>
      <c r="AB21" s="78"/>
    </row>
    <row r="22" spans="1:42" x14ac:dyDescent="0.35">
      <c r="F22" s="170"/>
      <c r="G22" s="170"/>
      <c r="H22" s="170"/>
      <c r="I22" s="170"/>
      <c r="J22" s="170"/>
      <c r="K22" s="170"/>
      <c r="L22" s="170"/>
      <c r="M22" s="85"/>
      <c r="N22" s="170"/>
      <c r="O22" s="170"/>
      <c r="P22" s="170"/>
      <c r="Q22" s="170"/>
      <c r="R22" s="170"/>
      <c r="S22" s="170"/>
      <c r="T22" s="170"/>
      <c r="U22" s="170"/>
      <c r="V22" s="170"/>
      <c r="W22" s="170"/>
      <c r="X22" s="170"/>
      <c r="Y22" s="170"/>
      <c r="Z22" s="170"/>
    </row>
    <row r="23" spans="1:42" x14ac:dyDescent="0.35">
      <c r="F23" s="87"/>
      <c r="G23" s="170"/>
      <c r="H23" s="170"/>
      <c r="I23" s="170"/>
      <c r="J23" s="170"/>
      <c r="K23" s="170"/>
      <c r="L23" s="85"/>
      <c r="M23" s="85"/>
      <c r="N23" s="85"/>
      <c r="O23" s="85"/>
      <c r="P23" s="85"/>
      <c r="Q23" s="85"/>
      <c r="R23" s="170"/>
      <c r="S23" s="170"/>
      <c r="T23" s="170"/>
      <c r="U23" s="170"/>
      <c r="V23" s="170"/>
      <c r="W23" s="170"/>
      <c r="X23" s="170"/>
      <c r="Y23" s="170"/>
      <c r="Z23" s="170"/>
    </row>
    <row r="24" spans="1:42" x14ac:dyDescent="0.35">
      <c r="F24" s="87"/>
      <c r="G24" s="87"/>
      <c r="H24" s="86"/>
      <c r="I24" s="87"/>
      <c r="J24" s="87"/>
      <c r="K24" s="85"/>
      <c r="L24" s="87"/>
      <c r="M24" s="85"/>
      <c r="N24" s="86"/>
      <c r="O24" s="87"/>
      <c r="P24" s="87"/>
      <c r="Q24" s="86"/>
      <c r="R24" s="87"/>
      <c r="S24" s="87"/>
      <c r="T24" s="86"/>
      <c r="U24" s="87"/>
      <c r="V24" s="87"/>
      <c r="W24" s="86"/>
      <c r="X24" s="87"/>
      <c r="Y24" s="87"/>
      <c r="Z24" s="86"/>
    </row>
    <row r="25" spans="1:42" ht="17.5" x14ac:dyDescent="0.35">
      <c r="F25" s="87"/>
      <c r="G25" s="88"/>
      <c r="H25" s="86"/>
      <c r="I25" s="87"/>
      <c r="J25" s="87"/>
      <c r="K25" s="85"/>
      <c r="L25" s="87"/>
      <c r="M25" s="87"/>
      <c r="N25" s="86"/>
      <c r="O25" s="87"/>
      <c r="P25" s="87"/>
      <c r="Q25" s="86"/>
      <c r="R25" s="87"/>
      <c r="S25" s="87"/>
      <c r="T25" s="86"/>
      <c r="U25" s="87"/>
      <c r="V25" s="87"/>
      <c r="W25" s="86"/>
      <c r="X25" s="87"/>
      <c r="Y25" s="87"/>
      <c r="Z25" s="86"/>
    </row>
    <row r="26" spans="1:42" x14ac:dyDescent="0.35">
      <c r="F26" s="87"/>
      <c r="G26" s="87"/>
      <c r="H26" s="86"/>
      <c r="I26" s="87"/>
      <c r="J26" s="87"/>
      <c r="K26" s="87"/>
      <c r="L26" s="87"/>
      <c r="M26" s="87"/>
      <c r="N26" s="86"/>
      <c r="O26" s="87"/>
      <c r="P26" s="87"/>
      <c r="Q26" s="86"/>
      <c r="R26" s="87"/>
      <c r="S26" s="87"/>
      <c r="T26" s="86"/>
      <c r="U26" s="87"/>
      <c r="V26" s="87"/>
      <c r="W26" s="86"/>
      <c r="X26" s="87"/>
      <c r="Y26" s="87"/>
      <c r="Z26" s="86"/>
    </row>
    <row r="27" spans="1:42" x14ac:dyDescent="0.35">
      <c r="F27" s="87"/>
      <c r="G27" s="87"/>
      <c r="H27" s="86"/>
      <c r="I27" s="126"/>
      <c r="J27" s="87"/>
      <c r="K27" s="87"/>
      <c r="L27" s="87"/>
      <c r="M27" s="87"/>
      <c r="N27" s="86"/>
      <c r="O27" s="87"/>
      <c r="P27" s="87"/>
      <c r="Q27" s="86"/>
      <c r="R27" s="87"/>
      <c r="S27" s="87"/>
      <c r="T27" s="86"/>
      <c r="U27" s="87"/>
      <c r="V27" s="87"/>
      <c r="W27" s="86"/>
      <c r="X27" s="87"/>
      <c r="Y27" s="87"/>
      <c r="Z27" s="86"/>
    </row>
    <row r="28" spans="1:42" x14ac:dyDescent="0.35">
      <c r="F28" s="87"/>
      <c r="G28" s="87"/>
      <c r="H28" s="86"/>
      <c r="I28" s="87"/>
      <c r="J28" s="87"/>
      <c r="K28" s="87"/>
      <c r="L28" s="87"/>
      <c r="M28" s="87"/>
      <c r="N28" s="86"/>
      <c r="O28" s="87"/>
      <c r="P28" s="87"/>
      <c r="Q28" s="86"/>
      <c r="R28" s="87"/>
      <c r="S28" s="87"/>
      <c r="T28" s="86"/>
      <c r="U28" s="87"/>
      <c r="V28" s="87"/>
      <c r="W28" s="86"/>
      <c r="X28" s="87"/>
      <c r="Y28" s="87"/>
      <c r="Z28" s="86"/>
    </row>
    <row r="29" spans="1:42" x14ac:dyDescent="0.35">
      <c r="F29" s="87"/>
      <c r="G29" s="87"/>
      <c r="H29" s="86"/>
      <c r="I29" s="87"/>
      <c r="J29" s="87"/>
      <c r="K29" s="87"/>
      <c r="L29" s="87"/>
      <c r="M29" s="87"/>
      <c r="N29" s="86"/>
      <c r="O29" s="87"/>
      <c r="P29" s="87"/>
      <c r="Q29" s="86"/>
      <c r="R29" s="87"/>
      <c r="S29" s="87"/>
      <c r="T29" s="86"/>
      <c r="U29" s="87"/>
      <c r="V29" s="87"/>
      <c r="W29" s="86"/>
      <c r="X29" s="87"/>
      <c r="Y29" s="87"/>
      <c r="Z29" s="86"/>
    </row>
    <row r="30" spans="1:42" x14ac:dyDescent="0.35">
      <c r="F30" s="87"/>
      <c r="G30" s="87"/>
      <c r="H30" s="87"/>
      <c r="I30" s="87"/>
      <c r="J30" s="87"/>
      <c r="K30" s="87"/>
      <c r="L30" s="87"/>
      <c r="M30" s="87"/>
      <c r="N30" s="87"/>
      <c r="O30" s="87"/>
      <c r="P30" s="87"/>
      <c r="Q30" s="87"/>
      <c r="R30" s="87"/>
      <c r="S30" s="87"/>
      <c r="T30" s="87"/>
      <c r="U30" s="87"/>
      <c r="V30" s="87"/>
      <c r="W30" s="87"/>
      <c r="X30" s="87"/>
      <c r="Y30" s="87"/>
      <c r="Z30" s="87"/>
    </row>
    <row r="31" spans="1:42" x14ac:dyDescent="0.35">
      <c r="F31" s="87"/>
      <c r="G31" s="87"/>
      <c r="H31" s="87"/>
      <c r="I31" s="87"/>
      <c r="J31" s="87"/>
      <c r="K31" s="87"/>
      <c r="L31" s="87"/>
      <c r="M31" s="87"/>
      <c r="N31" s="87"/>
      <c r="O31" s="87"/>
      <c r="P31" s="87"/>
      <c r="Q31" s="87"/>
      <c r="R31" s="87"/>
      <c r="S31" s="87"/>
      <c r="T31" s="87"/>
      <c r="U31" s="87"/>
      <c r="V31" s="87"/>
      <c r="W31" s="87"/>
      <c r="X31" s="87"/>
      <c r="Y31" s="87"/>
      <c r="Z31" s="87"/>
    </row>
  </sheetData>
  <pageMargins left="0.7" right="0.7" top="0.75" bottom="0.75" header="0.3" footer="0.3"/>
  <pageSetup paperSize="9" scale="75" orientation="landscape" verticalDpi="4"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92422-9ACE-4DA1-B431-2E118030C230}">
  <sheetPr>
    <pageSetUpPr autoPageBreaks="0" fitToPage="1"/>
  </sheetPr>
  <dimension ref="A1:X40"/>
  <sheetViews>
    <sheetView zoomScaleNormal="100" workbookViewId="0"/>
  </sheetViews>
  <sheetFormatPr defaultColWidth="9" defaultRowHeight="14.5" x14ac:dyDescent="0.35"/>
  <cols>
    <col min="1" max="1" width="25.1796875" style="49" customWidth="1"/>
    <col min="2" max="2" width="22.453125" style="49" customWidth="1"/>
    <col min="3" max="3" width="19.453125" style="49" customWidth="1"/>
    <col min="4" max="4" width="20.1796875" style="49" customWidth="1"/>
    <col min="5" max="5" width="19.81640625" style="49" customWidth="1"/>
    <col min="6" max="6" width="16.54296875" style="49" customWidth="1"/>
    <col min="7" max="7" width="15.54296875" style="49" customWidth="1"/>
    <col min="8" max="8" width="17.26953125" style="49" customWidth="1"/>
    <col min="9" max="9" width="12.1796875" style="49" bestFit="1" customWidth="1"/>
    <col min="10" max="10" width="19.54296875" style="49" bestFit="1" customWidth="1"/>
    <col min="11" max="11" width="10" style="49" bestFit="1" customWidth="1"/>
    <col min="12" max="16384" width="9" style="49"/>
  </cols>
  <sheetData>
    <row r="1" spans="1:24" ht="45" customHeight="1" x14ac:dyDescent="0.35">
      <c r="A1" s="47" t="s">
        <v>144</v>
      </c>
    </row>
    <row r="2" spans="1:24" s="30" customFormat="1" ht="20.149999999999999" customHeight="1" x14ac:dyDescent="0.35">
      <c r="A2" s="30" t="s">
        <v>38</v>
      </c>
    </row>
    <row r="3" spans="1:24" s="30" customFormat="1" ht="20.149999999999999" customHeight="1" x14ac:dyDescent="0.35">
      <c r="A3" s="30" t="s">
        <v>63</v>
      </c>
    </row>
    <row r="4" spans="1:24" s="30" customFormat="1" ht="20.149999999999999" customHeight="1" x14ac:dyDescent="0.35">
      <c r="A4" s="30" t="s">
        <v>65</v>
      </c>
    </row>
    <row r="5" spans="1:24" s="30" customFormat="1" ht="20.149999999999999" customHeight="1" x14ac:dyDescent="0.35">
      <c r="A5" s="30" t="s">
        <v>64</v>
      </c>
    </row>
    <row r="6" spans="1:24" ht="20.149999999999999" customHeight="1" x14ac:dyDescent="0.35">
      <c r="A6" s="51"/>
      <c r="B6" s="52"/>
      <c r="C6" s="51"/>
      <c r="D6" s="56" t="s">
        <v>93</v>
      </c>
      <c r="E6" s="89"/>
      <c r="F6" s="90"/>
      <c r="G6" s="56" t="s">
        <v>122</v>
      </c>
      <c r="H6" s="55"/>
    </row>
    <row r="7" spans="1:24" ht="46.5" x14ac:dyDescent="0.35">
      <c r="A7" s="59" t="s">
        <v>13</v>
      </c>
      <c r="B7" s="60" t="s">
        <v>14</v>
      </c>
      <c r="C7" s="91" t="s">
        <v>94</v>
      </c>
      <c r="D7" s="92" t="s">
        <v>95</v>
      </c>
      <c r="E7" s="66" t="s">
        <v>96</v>
      </c>
      <c r="F7" s="92" t="s">
        <v>97</v>
      </c>
      <c r="G7" s="92" t="s">
        <v>99</v>
      </c>
      <c r="H7" s="65" t="s">
        <v>98</v>
      </c>
    </row>
    <row r="8" spans="1:24" ht="20.149999999999999" customHeight="1" x14ac:dyDescent="0.35">
      <c r="A8" s="67">
        <f ca="1">INDIRECT(Calculation!F11,FALSE)</f>
        <v>2024</v>
      </c>
      <c r="B8" s="68" t="s">
        <v>125</v>
      </c>
      <c r="C8" s="69">
        <f ca="1">INDIRECT(Calculation!AG11,FALSE)</f>
        <v>18234.433000000001</v>
      </c>
      <c r="D8" s="70">
        <f ca="1">INDIRECT(Calculation!AH11,FALSE)</f>
        <v>1045.7125000000001</v>
      </c>
      <c r="E8" s="71">
        <f ca="1">INDIRECT(Calculation!AI11,FALSE)</f>
        <v>17188.720499999999</v>
      </c>
      <c r="F8" s="93">
        <f ca="1">INDIRECT(Calculation!AJ11,FALSE)</f>
        <v>2745.8205000000003</v>
      </c>
      <c r="G8" s="94">
        <f ca="1">INDIRECT(Calculation!AK11,FALSE)</f>
        <v>248.755</v>
      </c>
      <c r="H8" s="94">
        <f ca="1">INDIRECT(Calculation!AL11,FALSE)</f>
        <v>2497.0654999999997</v>
      </c>
      <c r="I8" s="73"/>
      <c r="J8" s="73"/>
      <c r="K8" s="73"/>
      <c r="L8" s="73"/>
      <c r="M8" s="73"/>
      <c r="N8" s="73"/>
      <c r="O8" s="73"/>
      <c r="P8" s="73"/>
      <c r="Q8" s="73"/>
      <c r="R8" s="73"/>
      <c r="S8" s="73"/>
      <c r="T8" s="73"/>
      <c r="U8" s="73"/>
      <c r="V8" s="73"/>
      <c r="W8" s="73"/>
      <c r="X8" s="73"/>
    </row>
    <row r="9" spans="1:24" ht="15.5" x14ac:dyDescent="0.35">
      <c r="A9" s="67" t="str">
        <f ca="1">INDIRECT(Calculation!F12,FALSE)</f>
        <v>2025 [provisional]</v>
      </c>
      <c r="B9" s="68" t="s">
        <v>125</v>
      </c>
      <c r="C9" s="69">
        <f ca="1">INDIRECT(Calculation!AG12,FALSE)</f>
        <v>19326.557000000001</v>
      </c>
      <c r="D9" s="70">
        <f ca="1">INDIRECT(Calculation!AH12,FALSE)</f>
        <v>807.79099999999994</v>
      </c>
      <c r="E9" s="71">
        <f ca="1">INDIRECT(Calculation!AI12,FALSE)</f>
        <v>18518.766</v>
      </c>
      <c r="F9" s="69">
        <f ca="1">INDIRECT(Calculation!AJ12,FALSE)</f>
        <v>2373.86</v>
      </c>
      <c r="G9" s="70">
        <f ca="1">INDIRECT(Calculation!AK12,FALSE)</f>
        <v>141.55099999999999</v>
      </c>
      <c r="H9" s="70">
        <f ca="1">INDIRECT(Calculation!AL12,FALSE)</f>
        <v>2232.3090000000002</v>
      </c>
      <c r="I9" s="73"/>
      <c r="J9" s="73"/>
      <c r="K9" s="73"/>
      <c r="L9" s="73"/>
      <c r="M9" s="73"/>
      <c r="N9" s="73"/>
      <c r="O9" s="73"/>
      <c r="P9" s="73"/>
      <c r="Q9" s="73"/>
      <c r="R9" s="73"/>
      <c r="S9" s="73"/>
      <c r="T9" s="73"/>
      <c r="U9" s="73"/>
      <c r="V9" s="73"/>
      <c r="W9" s="73"/>
      <c r="X9" s="73"/>
    </row>
    <row r="10" spans="1:24" s="75" customFormat="1" ht="20.149999999999999" customHeight="1" x14ac:dyDescent="0.35">
      <c r="A10" s="23" t="s">
        <v>66</v>
      </c>
      <c r="B10" s="19"/>
      <c r="C10" s="21">
        <f t="shared" ref="C10:G10" ca="1" si="0">IF(((C9-C8)/C8)*100&gt;100,"(+)  ",IF(((C9-C8)/C8)*100&lt;-100,"(-)  ",IF(ROUND((((C9-C8)/C8)*100),1)=0,"-  ",((C9-C8)/C8)*100)))</f>
        <v>5.9893499293342423</v>
      </c>
      <c r="D10" s="20">
        <f t="shared" ca="1" si="0"/>
        <v>-22.752094863549985</v>
      </c>
      <c r="E10" s="22">
        <f t="shared" ca="1" si="0"/>
        <v>7.7378970703491294</v>
      </c>
      <c r="F10" s="21">
        <f t="shared" ca="1" si="0"/>
        <v>-13.546424465838175</v>
      </c>
      <c r="G10" s="20">
        <f t="shared" ca="1" si="0"/>
        <v>-43.09621917147394</v>
      </c>
      <c r="H10" s="20">
        <f ca="1">IF(((H9-H8)/H8)*100&gt;100,"(+)  ",IF(((H9-H8)/H8)*100&lt;-100,"(-)  ",IF(ROUND((((H9-H8)/H8)*100),1)=0,"-  ",((H9-H8)/H8)*100)))</f>
        <v>-10.602705455663839</v>
      </c>
      <c r="I10" s="73"/>
      <c r="J10" s="73"/>
      <c r="K10" s="73"/>
      <c r="L10" s="73"/>
      <c r="M10" s="73"/>
      <c r="N10" s="73"/>
      <c r="O10" s="73"/>
      <c r="P10" s="73"/>
      <c r="Q10" s="73"/>
      <c r="R10" s="73"/>
      <c r="S10" s="73"/>
      <c r="T10" s="73"/>
      <c r="U10" s="73"/>
      <c r="V10" s="73"/>
      <c r="W10" s="73"/>
      <c r="X10" s="73"/>
    </row>
    <row r="11" spans="1:24" ht="20.149999999999999" customHeight="1" x14ac:dyDescent="0.35">
      <c r="A11" s="76">
        <f ca="1">INDIRECT(Calculation!F17,FALSE)</f>
        <v>2024</v>
      </c>
      <c r="B11" s="74" t="str">
        <f ca="1">INDIRECT(Calculation!G17,FALSE)</f>
        <v xml:space="preserve">Quarter 1 </v>
      </c>
      <c r="C11" s="69">
        <f ca="1">INDIRECT(Calculation!AG17,FALSE)</f>
        <v>6093.3829999999998</v>
      </c>
      <c r="D11" s="70">
        <f ca="1">INDIRECT(Calculation!AH17,FALSE)</f>
        <v>113.45350000000001</v>
      </c>
      <c r="E11" s="71">
        <f ca="1">INDIRECT(Calculation!AI17,FALSE)</f>
        <v>5979.9295000000002</v>
      </c>
      <c r="F11" s="69">
        <f ca="1">INDIRECT(Calculation!AJ17,FALSE)</f>
        <v>634.02700000000004</v>
      </c>
      <c r="G11" s="70">
        <f ca="1">INDIRECT(Calculation!AK17,FALSE)</f>
        <v>105.5925</v>
      </c>
      <c r="H11" s="70">
        <f ca="1">INDIRECT(Calculation!AL17,FALSE)</f>
        <v>528.43449999999996</v>
      </c>
      <c r="I11" s="73"/>
      <c r="J11" s="73"/>
      <c r="K11" s="73"/>
      <c r="L11" s="73"/>
      <c r="M11" s="73"/>
      <c r="N11" s="73"/>
      <c r="O11" s="73"/>
      <c r="P11" s="73"/>
      <c r="Q11" s="73"/>
      <c r="R11" s="73"/>
      <c r="S11" s="73"/>
      <c r="T11" s="73"/>
      <c r="U11" s="73"/>
      <c r="V11" s="73"/>
      <c r="W11" s="73"/>
      <c r="X11" s="73"/>
    </row>
    <row r="12" spans="1:24" ht="20.149999999999999" customHeight="1" x14ac:dyDescent="0.35">
      <c r="A12" s="76">
        <f ca="1">INDIRECT(Calculation!F18,FALSE)</f>
        <v>2024</v>
      </c>
      <c r="B12" s="74" t="str">
        <f ca="1">INDIRECT(Calculation!G18,FALSE)</f>
        <v xml:space="preserve">Quarter 2 </v>
      </c>
      <c r="C12" s="69">
        <f ca="1">INDIRECT(Calculation!AG18,FALSE)</f>
        <v>3054.3434999999999</v>
      </c>
      <c r="D12" s="70">
        <f ca="1">INDIRECT(Calculation!AH18,FALSE)</f>
        <v>573.94100000000003</v>
      </c>
      <c r="E12" s="71">
        <f ca="1">INDIRECT(Calculation!AI18,FALSE)</f>
        <v>2480.4025000000001</v>
      </c>
      <c r="F12" s="69">
        <f ca="1">INDIRECT(Calculation!AJ18,FALSE)</f>
        <v>740.74599999999998</v>
      </c>
      <c r="G12" s="70">
        <f ca="1">INDIRECT(Calculation!AK18,FALSE)</f>
        <v>31.097999999999999</v>
      </c>
      <c r="H12" s="70">
        <f ca="1">INDIRECT(Calculation!AL18,FALSE)</f>
        <v>709.64800000000002</v>
      </c>
      <c r="I12" s="73"/>
      <c r="J12" s="73"/>
      <c r="K12" s="73"/>
      <c r="L12" s="73"/>
      <c r="M12" s="73"/>
      <c r="N12" s="73"/>
      <c r="O12" s="73"/>
      <c r="P12" s="73"/>
      <c r="Q12" s="73"/>
      <c r="R12" s="73"/>
      <c r="S12" s="73"/>
      <c r="T12" s="73"/>
      <c r="U12" s="73"/>
      <c r="V12" s="73"/>
      <c r="W12" s="73"/>
      <c r="X12" s="73"/>
    </row>
    <row r="13" spans="1:24" ht="20.149999999999999" customHeight="1" x14ac:dyDescent="0.35">
      <c r="A13" s="76">
        <f ca="1">INDIRECT(Calculation!F19,FALSE)</f>
        <v>2024</v>
      </c>
      <c r="B13" s="74" t="str">
        <f ca="1">INDIRECT(Calculation!G19,FALSE)</f>
        <v xml:space="preserve">Quarter 3 </v>
      </c>
      <c r="C13" s="69">
        <f ca="1">INDIRECT(Calculation!AG19,FALSE)</f>
        <v>3492.99</v>
      </c>
      <c r="D13" s="70">
        <f ca="1">INDIRECT(Calculation!AH19,FALSE)</f>
        <v>183.65</v>
      </c>
      <c r="E13" s="71">
        <f ca="1">INDIRECT(Calculation!AI19,FALSE)</f>
        <v>3309.34</v>
      </c>
      <c r="F13" s="69">
        <f ca="1">INDIRECT(Calculation!AJ19,FALSE)</f>
        <v>724.05</v>
      </c>
      <c r="G13" s="70">
        <f ca="1">INDIRECT(Calculation!AK19,FALSE)</f>
        <v>26.37</v>
      </c>
      <c r="H13" s="70">
        <f ca="1">INDIRECT(Calculation!AL19,FALSE)</f>
        <v>697.68</v>
      </c>
      <c r="I13" s="73"/>
      <c r="J13" s="73"/>
      <c r="K13" s="73"/>
      <c r="L13" s="73"/>
      <c r="M13" s="73"/>
      <c r="N13" s="73"/>
      <c r="O13" s="73"/>
      <c r="P13" s="73"/>
      <c r="Q13" s="73"/>
      <c r="R13" s="73"/>
      <c r="S13" s="73"/>
      <c r="T13" s="73"/>
      <c r="U13" s="73"/>
      <c r="V13" s="73"/>
      <c r="W13" s="73"/>
      <c r="X13" s="73"/>
    </row>
    <row r="14" spans="1:24" ht="20.149999999999999" customHeight="1" x14ac:dyDescent="0.35">
      <c r="A14" s="76">
        <f ca="1">INDIRECT(Calculation!F20,FALSE)</f>
        <v>2024</v>
      </c>
      <c r="B14" s="74" t="str">
        <f ca="1">INDIRECT(Calculation!G20,FALSE)</f>
        <v xml:space="preserve">Quarter 4 </v>
      </c>
      <c r="C14" s="69">
        <f ca="1">INDIRECT(Calculation!AG20,FALSE)</f>
        <v>5593.7165000000005</v>
      </c>
      <c r="D14" s="70">
        <f ca="1">INDIRECT(Calculation!AH20,FALSE)</f>
        <v>174.66800000000001</v>
      </c>
      <c r="E14" s="71">
        <f ca="1">INDIRECT(Calculation!AI20,FALSE)</f>
        <v>5419.0484999999999</v>
      </c>
      <c r="F14" s="69">
        <f ca="1">INDIRECT(Calculation!AJ20,FALSE)</f>
        <v>646.99749999999995</v>
      </c>
      <c r="G14" s="70">
        <f ca="1">INDIRECT(Calculation!AK20,FALSE)</f>
        <v>85.694500000000005</v>
      </c>
      <c r="H14" s="70">
        <f ca="1">INDIRECT(Calculation!AL20,FALSE)</f>
        <v>561.303</v>
      </c>
      <c r="I14" s="73"/>
      <c r="J14" s="73"/>
      <c r="K14" s="73"/>
      <c r="L14" s="73"/>
      <c r="M14" s="73"/>
      <c r="N14" s="73"/>
      <c r="O14" s="73"/>
      <c r="P14" s="73"/>
      <c r="Q14" s="73"/>
      <c r="R14" s="73"/>
      <c r="S14" s="73"/>
      <c r="T14" s="73"/>
      <c r="U14" s="73"/>
      <c r="V14" s="73"/>
      <c r="W14" s="73"/>
      <c r="X14" s="73"/>
    </row>
    <row r="15" spans="1:24" ht="20.149999999999999" customHeight="1" x14ac:dyDescent="0.35">
      <c r="A15" s="76">
        <f ca="1">INDIRECT(Calculation!F21,FALSE)</f>
        <v>2025</v>
      </c>
      <c r="B15" s="74" t="str">
        <f ca="1">INDIRECT(Calculation!G21,FALSE)</f>
        <v>Quarter 1</v>
      </c>
      <c r="C15" s="69">
        <f ca="1">INDIRECT(Calculation!AG21,FALSE)</f>
        <v>5765.8559999999998</v>
      </c>
      <c r="D15" s="70">
        <f ca="1">INDIRECT(Calculation!AH21,FALSE)</f>
        <v>70.522999999999996</v>
      </c>
      <c r="E15" s="71">
        <f ca="1">INDIRECT(Calculation!AI21,FALSE)</f>
        <v>5695.3329999999996</v>
      </c>
      <c r="F15" s="69">
        <f ca="1">INDIRECT(Calculation!AJ21,FALSE)</f>
        <v>532.61350000000004</v>
      </c>
      <c r="G15" s="70">
        <f ca="1">INDIRECT(Calculation!AK21,FALSE)</f>
        <v>66.582999999999998</v>
      </c>
      <c r="H15" s="70">
        <f ca="1">INDIRECT(Calculation!AL21,FALSE)</f>
        <v>466.03050000000002</v>
      </c>
      <c r="I15" s="73"/>
      <c r="J15" s="73"/>
      <c r="K15" s="73"/>
      <c r="L15" s="73"/>
      <c r="M15" s="73"/>
      <c r="N15" s="73"/>
      <c r="O15" s="73"/>
      <c r="P15" s="73"/>
      <c r="Q15" s="73"/>
      <c r="R15" s="73"/>
      <c r="S15" s="73"/>
      <c r="T15" s="73"/>
      <c r="U15" s="73"/>
      <c r="V15" s="73"/>
      <c r="W15" s="73"/>
      <c r="X15" s="73"/>
    </row>
    <row r="16" spans="1:24" ht="20.149999999999999" customHeight="1" x14ac:dyDescent="0.35">
      <c r="A16" s="76">
        <f ca="1">INDIRECT(Calculation!F22,FALSE)</f>
        <v>2025</v>
      </c>
      <c r="B16" s="74" t="str">
        <f ca="1">INDIRECT(Calculation!G22,FALSE)</f>
        <v>Quarter 2</v>
      </c>
      <c r="C16" s="69">
        <f ca="1">INDIRECT(Calculation!AG22,FALSE)</f>
        <v>3706.9065000000001</v>
      </c>
      <c r="D16" s="70">
        <f ca="1">INDIRECT(Calculation!AH22,FALSE)</f>
        <v>240.25899999999999</v>
      </c>
      <c r="E16" s="71">
        <f ca="1">INDIRECT(Calculation!AI22,FALSE)</f>
        <v>3466.6475</v>
      </c>
      <c r="F16" s="69">
        <f ca="1">INDIRECT(Calculation!AJ22,FALSE)</f>
        <v>669.93100000000004</v>
      </c>
      <c r="G16" s="70">
        <f ca="1">INDIRECT(Calculation!AK22,FALSE)</f>
        <v>11.564</v>
      </c>
      <c r="H16" s="70">
        <f ca="1">INDIRECT(Calculation!AL22,FALSE)</f>
        <v>658.36699999999996</v>
      </c>
      <c r="I16" s="73"/>
      <c r="J16" s="73"/>
      <c r="K16" s="73"/>
      <c r="L16" s="73"/>
      <c r="M16" s="73"/>
      <c r="N16" s="73"/>
      <c r="O16" s="73"/>
      <c r="P16" s="73"/>
      <c r="Q16" s="73"/>
      <c r="R16" s="73"/>
      <c r="S16" s="73"/>
      <c r="T16" s="73"/>
      <c r="U16" s="73"/>
      <c r="V16" s="73"/>
      <c r="W16" s="73"/>
      <c r="X16" s="73"/>
    </row>
    <row r="17" spans="1:24" ht="20.149999999999999" customHeight="1" x14ac:dyDescent="0.35">
      <c r="A17" s="76">
        <f ca="1">INDIRECT(Calculation!F23,FALSE)</f>
        <v>2025</v>
      </c>
      <c r="B17" s="74" t="str">
        <f ca="1">INDIRECT(Calculation!G23,FALSE)</f>
        <v>Quarter 3</v>
      </c>
      <c r="C17" s="69">
        <f ca="1">INDIRECT(Calculation!AG23,FALSE)</f>
        <v>3906.7534999999998</v>
      </c>
      <c r="D17" s="70">
        <f ca="1">INDIRECT(Calculation!AH23,FALSE)</f>
        <v>334.97800000000001</v>
      </c>
      <c r="E17" s="71">
        <f ca="1">INDIRECT(Calculation!AI23,FALSE)</f>
        <v>3571.7755000000002</v>
      </c>
      <c r="F17" s="69">
        <f ca="1">INDIRECT(Calculation!AJ23,FALSE)</f>
        <v>555.4375</v>
      </c>
      <c r="G17" s="70">
        <f ca="1">INDIRECT(Calculation!AK23,FALSE)</f>
        <v>20.192</v>
      </c>
      <c r="H17" s="70">
        <f ca="1">INDIRECT(Calculation!AL23,FALSE)</f>
        <v>535.24549999999999</v>
      </c>
      <c r="I17" s="73"/>
      <c r="J17" s="73"/>
      <c r="K17" s="73"/>
      <c r="L17" s="73"/>
      <c r="M17" s="73"/>
      <c r="N17" s="73"/>
      <c r="O17" s="73"/>
      <c r="P17" s="73"/>
      <c r="Q17" s="73"/>
      <c r="R17" s="73"/>
      <c r="S17" s="73"/>
      <c r="T17" s="73"/>
      <c r="U17" s="73"/>
      <c r="V17" s="73"/>
      <c r="W17" s="73"/>
      <c r="X17" s="73"/>
    </row>
    <row r="18" spans="1:24" ht="20.149999999999999" customHeight="1" x14ac:dyDescent="0.35">
      <c r="A18" s="76">
        <f ca="1">INDIRECT(Calculation!F24,FALSE)</f>
        <v>2025</v>
      </c>
      <c r="B18" s="74" t="str">
        <f ca="1">INDIRECT(Calculation!G24,FALSE)</f>
        <v>Quarter 4</v>
      </c>
      <c r="C18" s="69">
        <f ca="1">INDIRECT(Calculation!AG24,FALSE)</f>
        <v>5947.0410000000002</v>
      </c>
      <c r="D18" s="70">
        <f ca="1">INDIRECT(Calculation!AH24,FALSE)</f>
        <v>162.03100000000001</v>
      </c>
      <c r="E18" s="71">
        <f ca="1">INDIRECT(Calculation!AI24,FALSE)</f>
        <v>5785.01</v>
      </c>
      <c r="F18" s="69">
        <f ca="1">INDIRECT(Calculation!AJ24,FALSE)</f>
        <v>615.87800000000004</v>
      </c>
      <c r="G18" s="70">
        <f ca="1">INDIRECT(Calculation!AK24,FALSE)</f>
        <v>43.212000000000003</v>
      </c>
      <c r="H18" s="70">
        <f ca="1">INDIRECT(Calculation!AL24,FALSE)</f>
        <v>572.66600000000005</v>
      </c>
      <c r="I18" s="73"/>
      <c r="J18" s="73"/>
      <c r="K18" s="73"/>
      <c r="L18" s="73"/>
      <c r="M18" s="73"/>
      <c r="N18" s="73"/>
      <c r="O18" s="73"/>
      <c r="P18" s="73"/>
      <c r="Q18" s="73"/>
      <c r="R18" s="73"/>
      <c r="S18" s="73"/>
      <c r="T18" s="73"/>
      <c r="U18" s="73"/>
      <c r="V18" s="73"/>
      <c r="W18" s="73"/>
      <c r="X18" s="73"/>
    </row>
    <row r="19" spans="1:24" ht="20.149999999999999" customHeight="1" x14ac:dyDescent="0.35">
      <c r="A19" s="76">
        <f ca="1">INDIRECT(Calculation!F25,FALSE)</f>
        <v>2026</v>
      </c>
      <c r="B19" s="74" t="str">
        <f ca="1">INDIRECT(Calculation!G25,FALSE)</f>
        <v>Quarter 1 [provisional]</v>
      </c>
      <c r="C19" s="69">
        <f ca="1">INDIRECT(Calculation!AG25,FALSE)</f>
        <v>6916.067</v>
      </c>
      <c r="D19" s="70">
        <f ca="1">INDIRECT(Calculation!AH25,FALSE)</f>
        <v>27.99</v>
      </c>
      <c r="E19" s="71">
        <f ca="1">INDIRECT(Calculation!AI25,FALSE)</f>
        <v>6888.0770000000002</v>
      </c>
      <c r="F19" s="69">
        <f ca="1">INDIRECT(Calculation!AJ25,FALSE)</f>
        <v>559.04650000000004</v>
      </c>
      <c r="G19" s="70">
        <f ca="1">INDIRECT(Calculation!AK25,FALSE)</f>
        <v>39.470500000000001</v>
      </c>
      <c r="H19" s="70">
        <f ca="1">INDIRECT(Calculation!AL25,FALSE)</f>
        <v>519.57600000000002</v>
      </c>
      <c r="I19" s="73"/>
      <c r="J19" s="73"/>
      <c r="K19" s="73"/>
      <c r="L19" s="73"/>
      <c r="M19" s="73"/>
      <c r="N19" s="73"/>
      <c r="O19" s="73"/>
      <c r="P19" s="73"/>
      <c r="Q19" s="73"/>
      <c r="R19" s="73"/>
      <c r="S19" s="73"/>
      <c r="T19" s="73"/>
      <c r="U19" s="73"/>
      <c r="V19" s="73"/>
      <c r="W19" s="73"/>
      <c r="X19" s="73"/>
    </row>
    <row r="20" spans="1:24" ht="20.149999999999999" customHeight="1" x14ac:dyDescent="0.35">
      <c r="A20" s="23" t="s">
        <v>62</v>
      </c>
      <c r="B20" s="19"/>
      <c r="C20" s="21">
        <f t="shared" ref="C20:H20" ca="1" si="1">IF(((C19-C15)/C15)*100&gt;100,"(+)  ",IF(((C19-C15)/C15)*100&lt;-100,"(-)  ",IF(ROUND((((C19-C15)/C15)*100),1)=0,"-  ",((C19-C15)/C15)*100)))</f>
        <v>19.948659834723593</v>
      </c>
      <c r="D20" s="20">
        <f t="shared" ca="1" si="1"/>
        <v>-60.310820583355785</v>
      </c>
      <c r="E20" s="22">
        <f ca="1">IF(((E19-E15)/E15)*100&gt;100,"(+)  ",IF(((E19-E15)/E15)*100&lt;-100,"(-)  ",IF(ROUND((((E19-E15)/E15)*100),1)=0,"-  ",((E19-E15)/E15)*100)))</f>
        <v>20.942480448465446</v>
      </c>
      <c r="F20" s="21">
        <f t="shared" ca="1" si="1"/>
        <v>4.9628858449889073</v>
      </c>
      <c r="G20" s="20">
        <f ca="1">IF(((G19-G15)/G15)*100&gt;100,"(+)  ",IF(((G19-G15)/G15)*100&lt;-100,"(-)  ",IF(ROUND((((G19-G15)/G15)*100),1)=0,"-  ",((G19-G15)/G15)*100)))</f>
        <v>-40.719853416037125</v>
      </c>
      <c r="H20" s="22">
        <f t="shared" ca="1" si="1"/>
        <v>11.489698635604324</v>
      </c>
      <c r="I20" s="73"/>
      <c r="J20" s="73"/>
      <c r="K20" s="73"/>
      <c r="L20" s="73"/>
      <c r="M20" s="73"/>
      <c r="N20" s="73"/>
      <c r="O20" s="73"/>
      <c r="P20" s="73"/>
      <c r="Q20" s="73"/>
      <c r="R20" s="73"/>
      <c r="S20" s="73"/>
      <c r="T20" s="73"/>
      <c r="U20" s="73"/>
      <c r="V20" s="73"/>
      <c r="W20" s="73"/>
      <c r="X20" s="73"/>
    </row>
    <row r="21" spans="1:24" s="75" customFormat="1" ht="20.149999999999999" customHeight="1" x14ac:dyDescent="0.35">
      <c r="A21" s="79"/>
      <c r="B21" s="80"/>
      <c r="C21" s="84"/>
      <c r="D21" s="84"/>
      <c r="E21" s="84"/>
      <c r="F21" s="84"/>
      <c r="G21" s="95"/>
      <c r="H21" s="96"/>
      <c r="I21" s="77"/>
      <c r="J21" s="78"/>
    </row>
    <row r="22" spans="1:24" s="75" customFormat="1" x14ac:dyDescent="0.35">
      <c r="A22" s="49"/>
      <c r="B22" s="49"/>
      <c r="C22" s="49"/>
      <c r="D22" s="49"/>
      <c r="E22" s="49"/>
      <c r="F22" s="49"/>
      <c r="G22" s="49"/>
      <c r="H22" s="49"/>
    </row>
    <row r="23" spans="1:24" x14ac:dyDescent="0.35">
      <c r="C23" s="85"/>
      <c r="D23" s="86"/>
      <c r="E23" s="86"/>
      <c r="F23" s="85"/>
      <c r="G23" s="86"/>
      <c r="H23" s="86"/>
    </row>
    <row r="24" spans="1:24" x14ac:dyDescent="0.35">
      <c r="C24" s="87"/>
      <c r="D24" s="87"/>
      <c r="E24" s="86"/>
      <c r="F24" s="87"/>
      <c r="G24" s="87"/>
      <c r="H24" s="86"/>
    </row>
    <row r="25" spans="1:24" x14ac:dyDescent="0.35">
      <c r="C25" s="87"/>
      <c r="D25" s="87"/>
      <c r="E25" s="86"/>
      <c r="F25" s="87"/>
      <c r="G25" s="87"/>
      <c r="H25" s="86"/>
    </row>
    <row r="26" spans="1:24" x14ac:dyDescent="0.35">
      <c r="C26" s="87"/>
      <c r="D26" s="87"/>
      <c r="E26" s="86"/>
      <c r="F26" s="87"/>
      <c r="G26" s="87"/>
      <c r="H26" s="86"/>
    </row>
    <row r="27" spans="1:24" x14ac:dyDescent="0.35">
      <c r="C27" s="87"/>
      <c r="D27" s="87"/>
      <c r="E27" s="86"/>
      <c r="F27" s="87"/>
      <c r="G27" s="87"/>
      <c r="H27" s="86"/>
    </row>
    <row r="28" spans="1:24" x14ac:dyDescent="0.35">
      <c r="C28" s="87"/>
      <c r="D28" s="87"/>
      <c r="E28" s="86"/>
      <c r="F28" s="87"/>
      <c r="G28" s="87"/>
      <c r="H28" s="86"/>
    </row>
    <row r="29" spans="1:24" x14ac:dyDescent="0.35">
      <c r="C29" s="87"/>
      <c r="D29" s="87"/>
      <c r="E29" s="86"/>
      <c r="F29" s="87"/>
      <c r="G29" s="87"/>
      <c r="H29" s="86"/>
    </row>
    <row r="30" spans="1:24" x14ac:dyDescent="0.35">
      <c r="C30" s="87"/>
      <c r="D30" s="87"/>
      <c r="E30" s="86"/>
      <c r="F30" s="87"/>
      <c r="G30" s="87"/>
      <c r="H30" s="86"/>
    </row>
    <row r="31" spans="1:24" x14ac:dyDescent="0.35">
      <c r="C31" s="87"/>
      <c r="D31" s="87"/>
      <c r="E31" s="86"/>
      <c r="F31" s="87"/>
      <c r="G31" s="87"/>
      <c r="H31" s="86"/>
    </row>
    <row r="32" spans="1:24" x14ac:dyDescent="0.35">
      <c r="C32" s="87"/>
      <c r="D32" s="87"/>
      <c r="E32" s="86"/>
      <c r="F32" s="87"/>
      <c r="G32" s="87"/>
      <c r="H32" s="86"/>
    </row>
    <row r="33" spans="3:8" x14ac:dyDescent="0.35">
      <c r="C33" s="87"/>
      <c r="D33" s="87"/>
      <c r="E33" s="86"/>
      <c r="F33" s="87"/>
      <c r="G33" s="87"/>
      <c r="H33" s="86"/>
    </row>
    <row r="34" spans="3:8" x14ac:dyDescent="0.35">
      <c r="C34" s="87"/>
      <c r="D34" s="87"/>
      <c r="E34" s="86"/>
      <c r="F34" s="87"/>
      <c r="G34" s="87"/>
      <c r="H34" s="86"/>
    </row>
    <row r="35" spans="3:8" x14ac:dyDescent="0.35">
      <c r="C35" s="87"/>
      <c r="D35" s="87"/>
      <c r="E35" s="87"/>
      <c r="F35" s="87"/>
      <c r="G35" s="87"/>
      <c r="H35" s="87"/>
    </row>
    <row r="36" spans="3:8" x14ac:dyDescent="0.35">
      <c r="C36" s="87"/>
      <c r="D36" s="87"/>
      <c r="E36" s="87"/>
      <c r="F36" s="87"/>
      <c r="G36" s="87"/>
      <c r="H36" s="87"/>
    </row>
    <row r="37" spans="3:8" x14ac:dyDescent="0.35">
      <c r="C37" s="97"/>
      <c r="D37" s="97"/>
      <c r="E37" s="97"/>
      <c r="F37" s="97"/>
      <c r="G37" s="97"/>
    </row>
    <row r="38" spans="3:8" x14ac:dyDescent="0.35">
      <c r="C38" s="97"/>
      <c r="D38" s="97"/>
      <c r="E38" s="97"/>
      <c r="F38" s="97"/>
      <c r="G38" s="97"/>
    </row>
    <row r="39" spans="3:8" x14ac:dyDescent="0.35">
      <c r="C39" s="97"/>
      <c r="D39" s="97"/>
      <c r="E39" s="97"/>
      <c r="F39" s="97"/>
      <c r="G39" s="97"/>
    </row>
    <row r="40" spans="3:8" x14ac:dyDescent="0.35">
      <c r="C40" s="97"/>
      <c r="D40" s="97"/>
      <c r="E40" s="97"/>
      <c r="F40" s="97"/>
      <c r="G40" s="97"/>
    </row>
  </sheetData>
  <pageMargins left="0.7" right="0.7" top="0.75" bottom="0.75" header="0.3" footer="0.3"/>
  <pageSetup paperSize="9" scale="75" orientation="landscape" verticalDpi="4" r:id="rId1"/>
  <rowBreaks count="1" manualBreakCount="1">
    <brk id="22" max="1638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3912-0127-4757-825F-5BFF31BF7AA0}">
  <sheetPr>
    <pageSetUpPr autoPageBreaks="0"/>
  </sheetPr>
  <dimension ref="A1:Y215"/>
  <sheetViews>
    <sheetView zoomScaleNormal="100" workbookViewId="0"/>
  </sheetViews>
  <sheetFormatPr defaultColWidth="8.7265625" defaultRowHeight="14.5" x14ac:dyDescent="0.35"/>
  <cols>
    <col min="1" max="4" width="20.7265625" style="49" customWidth="1"/>
    <col min="5" max="6" width="12.7265625" style="49" customWidth="1"/>
    <col min="7" max="7" width="13.453125" style="49" customWidth="1"/>
    <col min="8" max="25" width="12.7265625" style="49" customWidth="1"/>
    <col min="26" max="16384" width="8.7265625" style="49"/>
  </cols>
  <sheetData>
    <row r="1" spans="1:25" ht="45" customHeight="1" x14ac:dyDescent="0.35">
      <c r="A1" s="47" t="s">
        <v>139</v>
      </c>
      <c r="B1" s="47"/>
      <c r="C1" s="47"/>
      <c r="D1" s="47"/>
    </row>
    <row r="2" spans="1:25" s="30" customFormat="1" ht="20.149999999999999" customHeight="1" x14ac:dyDescent="0.35">
      <c r="A2" s="30" t="s">
        <v>103</v>
      </c>
    </row>
    <row r="3" spans="1:25" s="30" customFormat="1" ht="20.149999999999999" customHeight="1" x14ac:dyDescent="0.35">
      <c r="A3" s="30" t="s">
        <v>101</v>
      </c>
    </row>
    <row r="4" spans="1:25" s="100" customFormat="1" ht="20.149999999999999" customHeight="1" x14ac:dyDescent="0.3">
      <c r="A4" s="30" t="s">
        <v>64</v>
      </c>
      <c r="B4" s="30"/>
      <c r="C4" s="30"/>
      <c r="D4" s="30"/>
      <c r="E4" s="98"/>
      <c r="F4" s="98"/>
      <c r="G4" s="98"/>
      <c r="H4" s="98"/>
      <c r="I4" s="98"/>
      <c r="J4" s="98"/>
      <c r="K4" s="99"/>
      <c r="L4" s="98"/>
      <c r="M4" s="98"/>
      <c r="N4" s="98"/>
      <c r="O4" s="98"/>
      <c r="P4" s="98"/>
      <c r="Q4" s="98"/>
      <c r="R4" s="98"/>
      <c r="S4" s="99"/>
      <c r="T4" s="98"/>
      <c r="U4" s="98"/>
      <c r="V4" s="98"/>
      <c r="W4" s="98"/>
      <c r="X4" s="98"/>
      <c r="Y4" s="98"/>
    </row>
    <row r="5" spans="1:25" s="104" customFormat="1" ht="20.149999999999999" customHeight="1" x14ac:dyDescent="0.35">
      <c r="A5" s="101"/>
      <c r="B5" s="53"/>
      <c r="C5" s="54"/>
      <c r="D5" s="55"/>
      <c r="E5" s="102"/>
      <c r="F5" s="56" t="s">
        <v>73</v>
      </c>
      <c r="G5" s="56"/>
      <c r="H5" s="102"/>
      <c r="I5" s="56" t="s">
        <v>72</v>
      </c>
      <c r="J5" s="56"/>
      <c r="K5" s="103"/>
      <c r="L5" s="56" t="s">
        <v>75</v>
      </c>
      <c r="M5" s="56"/>
      <c r="N5" s="103"/>
      <c r="O5" s="56" t="s">
        <v>74</v>
      </c>
      <c r="P5" s="56"/>
      <c r="Q5" s="103"/>
      <c r="R5" s="56" t="s">
        <v>76</v>
      </c>
      <c r="S5" s="56"/>
      <c r="T5" s="103"/>
      <c r="U5" s="56" t="s">
        <v>77</v>
      </c>
      <c r="V5" s="56"/>
      <c r="W5" s="103"/>
      <c r="X5" s="56" t="s">
        <v>133</v>
      </c>
      <c r="Y5" s="57"/>
    </row>
    <row r="6" spans="1:25" s="104" customFormat="1" ht="62" x14ac:dyDescent="0.35">
      <c r="A6" s="105" t="s">
        <v>13</v>
      </c>
      <c r="B6" s="61" t="s">
        <v>90</v>
      </c>
      <c r="C6" s="62" t="s">
        <v>91</v>
      </c>
      <c r="D6" s="63" t="s">
        <v>92</v>
      </c>
      <c r="E6" s="61" t="s">
        <v>110</v>
      </c>
      <c r="F6" s="106" t="s">
        <v>111</v>
      </c>
      <c r="G6" s="106" t="s">
        <v>112</v>
      </c>
      <c r="H6" s="106" t="s">
        <v>69</v>
      </c>
      <c r="I6" s="106" t="s">
        <v>70</v>
      </c>
      <c r="J6" s="106" t="s">
        <v>71</v>
      </c>
      <c r="K6" s="106" t="s">
        <v>81</v>
      </c>
      <c r="L6" s="106" t="s">
        <v>82</v>
      </c>
      <c r="M6" s="106" t="s">
        <v>83</v>
      </c>
      <c r="N6" s="106" t="s">
        <v>78</v>
      </c>
      <c r="O6" s="106" t="s">
        <v>79</v>
      </c>
      <c r="P6" s="106" t="s">
        <v>80</v>
      </c>
      <c r="Q6" s="106" t="s">
        <v>113</v>
      </c>
      <c r="R6" s="106" t="s">
        <v>114</v>
      </c>
      <c r="S6" s="106" t="s">
        <v>115</v>
      </c>
      <c r="T6" s="106" t="s">
        <v>116</v>
      </c>
      <c r="U6" s="106" t="s">
        <v>117</v>
      </c>
      <c r="V6" s="106" t="s">
        <v>161</v>
      </c>
      <c r="W6" s="106" t="s">
        <v>158</v>
      </c>
      <c r="X6" s="106" t="s">
        <v>159</v>
      </c>
      <c r="Y6" s="63" t="s">
        <v>160</v>
      </c>
    </row>
    <row r="7" spans="1:25" ht="15.65" customHeight="1" x14ac:dyDescent="0.35">
      <c r="A7" s="107">
        <v>1998</v>
      </c>
      <c r="B7" s="108">
        <f>SUM('Quarterly imports and exports'!C7:C10)</f>
        <v>12839.329000000002</v>
      </c>
      <c r="C7" s="109">
        <f>SUM('Quarterly imports and exports'!D7:D10)</f>
        <v>130.58000000000001</v>
      </c>
      <c r="D7" s="110">
        <f>SUM('Quarterly imports and exports'!E7:E10)</f>
        <v>12708.749</v>
      </c>
      <c r="E7" s="109">
        <f>SUM('Quarterly imports and exports'!F7:F10)</f>
        <v>12787.372000000001</v>
      </c>
      <c r="F7" s="109">
        <f>SUM('Quarterly imports and exports'!G7:G10)</f>
        <v>0</v>
      </c>
      <c r="G7" s="109">
        <f>SUM('Quarterly imports and exports'!H7:H10)</f>
        <v>12787.372000000001</v>
      </c>
      <c r="H7" s="109">
        <f>SUM('Quarterly imports and exports'!I7:I10)</f>
        <v>51.956999999999994</v>
      </c>
      <c r="I7" s="109">
        <f>SUM('Quarterly imports and exports'!J7:J10)</f>
        <v>130.58000000000001</v>
      </c>
      <c r="J7" s="109">
        <f>SUM('Quarterly imports and exports'!K7:K10)</f>
        <v>-78.62299999999999</v>
      </c>
      <c r="K7" s="109" t="s">
        <v>100</v>
      </c>
      <c r="L7" s="109" t="s">
        <v>100</v>
      </c>
      <c r="M7" s="109" t="s">
        <v>100</v>
      </c>
      <c r="N7" s="109" t="s">
        <v>100</v>
      </c>
      <c r="O7" s="109" t="s">
        <v>100</v>
      </c>
      <c r="P7" s="109" t="s">
        <v>100</v>
      </c>
      <c r="Q7" s="109" t="s">
        <v>100</v>
      </c>
      <c r="R7" s="109" t="s">
        <v>100</v>
      </c>
      <c r="S7" s="109" t="s">
        <v>100</v>
      </c>
      <c r="T7" s="109" t="s">
        <v>100</v>
      </c>
      <c r="U7" s="109" t="s">
        <v>100</v>
      </c>
      <c r="V7" s="109" t="s">
        <v>100</v>
      </c>
      <c r="W7" s="109" t="s">
        <v>100</v>
      </c>
      <c r="X7" s="109" t="s">
        <v>100</v>
      </c>
      <c r="Y7" s="110" t="s">
        <v>100</v>
      </c>
    </row>
    <row r="8" spans="1:25" ht="15.65" customHeight="1" x14ac:dyDescent="0.35">
      <c r="A8" s="111">
        <v>1999</v>
      </c>
      <c r="B8" s="108">
        <f>SUM('Quarterly imports and exports'!C11:C14)</f>
        <v>14507.217000000001</v>
      </c>
      <c r="C8" s="109">
        <f>SUM('Quarterly imports and exports'!D11:D14)</f>
        <v>262.85399999999998</v>
      </c>
      <c r="D8" s="110">
        <f>SUM('Quarterly imports and exports'!E11:E14)</f>
        <v>14244.363000000001</v>
      </c>
      <c r="E8" s="109">
        <f>SUM('Quarterly imports and exports'!F11:F14)</f>
        <v>14484.490000000002</v>
      </c>
      <c r="F8" s="109">
        <f>SUM('Quarterly imports and exports'!G11:G14)</f>
        <v>0</v>
      </c>
      <c r="G8" s="109">
        <f>SUM('Quarterly imports and exports'!H11:H14)</f>
        <v>14484.490000000002</v>
      </c>
      <c r="H8" s="109">
        <f>SUM('Quarterly imports and exports'!I11:I14)</f>
        <v>22.727000000000004</v>
      </c>
      <c r="I8" s="109">
        <f>SUM('Quarterly imports and exports'!J11:J14)</f>
        <v>262.85399999999998</v>
      </c>
      <c r="J8" s="109">
        <f>SUM('Quarterly imports and exports'!K11:K14)</f>
        <v>-240.12700000000001</v>
      </c>
      <c r="K8" s="109" t="s">
        <v>100</v>
      </c>
      <c r="L8" s="109" t="s">
        <v>100</v>
      </c>
      <c r="M8" s="109" t="s">
        <v>100</v>
      </c>
      <c r="N8" s="109" t="s">
        <v>100</v>
      </c>
      <c r="O8" s="109" t="s">
        <v>100</v>
      </c>
      <c r="P8" s="109" t="s">
        <v>100</v>
      </c>
      <c r="Q8" s="109" t="s">
        <v>100</v>
      </c>
      <c r="R8" s="109" t="s">
        <v>100</v>
      </c>
      <c r="S8" s="109" t="s">
        <v>100</v>
      </c>
      <c r="T8" s="109" t="s">
        <v>100</v>
      </c>
      <c r="U8" s="109" t="s">
        <v>100</v>
      </c>
      <c r="V8" s="109" t="s">
        <v>100</v>
      </c>
      <c r="W8" s="109" t="s">
        <v>100</v>
      </c>
      <c r="X8" s="109" t="s">
        <v>100</v>
      </c>
      <c r="Y8" s="110" t="s">
        <v>100</v>
      </c>
    </row>
    <row r="9" spans="1:25" ht="15.65" customHeight="1" x14ac:dyDescent="0.35">
      <c r="A9" s="111">
        <v>2000</v>
      </c>
      <c r="B9" s="108">
        <f>SUM('Quarterly imports and exports'!C15:C18)</f>
        <v>14308.243</v>
      </c>
      <c r="C9" s="109">
        <f>SUM('Quarterly imports and exports'!D15:D18)</f>
        <v>134.04499999999999</v>
      </c>
      <c r="D9" s="110">
        <f>SUM('Quarterly imports and exports'!E15:E18)</f>
        <v>14174.197999999999</v>
      </c>
      <c r="E9" s="109">
        <f>SUM('Quarterly imports and exports'!F15:F18)</f>
        <v>14267.240000000002</v>
      </c>
      <c r="F9" s="109">
        <f>SUM('Quarterly imports and exports'!G15:G18)</f>
        <v>0.93</v>
      </c>
      <c r="G9" s="109">
        <f>SUM('Quarterly imports and exports'!H15:H18)</f>
        <v>14266.310000000001</v>
      </c>
      <c r="H9" s="109">
        <f>SUM('Quarterly imports and exports'!I15:I18)</f>
        <v>41.003</v>
      </c>
      <c r="I9" s="109">
        <f>SUM('Quarterly imports and exports'!J15:J18)</f>
        <v>133.11500000000001</v>
      </c>
      <c r="J9" s="109">
        <f>SUM('Quarterly imports and exports'!K15:K18)</f>
        <v>-92.111999999999995</v>
      </c>
      <c r="K9" s="109" t="s">
        <v>100</v>
      </c>
      <c r="L9" s="109" t="s">
        <v>100</v>
      </c>
      <c r="M9" s="109" t="s">
        <v>100</v>
      </c>
      <c r="N9" s="109" t="s">
        <v>100</v>
      </c>
      <c r="O9" s="109" t="s">
        <v>100</v>
      </c>
      <c r="P9" s="109" t="s">
        <v>100</v>
      </c>
      <c r="Q9" s="109" t="s">
        <v>100</v>
      </c>
      <c r="R9" s="109" t="s">
        <v>100</v>
      </c>
      <c r="S9" s="109" t="s">
        <v>100</v>
      </c>
      <c r="T9" s="109" t="s">
        <v>100</v>
      </c>
      <c r="U9" s="109" t="s">
        <v>100</v>
      </c>
      <c r="V9" s="109" t="s">
        <v>100</v>
      </c>
      <c r="W9" s="109" t="s">
        <v>100</v>
      </c>
      <c r="X9" s="109" t="s">
        <v>100</v>
      </c>
      <c r="Y9" s="110" t="s">
        <v>100</v>
      </c>
    </row>
    <row r="10" spans="1:25" ht="15.65" customHeight="1" x14ac:dyDescent="0.35">
      <c r="A10" s="111">
        <v>2001</v>
      </c>
      <c r="B10" s="108">
        <f>SUM('Quarterly imports and exports'!C19:C22)</f>
        <v>10663.483999999999</v>
      </c>
      <c r="C10" s="109">
        <f>SUM('Quarterly imports and exports'!D19:D22)</f>
        <v>263.64499999999998</v>
      </c>
      <c r="D10" s="110">
        <f>SUM('Quarterly imports and exports'!E19:E22)</f>
        <v>10399.839000000002</v>
      </c>
      <c r="E10" s="109">
        <f>SUM('Quarterly imports and exports'!F19:F22)</f>
        <v>10562.566999999999</v>
      </c>
      <c r="F10" s="109">
        <f>SUM('Quarterly imports and exports'!G19:G22)</f>
        <v>193.11600000000001</v>
      </c>
      <c r="G10" s="109">
        <f>SUM('Quarterly imports and exports'!H19:H22)</f>
        <v>10369.450999999999</v>
      </c>
      <c r="H10" s="109">
        <f>SUM('Quarterly imports and exports'!I19:I22)</f>
        <v>100.917</v>
      </c>
      <c r="I10" s="109">
        <f>SUM('Quarterly imports and exports'!J19:J22)</f>
        <v>70.528999999999996</v>
      </c>
      <c r="J10" s="109">
        <f>SUM('Quarterly imports and exports'!K19:K22)</f>
        <v>30.387999999999998</v>
      </c>
      <c r="K10" s="109" t="s">
        <v>100</v>
      </c>
      <c r="L10" s="109" t="s">
        <v>100</v>
      </c>
      <c r="M10" s="109" t="s">
        <v>100</v>
      </c>
      <c r="N10" s="109" t="s">
        <v>100</v>
      </c>
      <c r="O10" s="109" t="s">
        <v>100</v>
      </c>
      <c r="P10" s="109" t="s">
        <v>100</v>
      </c>
      <c r="Q10" s="109" t="s">
        <v>100</v>
      </c>
      <c r="R10" s="109" t="s">
        <v>100</v>
      </c>
      <c r="S10" s="109" t="s">
        <v>100</v>
      </c>
      <c r="T10" s="109" t="s">
        <v>100</v>
      </c>
      <c r="U10" s="109" t="s">
        <v>100</v>
      </c>
      <c r="V10" s="109" t="s">
        <v>100</v>
      </c>
      <c r="W10" s="109" t="s">
        <v>100</v>
      </c>
      <c r="X10" s="109" t="s">
        <v>100</v>
      </c>
      <c r="Y10" s="110" t="s">
        <v>100</v>
      </c>
    </row>
    <row r="11" spans="1:25" ht="15.65" customHeight="1" x14ac:dyDescent="0.35">
      <c r="A11" s="111">
        <v>2002</v>
      </c>
      <c r="B11" s="108">
        <f>SUM('Quarterly imports and exports'!C23:C26)</f>
        <v>9182.4589999999989</v>
      </c>
      <c r="C11" s="109">
        <f>SUM('Quarterly imports and exports'!D23:D26)</f>
        <v>768.57399999999996</v>
      </c>
      <c r="D11" s="110">
        <f>SUM('Quarterly imports and exports'!E23:E26)</f>
        <v>8413.8850000000002</v>
      </c>
      <c r="E11" s="109">
        <f>SUM('Quarterly imports and exports'!F23:F26)</f>
        <v>9042.0319999999992</v>
      </c>
      <c r="F11" s="109">
        <f>SUM('Quarterly imports and exports'!G23:G26)</f>
        <v>620.59899999999993</v>
      </c>
      <c r="G11" s="109">
        <f>SUM('Quarterly imports and exports'!H23:H26)</f>
        <v>8421.4330000000009</v>
      </c>
      <c r="H11" s="109">
        <f>SUM('Quarterly imports and exports'!I23:I26)</f>
        <v>140.42699999999999</v>
      </c>
      <c r="I11" s="109">
        <f>SUM('Quarterly imports and exports'!J23:J26)</f>
        <v>147.97499999999999</v>
      </c>
      <c r="J11" s="109">
        <f>SUM('Quarterly imports and exports'!K23:K26)</f>
        <v>-7.5480000000000054</v>
      </c>
      <c r="K11" s="109" t="s">
        <v>100</v>
      </c>
      <c r="L11" s="109" t="s">
        <v>100</v>
      </c>
      <c r="M11" s="109" t="s">
        <v>100</v>
      </c>
      <c r="N11" s="109" t="s">
        <v>100</v>
      </c>
      <c r="O11" s="109" t="s">
        <v>100</v>
      </c>
      <c r="P11" s="109" t="s">
        <v>100</v>
      </c>
      <c r="Q11" s="109" t="s">
        <v>100</v>
      </c>
      <c r="R11" s="109" t="s">
        <v>100</v>
      </c>
      <c r="S11" s="109" t="s">
        <v>100</v>
      </c>
      <c r="T11" s="109" t="s">
        <v>100</v>
      </c>
      <c r="U11" s="109" t="s">
        <v>100</v>
      </c>
      <c r="V11" s="109" t="s">
        <v>100</v>
      </c>
      <c r="W11" s="109" t="s">
        <v>100</v>
      </c>
      <c r="X11" s="109" t="s">
        <v>100</v>
      </c>
      <c r="Y11" s="110" t="s">
        <v>100</v>
      </c>
    </row>
    <row r="12" spans="1:25" ht="15.65" customHeight="1" x14ac:dyDescent="0.35">
      <c r="A12" s="111">
        <v>2003</v>
      </c>
      <c r="B12" s="108">
        <f>SUM('Quarterly imports and exports'!C27:C30)</f>
        <v>5119.2999999999993</v>
      </c>
      <c r="C12" s="109">
        <f>SUM('Quarterly imports and exports'!D27:D30)</f>
        <v>2958.9880000000003</v>
      </c>
      <c r="D12" s="110">
        <f>SUM('Quarterly imports and exports'!E27:E30)</f>
        <v>2160.3119999999999</v>
      </c>
      <c r="E12" s="109">
        <f>SUM('Quarterly imports and exports'!F27:F30)</f>
        <v>4999.9510000000009</v>
      </c>
      <c r="F12" s="109">
        <f>SUM('Quarterly imports and exports'!G27:G30)</f>
        <v>2872.7110000000002</v>
      </c>
      <c r="G12" s="109">
        <f>SUM('Quarterly imports and exports'!H27:H30)</f>
        <v>2127.2399999999998</v>
      </c>
      <c r="H12" s="109">
        <f>SUM('Quarterly imports and exports'!I27:I30)</f>
        <v>119.34899999999999</v>
      </c>
      <c r="I12" s="109">
        <f>SUM('Quarterly imports and exports'!J27:J30)</f>
        <v>86.277000000000015</v>
      </c>
      <c r="J12" s="109">
        <f>SUM('Quarterly imports and exports'!K27:K30)</f>
        <v>33.072000000000003</v>
      </c>
      <c r="K12" s="109" t="s">
        <v>100</v>
      </c>
      <c r="L12" s="109" t="s">
        <v>100</v>
      </c>
      <c r="M12" s="109" t="s">
        <v>100</v>
      </c>
      <c r="N12" s="109" t="s">
        <v>100</v>
      </c>
      <c r="O12" s="109" t="s">
        <v>100</v>
      </c>
      <c r="P12" s="109" t="s">
        <v>100</v>
      </c>
      <c r="Q12" s="109" t="s">
        <v>100</v>
      </c>
      <c r="R12" s="109" t="s">
        <v>100</v>
      </c>
      <c r="S12" s="109" t="s">
        <v>100</v>
      </c>
      <c r="T12" s="109" t="s">
        <v>100</v>
      </c>
      <c r="U12" s="109" t="s">
        <v>100</v>
      </c>
      <c r="V12" s="109" t="s">
        <v>100</v>
      </c>
      <c r="W12" s="109" t="s">
        <v>100</v>
      </c>
      <c r="X12" s="109" t="s">
        <v>100</v>
      </c>
      <c r="Y12" s="110" t="s">
        <v>100</v>
      </c>
    </row>
    <row r="13" spans="1:25" ht="15.65" customHeight="1" x14ac:dyDescent="0.35">
      <c r="A13" s="111">
        <v>2004</v>
      </c>
      <c r="B13" s="108">
        <f>SUM('Quarterly imports and exports'!C31:C34)</f>
        <v>10027.322</v>
      </c>
      <c r="C13" s="109">
        <f>SUM('Quarterly imports and exports'!D31:D34)</f>
        <v>2302.4849999999997</v>
      </c>
      <c r="D13" s="110">
        <f>SUM('Quarterly imports and exports'!E31:E34)</f>
        <v>7724.8369999999995</v>
      </c>
      <c r="E13" s="109">
        <f>SUM('Quarterly imports and exports'!F31:F34)</f>
        <v>10027.003000000001</v>
      </c>
      <c r="F13" s="109">
        <f>SUM('Quarterly imports and exports'!G31:G34)</f>
        <v>728.28000000000009</v>
      </c>
      <c r="G13" s="109">
        <f>SUM('Quarterly imports and exports'!H31:H34)</f>
        <v>9298.7230000000018</v>
      </c>
      <c r="H13" s="109">
        <f>SUM('Quarterly imports and exports'!I31:I34)</f>
        <v>0.31900000000000001</v>
      </c>
      <c r="I13" s="109">
        <f>SUM('Quarterly imports and exports'!J31:J34)</f>
        <v>1574.2049999999999</v>
      </c>
      <c r="J13" s="109">
        <f>SUM('Quarterly imports and exports'!K31:K34)</f>
        <v>-1573.8859999999997</v>
      </c>
      <c r="K13" s="109" t="s">
        <v>100</v>
      </c>
      <c r="L13" s="109" t="s">
        <v>100</v>
      </c>
      <c r="M13" s="109" t="s">
        <v>100</v>
      </c>
      <c r="N13" s="109" t="s">
        <v>100</v>
      </c>
      <c r="O13" s="109" t="s">
        <v>100</v>
      </c>
      <c r="P13" s="109" t="s">
        <v>100</v>
      </c>
      <c r="Q13" s="109" t="s">
        <v>100</v>
      </c>
      <c r="R13" s="109" t="s">
        <v>100</v>
      </c>
      <c r="S13" s="109" t="s">
        <v>100</v>
      </c>
      <c r="T13" s="109" t="s">
        <v>100</v>
      </c>
      <c r="U13" s="109" t="s">
        <v>100</v>
      </c>
      <c r="V13" s="109" t="s">
        <v>100</v>
      </c>
      <c r="W13" s="109" t="s">
        <v>100</v>
      </c>
      <c r="X13" s="109" t="s">
        <v>100</v>
      </c>
      <c r="Y13" s="110" t="s">
        <v>100</v>
      </c>
    </row>
    <row r="14" spans="1:25" ht="15.65" customHeight="1" x14ac:dyDescent="0.35">
      <c r="A14" s="111">
        <v>2005</v>
      </c>
      <c r="B14" s="108">
        <f>SUM('Quarterly imports and exports'!C35:C38)</f>
        <v>11160.065000000001</v>
      </c>
      <c r="C14" s="109">
        <f>SUM('Quarterly imports and exports'!D35:D38)</f>
        <v>2839.1790000000001</v>
      </c>
      <c r="D14" s="110">
        <f>SUM('Quarterly imports and exports'!E35:E38)</f>
        <v>8320.8859999999986</v>
      </c>
      <c r="E14" s="109">
        <f>SUM('Quarterly imports and exports'!F35:F38)</f>
        <v>11158.929</v>
      </c>
      <c r="F14" s="109">
        <f>SUM('Quarterly imports and exports'!G35:G38)</f>
        <v>765.0200000000001</v>
      </c>
      <c r="G14" s="109">
        <f>SUM('Quarterly imports and exports'!H35:H38)</f>
        <v>10393.909</v>
      </c>
      <c r="H14" s="109">
        <f>SUM('Quarterly imports and exports'!I35:I38)</f>
        <v>1.1360000000000001</v>
      </c>
      <c r="I14" s="109">
        <f>SUM('Quarterly imports and exports'!J35:J38)</f>
        <v>2074.1590000000001</v>
      </c>
      <c r="J14" s="109">
        <f>SUM('Quarterly imports and exports'!K35:K38)</f>
        <v>-2073.0230000000001</v>
      </c>
      <c r="K14" s="109" t="s">
        <v>100</v>
      </c>
      <c r="L14" s="109" t="s">
        <v>100</v>
      </c>
      <c r="M14" s="109" t="s">
        <v>100</v>
      </c>
      <c r="N14" s="109" t="s">
        <v>100</v>
      </c>
      <c r="O14" s="109" t="s">
        <v>100</v>
      </c>
      <c r="P14" s="109" t="s">
        <v>100</v>
      </c>
      <c r="Q14" s="109" t="s">
        <v>100</v>
      </c>
      <c r="R14" s="109" t="s">
        <v>100</v>
      </c>
      <c r="S14" s="109" t="s">
        <v>100</v>
      </c>
      <c r="T14" s="109" t="s">
        <v>100</v>
      </c>
      <c r="U14" s="109" t="s">
        <v>100</v>
      </c>
      <c r="V14" s="109" t="s">
        <v>100</v>
      </c>
      <c r="W14" s="109" t="s">
        <v>100</v>
      </c>
      <c r="X14" s="109" t="s">
        <v>100</v>
      </c>
      <c r="Y14" s="110" t="s">
        <v>100</v>
      </c>
    </row>
    <row r="15" spans="1:25" ht="15.65" customHeight="1" x14ac:dyDescent="0.35">
      <c r="A15" s="111">
        <v>2006</v>
      </c>
      <c r="B15" s="108">
        <f>SUM('Quarterly imports and exports'!C39:C42)</f>
        <v>10602.133281999995</v>
      </c>
      <c r="C15" s="109">
        <f>SUM('Quarterly imports and exports'!D39:D42)</f>
        <v>2649.2799709999999</v>
      </c>
      <c r="D15" s="110">
        <f>SUM('Quarterly imports and exports'!E39:E42)</f>
        <v>7952.8533109999935</v>
      </c>
      <c r="E15" s="109">
        <f>SUM('Quarterly imports and exports'!F39:F42)</f>
        <v>10592.201281999993</v>
      </c>
      <c r="F15" s="109">
        <f>SUM('Quarterly imports and exports'!G39:G42)</f>
        <v>861.33897100000013</v>
      </c>
      <c r="G15" s="109">
        <f>SUM('Quarterly imports and exports'!H39:H42)</f>
        <v>9730.8623109999935</v>
      </c>
      <c r="H15" s="109">
        <f>SUM('Quarterly imports and exports'!I39:I42)</f>
        <v>9.9320000000000004</v>
      </c>
      <c r="I15" s="109">
        <f>SUM('Quarterly imports and exports'!J39:J42)</f>
        <v>1787.941</v>
      </c>
      <c r="J15" s="109">
        <f>SUM('Quarterly imports and exports'!K39:K42)</f>
        <v>-1778.009</v>
      </c>
      <c r="K15" s="109" t="s">
        <v>100</v>
      </c>
      <c r="L15" s="109" t="s">
        <v>100</v>
      </c>
      <c r="M15" s="109" t="s">
        <v>100</v>
      </c>
      <c r="N15" s="109" t="s">
        <v>100</v>
      </c>
      <c r="O15" s="109" t="s">
        <v>100</v>
      </c>
      <c r="P15" s="109" t="s">
        <v>100</v>
      </c>
      <c r="Q15" s="109" t="s">
        <v>100</v>
      </c>
      <c r="R15" s="109" t="s">
        <v>100</v>
      </c>
      <c r="S15" s="109" t="s">
        <v>100</v>
      </c>
      <c r="T15" s="109" t="s">
        <v>100</v>
      </c>
      <c r="U15" s="109" t="s">
        <v>100</v>
      </c>
      <c r="V15" s="109" t="s">
        <v>100</v>
      </c>
      <c r="W15" s="109" t="s">
        <v>100</v>
      </c>
      <c r="X15" s="109" t="s">
        <v>100</v>
      </c>
      <c r="Y15" s="110" t="s">
        <v>100</v>
      </c>
    </row>
    <row r="16" spans="1:25" ht="15.65" customHeight="1" x14ac:dyDescent="0.35">
      <c r="A16" s="111">
        <v>2007</v>
      </c>
      <c r="B16" s="108">
        <f>SUM('Quarterly imports and exports'!C43:C46)</f>
        <v>8615.4050000000007</v>
      </c>
      <c r="C16" s="109">
        <f>SUM('Quarterly imports and exports'!D43:D46)</f>
        <v>3398.4050000000007</v>
      </c>
      <c r="D16" s="110">
        <f>SUM('Quarterly imports and exports'!E43:E46)</f>
        <v>5217</v>
      </c>
      <c r="E16" s="109">
        <f>SUM('Quarterly imports and exports'!F43:F46)</f>
        <v>8562.134</v>
      </c>
      <c r="F16" s="109">
        <f>SUM('Quarterly imports and exports'!G43:G46)</f>
        <v>2016.42</v>
      </c>
      <c r="G16" s="109">
        <f>SUM('Quarterly imports and exports'!H43:H46)</f>
        <v>6545.7139999999999</v>
      </c>
      <c r="H16" s="109">
        <f>SUM('Quarterly imports and exports'!I43:I46)</f>
        <v>53.271000000000001</v>
      </c>
      <c r="I16" s="109">
        <f>SUM('Quarterly imports and exports'!J43:J46)</f>
        <v>1381.9849999999999</v>
      </c>
      <c r="J16" s="109">
        <f>SUM('Quarterly imports and exports'!K43:K46)</f>
        <v>-1328.7139999999999</v>
      </c>
      <c r="K16" s="109" t="s">
        <v>100</v>
      </c>
      <c r="L16" s="109" t="s">
        <v>100</v>
      </c>
      <c r="M16" s="109" t="s">
        <v>100</v>
      </c>
      <c r="N16" s="109" t="s">
        <v>100</v>
      </c>
      <c r="O16" s="109" t="s">
        <v>100</v>
      </c>
      <c r="P16" s="109" t="s">
        <v>100</v>
      </c>
      <c r="Q16" s="109" t="s">
        <v>100</v>
      </c>
      <c r="R16" s="109" t="s">
        <v>100</v>
      </c>
      <c r="S16" s="109" t="s">
        <v>100</v>
      </c>
      <c r="T16" s="109" t="s">
        <v>100</v>
      </c>
      <c r="U16" s="109" t="s">
        <v>100</v>
      </c>
      <c r="V16" s="109" t="s">
        <v>100</v>
      </c>
      <c r="W16" s="109" t="s">
        <v>100</v>
      </c>
      <c r="X16" s="109" t="s">
        <v>100</v>
      </c>
      <c r="Y16" s="110" t="s">
        <v>100</v>
      </c>
    </row>
    <row r="17" spans="1:25" ht="15.65" customHeight="1" x14ac:dyDescent="0.35">
      <c r="A17" s="111">
        <v>2008</v>
      </c>
      <c r="B17" s="108">
        <f>SUM('Quarterly imports and exports'!C47:C51)</f>
        <v>13695.86857923957</v>
      </c>
      <c r="C17" s="109">
        <f>SUM('Quarterly imports and exports'!D47:D51)</f>
        <v>2108.038700722745</v>
      </c>
      <c r="D17" s="110">
        <f>SUM('Quarterly imports and exports'!E47:E51)</f>
        <v>11587.829878516824</v>
      </c>
      <c r="E17" s="109">
        <f>SUM('Quarterly imports and exports'!F47:F51)</f>
        <v>13506.012290999999</v>
      </c>
      <c r="F17" s="109">
        <f>SUM('Quarterly imports and exports'!G47:G51)</f>
        <v>1638.7877999999996</v>
      </c>
      <c r="G17" s="109">
        <f>SUM('Quarterly imports and exports'!H47:H51)</f>
        <v>11867.224491000001</v>
      </c>
      <c r="H17" s="109">
        <f>SUM('Quarterly imports and exports'!I47:I51)</f>
        <v>189.85628823956932</v>
      </c>
      <c r="I17" s="109">
        <f>SUM('Quarterly imports and exports'!J47:J51)</f>
        <v>469.25090072274566</v>
      </c>
      <c r="J17" s="109">
        <f>SUM('Quarterly imports and exports'!K47:K51)</f>
        <v>-279.39461248317627</v>
      </c>
      <c r="K17" s="109" t="s">
        <v>100</v>
      </c>
      <c r="L17" s="109" t="s">
        <v>100</v>
      </c>
      <c r="M17" s="109" t="s">
        <v>100</v>
      </c>
      <c r="N17" s="109" t="s">
        <v>100</v>
      </c>
      <c r="O17" s="109" t="s">
        <v>100</v>
      </c>
      <c r="P17" s="109" t="s">
        <v>100</v>
      </c>
      <c r="Q17" s="109" t="s">
        <v>100</v>
      </c>
      <c r="R17" s="109" t="s">
        <v>100</v>
      </c>
      <c r="S17" s="109" t="s">
        <v>100</v>
      </c>
      <c r="T17" s="109" t="s">
        <v>100</v>
      </c>
      <c r="U17" s="109" t="s">
        <v>100</v>
      </c>
      <c r="V17" s="109" t="s">
        <v>100</v>
      </c>
      <c r="W17" s="109" t="s">
        <v>100</v>
      </c>
      <c r="X17" s="109" t="s">
        <v>100</v>
      </c>
      <c r="Y17" s="110" t="s">
        <v>100</v>
      </c>
    </row>
    <row r="18" spans="1:25" ht="15.65" customHeight="1" x14ac:dyDescent="0.35">
      <c r="A18" s="111">
        <v>2009</v>
      </c>
      <c r="B18" s="108">
        <f>SUM('Quarterly imports and exports'!C51:C54)</f>
        <v>6609.0630219871637</v>
      </c>
      <c r="C18" s="109">
        <f>SUM('Quarterly imports and exports'!D51:D54)</f>
        <v>3748.2537520553597</v>
      </c>
      <c r="D18" s="110">
        <f>SUM('Quarterly imports and exports'!E51:E54)</f>
        <v>2860.809269931804</v>
      </c>
      <c r="E18" s="109">
        <f>SUM('Quarterly imports and exports'!F51:F54)</f>
        <v>6523.7599549999986</v>
      </c>
      <c r="F18" s="109">
        <f>SUM('Quarterly imports and exports'!G51:G54)</f>
        <v>3296.0563899999988</v>
      </c>
      <c r="G18" s="109">
        <f>SUM('Quarterly imports and exports'!H51:H54)</f>
        <v>3227.7035649999989</v>
      </c>
      <c r="H18" s="109">
        <f>SUM('Quarterly imports and exports'!I51:I54)</f>
        <v>85.303066987165352</v>
      </c>
      <c r="I18" s="109">
        <f>SUM('Quarterly imports and exports'!J51:J54)</f>
        <v>452.19736205536071</v>
      </c>
      <c r="J18" s="109">
        <f>SUM('Quarterly imports and exports'!K51:K54)</f>
        <v>-366.89429506819533</v>
      </c>
      <c r="K18" s="109" t="s">
        <v>100</v>
      </c>
      <c r="L18" s="109" t="s">
        <v>100</v>
      </c>
      <c r="M18" s="109" t="s">
        <v>100</v>
      </c>
      <c r="N18" s="109" t="s">
        <v>100</v>
      </c>
      <c r="O18" s="109" t="s">
        <v>100</v>
      </c>
      <c r="P18" s="109" t="s">
        <v>100</v>
      </c>
      <c r="Q18" s="109" t="s">
        <v>100</v>
      </c>
      <c r="R18" s="109" t="s">
        <v>100</v>
      </c>
      <c r="S18" s="109" t="s">
        <v>100</v>
      </c>
      <c r="T18" s="109" t="s">
        <v>100</v>
      </c>
      <c r="U18" s="109" t="s">
        <v>100</v>
      </c>
      <c r="V18" s="109" t="s">
        <v>100</v>
      </c>
      <c r="W18" s="109" t="s">
        <v>100</v>
      </c>
      <c r="X18" s="109" t="s">
        <v>100</v>
      </c>
      <c r="Y18" s="110" t="s">
        <v>100</v>
      </c>
    </row>
    <row r="19" spans="1:25" ht="15.65" customHeight="1" x14ac:dyDescent="0.35">
      <c r="A19" s="112">
        <v>2010</v>
      </c>
      <c r="B19" s="108">
        <f>SUM('Quarterly imports and exports'!C55:C58)</f>
        <v>7143.5070350000024</v>
      </c>
      <c r="C19" s="109">
        <f>SUM('Quarterly imports and exports'!D55:D58)</f>
        <v>4482.003416499997</v>
      </c>
      <c r="D19" s="110">
        <f>SUM('Quarterly imports and exports'!E55:E58)</f>
        <v>2661.5036185000054</v>
      </c>
      <c r="E19" s="109">
        <f>SUM('Quarterly imports and exports'!F55:F58)</f>
        <v>6998.0882250000022</v>
      </c>
      <c r="F19" s="109">
        <f>SUM('Quarterly imports and exports'!G55:G58)</f>
        <v>4102.871879999997</v>
      </c>
      <c r="G19" s="109">
        <f>SUM('Quarterly imports and exports'!H55:H58)</f>
        <v>2895.2163450000062</v>
      </c>
      <c r="H19" s="109">
        <f>SUM('Quarterly imports and exports'!I55:I58)</f>
        <v>145.41880999999995</v>
      </c>
      <c r="I19" s="109">
        <f>SUM('Quarterly imports and exports'!J55:J58)</f>
        <v>379.13153650000015</v>
      </c>
      <c r="J19" s="109">
        <f>SUM('Quarterly imports and exports'!K55:K58)</f>
        <v>-233.71272650000012</v>
      </c>
      <c r="K19" s="109" t="s">
        <v>100</v>
      </c>
      <c r="L19" s="109" t="s">
        <v>100</v>
      </c>
      <c r="M19" s="109" t="s">
        <v>100</v>
      </c>
      <c r="N19" s="109" t="s">
        <v>100</v>
      </c>
      <c r="O19" s="109" t="s">
        <v>100</v>
      </c>
      <c r="P19" s="109" t="s">
        <v>100</v>
      </c>
      <c r="Q19" s="109" t="s">
        <v>100</v>
      </c>
      <c r="R19" s="109" t="s">
        <v>100</v>
      </c>
      <c r="S19" s="109" t="s">
        <v>100</v>
      </c>
      <c r="T19" s="109" t="s">
        <v>100</v>
      </c>
      <c r="U19" s="109" t="s">
        <v>100</v>
      </c>
      <c r="V19" s="109" t="s">
        <v>100</v>
      </c>
      <c r="W19" s="109" t="s">
        <v>100</v>
      </c>
      <c r="X19" s="109" t="s">
        <v>100</v>
      </c>
      <c r="Y19" s="110" t="s">
        <v>100</v>
      </c>
    </row>
    <row r="20" spans="1:25" ht="15.65" customHeight="1" x14ac:dyDescent="0.35">
      <c r="A20" s="112">
        <v>2011</v>
      </c>
      <c r="B20" s="108">
        <f>SUM('Quarterly imports and exports'!C59:C62)</f>
        <v>8690.0804190000017</v>
      </c>
      <c r="C20" s="109">
        <f>SUM('Quarterly imports and exports'!D59:D62)</f>
        <v>2466.9794894999995</v>
      </c>
      <c r="D20" s="110">
        <f>SUM('Quarterly imports and exports'!E59:E62)</f>
        <v>6223.1009295000013</v>
      </c>
      <c r="E20" s="109">
        <f>SUM('Quarterly imports and exports'!F59:F62)</f>
        <v>6031.3512290000017</v>
      </c>
      <c r="F20" s="109">
        <f>SUM('Quarterly imports and exports'!G59:G62)</f>
        <v>1353.6730129999999</v>
      </c>
      <c r="G20" s="109">
        <f>SUM('Quarterly imports and exports'!H59:H62)</f>
        <v>4677.6782160000021</v>
      </c>
      <c r="H20" s="109">
        <f>SUM('Quarterly imports and exports'!I59:I62)</f>
        <v>120.72556500000005</v>
      </c>
      <c r="I20" s="109">
        <f>SUM('Quarterly imports and exports'!J59:J62)</f>
        <v>365.81757749999991</v>
      </c>
      <c r="J20" s="109">
        <f>SUM('Quarterly imports and exports'!K59:K62)</f>
        <v>-245.09201249999995</v>
      </c>
      <c r="K20" s="109" t="s">
        <v>100</v>
      </c>
      <c r="L20" s="109" t="s">
        <v>100</v>
      </c>
      <c r="M20" s="109" t="s">
        <v>100</v>
      </c>
      <c r="N20" s="109">
        <f>SUM('Quarterly imports and exports'!L59:L62)</f>
        <v>2538.0036249999994</v>
      </c>
      <c r="O20" s="109">
        <f>SUM('Quarterly imports and exports'!M59:M62)</f>
        <v>747.48889899999961</v>
      </c>
      <c r="P20" s="109">
        <f>SUM('Quarterly imports and exports'!N59:N62)</f>
        <v>1790.5147259999997</v>
      </c>
      <c r="Q20" s="109" t="s">
        <v>100</v>
      </c>
      <c r="R20" s="109" t="s">
        <v>100</v>
      </c>
      <c r="S20" s="109" t="s">
        <v>100</v>
      </c>
      <c r="T20" s="109" t="s">
        <v>100</v>
      </c>
      <c r="U20" s="109" t="s">
        <v>100</v>
      </c>
      <c r="V20" s="109" t="s">
        <v>100</v>
      </c>
      <c r="W20" s="109" t="s">
        <v>100</v>
      </c>
      <c r="X20" s="109" t="s">
        <v>100</v>
      </c>
      <c r="Y20" s="110" t="s">
        <v>100</v>
      </c>
    </row>
    <row r="21" spans="1:25" ht="15.65" customHeight="1" x14ac:dyDescent="0.35">
      <c r="A21" s="112">
        <v>2012</v>
      </c>
      <c r="B21" s="108">
        <f>SUM('Quarterly imports and exports'!C63:C66)</f>
        <v>13774.33042849999</v>
      </c>
      <c r="C21" s="109">
        <f>SUM('Quarterly imports and exports'!D63:D66)</f>
        <v>1910.3945075000026</v>
      </c>
      <c r="D21" s="110">
        <f>SUM('Quarterly imports and exports'!E63:E66)</f>
        <v>11863.935920999988</v>
      </c>
      <c r="E21" s="109">
        <f>SUM('Quarterly imports and exports'!F63:F66)</f>
        <v>7549.5549569999912</v>
      </c>
      <c r="F21" s="109">
        <f>SUM('Quarterly imports and exports'!G63:G66)</f>
        <v>1184.8428770000025</v>
      </c>
      <c r="G21" s="109">
        <f>SUM('Quarterly imports and exports'!H63:H66)</f>
        <v>6364.7120799999884</v>
      </c>
      <c r="H21" s="109">
        <f>SUM('Quarterly imports and exports'!I63:I66)</f>
        <v>172.73083250000002</v>
      </c>
      <c r="I21" s="109">
        <f>SUM('Quarterly imports and exports'!J63:J66)</f>
        <v>332.99989950000003</v>
      </c>
      <c r="J21" s="109">
        <f>SUM('Quarterly imports and exports'!K63:K66)</f>
        <v>-160.26906700000001</v>
      </c>
      <c r="K21" s="109">
        <f>SUM('Quarterly imports and exports'!O63:O66)</f>
        <v>22.086700999999987</v>
      </c>
      <c r="L21" s="109">
        <f>SUM('Quarterly imports and exports'!P63:P66)</f>
        <v>125.98325599999997</v>
      </c>
      <c r="M21" s="109">
        <f>SUM('Quarterly imports and exports'!Q63:Q66)</f>
        <v>-103.89655499999996</v>
      </c>
      <c r="N21" s="109">
        <f>SUM('Quarterly imports and exports'!L63:L66)</f>
        <v>6029.9579379999996</v>
      </c>
      <c r="O21" s="109">
        <f>SUM('Quarterly imports and exports'!M63:M66)</f>
        <v>266.56847500000003</v>
      </c>
      <c r="P21" s="109">
        <f>SUM('Quarterly imports and exports'!N63:N66)</f>
        <v>5763.3894629999995</v>
      </c>
      <c r="Q21" s="109" t="s">
        <v>100</v>
      </c>
      <c r="R21" s="109" t="s">
        <v>100</v>
      </c>
      <c r="S21" s="109" t="s">
        <v>100</v>
      </c>
      <c r="T21" s="109" t="s">
        <v>100</v>
      </c>
      <c r="U21" s="109" t="s">
        <v>100</v>
      </c>
      <c r="V21" s="109" t="s">
        <v>100</v>
      </c>
      <c r="W21" s="109" t="s">
        <v>100</v>
      </c>
      <c r="X21" s="109" t="s">
        <v>100</v>
      </c>
      <c r="Y21" s="110" t="s">
        <v>100</v>
      </c>
    </row>
    <row r="22" spans="1:25" ht="15.65" customHeight="1" x14ac:dyDescent="0.35">
      <c r="A22" s="112">
        <v>2013</v>
      </c>
      <c r="B22" s="108">
        <f>SUM('Quarterly imports and exports'!C67:C70)</f>
        <v>17532.810704500007</v>
      </c>
      <c r="C22" s="109">
        <f>SUM('Quarterly imports and exports'!D67:D70)</f>
        <v>3101.9208179999996</v>
      </c>
      <c r="D22" s="110">
        <f>SUM('Quarterly imports and exports'!E67:E70)</f>
        <v>14430.889886500008</v>
      </c>
      <c r="E22" s="109">
        <f>SUM('Quarterly imports and exports'!F67:F70)</f>
        <v>10836.834376000008</v>
      </c>
      <c r="F22" s="109">
        <f>SUM('Quarterly imports and exports'!G67:G70)</f>
        <v>534.45144900000003</v>
      </c>
      <c r="G22" s="109">
        <f>SUM('Quarterly imports and exports'!H67:H70)</f>
        <v>10302.382927000008</v>
      </c>
      <c r="H22" s="109">
        <f>SUM('Quarterly imports and exports'!I67:I70)</f>
        <v>156.70271250000002</v>
      </c>
      <c r="I22" s="109">
        <f>SUM('Quarterly imports and exports'!J67:J70)</f>
        <v>201.94990000000004</v>
      </c>
      <c r="J22" s="109">
        <f>SUM('Quarterly imports and exports'!K67:K70)</f>
        <v>-45.247187500000052</v>
      </c>
      <c r="K22" s="109">
        <f>SUM('Quarterly imports and exports'!O67:O70)</f>
        <v>60.787565000000058</v>
      </c>
      <c r="L22" s="109">
        <f>SUM('Quarterly imports and exports'!P67:P70)</f>
        <v>2222.0464149999998</v>
      </c>
      <c r="M22" s="109">
        <f>SUM('Quarterly imports and exports'!Q67:Q70)</f>
        <v>-2161.2588499999997</v>
      </c>
      <c r="N22" s="109">
        <f>SUM('Quarterly imports and exports'!L67:L70)</f>
        <v>6478.4860510000008</v>
      </c>
      <c r="O22" s="109">
        <f>SUM('Quarterly imports and exports'!M67:M70)</f>
        <v>143.47305400000002</v>
      </c>
      <c r="P22" s="109">
        <f>SUM('Quarterly imports and exports'!N67:N70)</f>
        <v>6335.0129969999998</v>
      </c>
      <c r="Q22" s="109" t="s">
        <v>100</v>
      </c>
      <c r="R22" s="109" t="s">
        <v>100</v>
      </c>
      <c r="S22" s="109" t="s">
        <v>100</v>
      </c>
      <c r="T22" s="109" t="s">
        <v>100</v>
      </c>
      <c r="U22" s="109" t="s">
        <v>100</v>
      </c>
      <c r="V22" s="109" t="s">
        <v>100</v>
      </c>
      <c r="W22" s="109" t="s">
        <v>100</v>
      </c>
      <c r="X22" s="109" t="s">
        <v>100</v>
      </c>
      <c r="Y22" s="110" t="s">
        <v>100</v>
      </c>
    </row>
    <row r="23" spans="1:25" ht="15.65" customHeight="1" x14ac:dyDescent="0.35">
      <c r="A23" s="112">
        <v>2014</v>
      </c>
      <c r="B23" s="108">
        <f>SUM('Quarterly imports and exports'!C71:C74)</f>
        <v>23243.135428000023</v>
      </c>
      <c r="C23" s="109">
        <f>SUM('Quarterly imports and exports'!D71:D74)</f>
        <v>2723.3470745000004</v>
      </c>
      <c r="D23" s="110">
        <f>SUM('Quarterly imports and exports'!E71:E74)</f>
        <v>20519.788353500026</v>
      </c>
      <c r="E23" s="109">
        <f>SUM('Quarterly imports and exports'!F71:F74)</f>
        <v>14964.685109000018</v>
      </c>
      <c r="F23" s="109">
        <f>SUM('Quarterly imports and exports'!G71:G74)</f>
        <v>13.321705000000001</v>
      </c>
      <c r="G23" s="109">
        <f>SUM('Quarterly imports and exports'!H71:H74)</f>
        <v>14951.363404000018</v>
      </c>
      <c r="H23" s="109">
        <f>SUM('Quarterly imports and exports'!I71:I74)</f>
        <v>243.02985700000002</v>
      </c>
      <c r="I23" s="109">
        <f>SUM('Quarterly imports and exports'!J71:J74)</f>
        <v>122.13917849999999</v>
      </c>
      <c r="J23" s="109">
        <f>SUM('Quarterly imports and exports'!K71:K74)</f>
        <v>120.89067850000004</v>
      </c>
      <c r="K23" s="109">
        <f>SUM('Quarterly imports and exports'!O71:O74)</f>
        <v>168.53236800000002</v>
      </c>
      <c r="L23" s="109">
        <f>SUM('Quarterly imports and exports'!P71:P74)</f>
        <v>2576.8214640000006</v>
      </c>
      <c r="M23" s="109">
        <f>SUM('Quarterly imports and exports'!Q71:Q74)</f>
        <v>-2408.2890960000004</v>
      </c>
      <c r="N23" s="109">
        <f>SUM('Quarterly imports and exports'!L71:L74)</f>
        <v>7866.8880940000081</v>
      </c>
      <c r="O23" s="109">
        <f>SUM('Quarterly imports and exports'!M71:M74)</f>
        <v>11.064727</v>
      </c>
      <c r="P23" s="109">
        <f>SUM('Quarterly imports and exports'!N71:N74)</f>
        <v>7855.8233670000091</v>
      </c>
      <c r="Q23" s="109" t="s">
        <v>100</v>
      </c>
      <c r="R23" s="109" t="s">
        <v>100</v>
      </c>
      <c r="S23" s="109" t="s">
        <v>100</v>
      </c>
      <c r="T23" s="109" t="s">
        <v>100</v>
      </c>
      <c r="U23" s="109" t="s">
        <v>100</v>
      </c>
      <c r="V23" s="109" t="s">
        <v>100</v>
      </c>
      <c r="W23" s="109" t="s">
        <v>100</v>
      </c>
      <c r="X23" s="109" t="s">
        <v>100</v>
      </c>
      <c r="Y23" s="110" t="s">
        <v>100</v>
      </c>
    </row>
    <row r="24" spans="1:25" ht="15.65" customHeight="1" x14ac:dyDescent="0.35">
      <c r="A24" s="112">
        <v>2015</v>
      </c>
      <c r="B24" s="108">
        <f>SUM('Quarterly imports and exports'!C75:C78)</f>
        <v>22960.871440000003</v>
      </c>
      <c r="C24" s="109">
        <f>SUM('Quarterly imports and exports'!D75:D78)</f>
        <v>1855.3126220000001</v>
      </c>
      <c r="D24" s="110">
        <f>SUM('Quarterly imports and exports'!E75:E78)</f>
        <v>21105.558818000005</v>
      </c>
      <c r="E24" s="109">
        <f>SUM('Quarterly imports and exports'!F75:F78)</f>
        <v>14012.289324999998</v>
      </c>
      <c r="F24" s="109">
        <f>SUM('Quarterly imports and exports'!G75:G78)</f>
        <v>174.33062499999991</v>
      </c>
      <c r="G24" s="109">
        <f>SUM('Quarterly imports and exports'!H75:H78)</f>
        <v>13837.958699999997</v>
      </c>
      <c r="H24" s="109">
        <f>SUM('Quarterly imports and exports'!I75:I78)</f>
        <v>489.56480499999998</v>
      </c>
      <c r="I24" s="109">
        <f>SUM('Quarterly imports and exports'!J75:J78)</f>
        <v>155.28891599999997</v>
      </c>
      <c r="J24" s="109">
        <f>SUM('Quarterly imports and exports'!K75:K78)</f>
        <v>334.27588899999989</v>
      </c>
      <c r="K24" s="109">
        <f>SUM('Quarterly imports and exports'!O75:O78)</f>
        <v>452.72846999999996</v>
      </c>
      <c r="L24" s="109">
        <f>SUM('Quarterly imports and exports'!P75:P78)</f>
        <v>1518.0422310000001</v>
      </c>
      <c r="M24" s="109">
        <f>SUM('Quarterly imports and exports'!Q75:Q78)</f>
        <v>-1065.3137610000001</v>
      </c>
      <c r="N24" s="109">
        <f>SUM('Quarterly imports and exports'!L75:L78)</f>
        <v>8006.2888400000065</v>
      </c>
      <c r="O24" s="109">
        <f>SUM('Quarterly imports and exports'!M75:M78)</f>
        <v>7.6508500000000028</v>
      </c>
      <c r="P24" s="109">
        <f>SUM('Quarterly imports and exports'!N75:N78)</f>
        <v>7998.6379900000065</v>
      </c>
      <c r="Q24" s="109" t="s">
        <v>100</v>
      </c>
      <c r="R24" s="109" t="s">
        <v>100</v>
      </c>
      <c r="S24" s="109" t="s">
        <v>100</v>
      </c>
      <c r="T24" s="109" t="s">
        <v>100</v>
      </c>
      <c r="U24" s="109" t="s">
        <v>100</v>
      </c>
      <c r="V24" s="109" t="s">
        <v>100</v>
      </c>
      <c r="W24" s="109" t="s">
        <v>100</v>
      </c>
      <c r="X24" s="109" t="s">
        <v>100</v>
      </c>
      <c r="Y24" s="110" t="s">
        <v>100</v>
      </c>
    </row>
    <row r="25" spans="1:25" ht="15.65" customHeight="1" x14ac:dyDescent="0.35">
      <c r="A25" s="112">
        <v>2016</v>
      </c>
      <c r="B25" s="108">
        <f>SUM('Quarterly imports and exports'!C79:C82)</f>
        <v>20017.923379999989</v>
      </c>
      <c r="C25" s="109">
        <f>SUM('Quarterly imports and exports'!D79:D82)</f>
        <v>2272.8660719999998</v>
      </c>
      <c r="D25" s="110">
        <f>SUM('Quarterly imports and exports'!E79:E82)</f>
        <v>17745.057307999992</v>
      </c>
      <c r="E25" s="109">
        <f>SUM('Quarterly imports and exports'!F79:F82)</f>
        <v>11057.75940499999</v>
      </c>
      <c r="F25" s="109">
        <f>SUM('Quarterly imports and exports'!G79:G82)</f>
        <v>1330.0988400000001</v>
      </c>
      <c r="G25" s="109">
        <f>SUM('Quarterly imports and exports'!H79:H82)</f>
        <v>9727.660564999991</v>
      </c>
      <c r="H25" s="109">
        <f>SUM('Quarterly imports and exports'!I79:I82)</f>
        <v>638.64356800000007</v>
      </c>
      <c r="I25" s="109">
        <f>SUM('Quarterly imports and exports'!J79:J82)</f>
        <v>240.040976</v>
      </c>
      <c r="J25" s="109">
        <f>SUM('Quarterly imports and exports'!K79:K82)</f>
        <v>398.60259200000007</v>
      </c>
      <c r="K25" s="109">
        <f>SUM('Quarterly imports and exports'!O79:O82)</f>
        <v>874.183357</v>
      </c>
      <c r="L25" s="109">
        <f>SUM('Quarterly imports and exports'!P79:P82)</f>
        <v>561.53557599999999</v>
      </c>
      <c r="M25" s="109">
        <f>SUM('Quarterly imports and exports'!Q79:Q82)</f>
        <v>312.64778099999995</v>
      </c>
      <c r="N25" s="109">
        <f>SUM('Quarterly imports and exports'!L79:L82)</f>
        <v>7447.3370499999983</v>
      </c>
      <c r="O25" s="109">
        <f>SUM('Quarterly imports and exports'!M79:M82)</f>
        <v>141.19067999999999</v>
      </c>
      <c r="P25" s="109">
        <f>SUM('Quarterly imports and exports'!N79:N82)</f>
        <v>7306.1463699999995</v>
      </c>
      <c r="Q25" s="109" t="s">
        <v>100</v>
      </c>
      <c r="R25" s="109" t="s">
        <v>100</v>
      </c>
      <c r="S25" s="109" t="s">
        <v>100</v>
      </c>
      <c r="T25" s="109" t="s">
        <v>100</v>
      </c>
      <c r="U25" s="109" t="s">
        <v>100</v>
      </c>
      <c r="V25" s="109" t="s">
        <v>100</v>
      </c>
      <c r="W25" s="109" t="s">
        <v>100</v>
      </c>
      <c r="X25" s="109" t="s">
        <v>100</v>
      </c>
      <c r="Y25" s="110" t="s">
        <v>100</v>
      </c>
    </row>
    <row r="26" spans="1:25" ht="15.65" customHeight="1" x14ac:dyDescent="0.35">
      <c r="A26" s="112">
        <v>2017</v>
      </c>
      <c r="B26" s="108">
        <f>SUM('Quarterly imports and exports'!C83:C86)</f>
        <v>18166.980100000001</v>
      </c>
      <c r="C26" s="109">
        <f>SUM('Quarterly imports and exports'!D83:D86)</f>
        <v>3407.0493000000006</v>
      </c>
      <c r="D26" s="110">
        <f>SUM('Quarterly imports and exports'!E83:E86)</f>
        <v>14759.930899999999</v>
      </c>
      <c r="E26" s="109">
        <f>SUM('Quarterly imports and exports'!F83:F86)</f>
        <v>9432.2160000000003</v>
      </c>
      <c r="F26" s="109">
        <f>SUM('Quarterly imports and exports'!G83:G86)</f>
        <v>2250.864</v>
      </c>
      <c r="G26" s="109">
        <f>SUM('Quarterly imports and exports'!H83:H86)</f>
        <v>7181.3520000000008</v>
      </c>
      <c r="H26" s="109">
        <f>SUM('Quarterly imports and exports'!I83:I86)</f>
        <v>270.71459999999996</v>
      </c>
      <c r="I26" s="109">
        <f>SUM('Quarterly imports and exports'!J83:J86)</f>
        <v>380.80930000000001</v>
      </c>
      <c r="J26" s="109">
        <f>SUM('Quarterly imports and exports'!K83:K86)</f>
        <v>-110.0946</v>
      </c>
      <c r="K26" s="109">
        <f>SUM('Quarterly imports and exports'!O83:O86)</f>
        <v>1413.4345000000001</v>
      </c>
      <c r="L26" s="109">
        <f>SUM('Quarterly imports and exports'!P83:P86)</f>
        <v>582.44149999999991</v>
      </c>
      <c r="M26" s="109">
        <f>SUM('Quarterly imports and exports'!Q83:Q86)</f>
        <v>830.99300000000005</v>
      </c>
      <c r="N26" s="109">
        <f>SUM('Quarterly imports and exports'!L83:L86)</f>
        <v>7050.6149999999998</v>
      </c>
      <c r="O26" s="109">
        <f>SUM('Quarterly imports and exports'!M83:M86)</f>
        <v>192.93450000000001</v>
      </c>
      <c r="P26" s="109">
        <f>SUM('Quarterly imports and exports'!N83:N86)</f>
        <v>6857.6804999999995</v>
      </c>
      <c r="Q26" s="109" t="s">
        <v>100</v>
      </c>
      <c r="R26" s="109" t="s">
        <v>100</v>
      </c>
      <c r="S26" s="109" t="s">
        <v>100</v>
      </c>
      <c r="T26" s="109" t="s">
        <v>100</v>
      </c>
      <c r="U26" s="109" t="s">
        <v>100</v>
      </c>
      <c r="V26" s="109" t="s">
        <v>100</v>
      </c>
      <c r="W26" s="109" t="s">
        <v>100</v>
      </c>
      <c r="X26" s="109" t="s">
        <v>100</v>
      </c>
      <c r="Y26" s="110" t="s">
        <v>100</v>
      </c>
    </row>
    <row r="27" spans="1:25" ht="15.65" customHeight="1" x14ac:dyDescent="0.35">
      <c r="A27" s="112">
        <v>2018</v>
      </c>
      <c r="B27" s="108">
        <f>SUM('Quarterly imports and exports'!C87:C90)</f>
        <v>21332.4149</v>
      </c>
      <c r="C27" s="109">
        <f>SUM('Quarterly imports and exports'!D87:D90)</f>
        <v>2224.7638999999999</v>
      </c>
      <c r="D27" s="110">
        <f>SUM('Quarterly imports and exports'!E87:E90)</f>
        <v>19107.650900000001</v>
      </c>
      <c r="E27" s="109">
        <f>SUM('Quarterly imports and exports'!F87:F90)</f>
        <v>13286.841</v>
      </c>
      <c r="F27" s="109">
        <f>SUM('Quarterly imports and exports'!G87:G90)</f>
        <v>396.54500000000002</v>
      </c>
      <c r="G27" s="109">
        <f>SUM('Quarterly imports and exports'!H87:H90)</f>
        <v>12890.296</v>
      </c>
      <c r="H27" s="109">
        <f>SUM('Quarterly imports and exports'!I87:I90)</f>
        <v>376.7799</v>
      </c>
      <c r="I27" s="109">
        <f>SUM('Quarterly imports and exports'!J87:J90)</f>
        <v>847.85140000000001</v>
      </c>
      <c r="J27" s="109">
        <f>SUM('Quarterly imports and exports'!K87:K90)</f>
        <v>-471.07159999999999</v>
      </c>
      <c r="K27" s="109">
        <f>SUM('Quarterly imports and exports'!O87:O90)</f>
        <v>1276.9079999999999</v>
      </c>
      <c r="L27" s="109">
        <f>SUM('Quarterly imports and exports'!P87:P90)</f>
        <v>773.23599999999999</v>
      </c>
      <c r="M27" s="109">
        <f>SUM('Quarterly imports and exports'!Q87:Q90)</f>
        <v>503.67200000000003</v>
      </c>
      <c r="N27" s="109">
        <f>SUM('Quarterly imports and exports'!L87:L90)</f>
        <v>6391.8860000000004</v>
      </c>
      <c r="O27" s="109">
        <f>SUM('Quarterly imports and exports'!M87:M90)</f>
        <v>207.13149999999999</v>
      </c>
      <c r="P27" s="109">
        <f>SUM('Quarterly imports and exports'!N87:N90)</f>
        <v>6184.7545</v>
      </c>
      <c r="Q27" s="109" t="s">
        <v>100</v>
      </c>
      <c r="R27" s="109" t="s">
        <v>100</v>
      </c>
      <c r="S27" s="109" t="s">
        <v>100</v>
      </c>
      <c r="T27" s="109" t="s">
        <v>100</v>
      </c>
      <c r="U27" s="109" t="s">
        <v>100</v>
      </c>
      <c r="V27" s="109" t="s">
        <v>100</v>
      </c>
      <c r="W27" s="109" t="s">
        <v>100</v>
      </c>
      <c r="X27" s="109" t="s">
        <v>100</v>
      </c>
      <c r="Y27" s="110" t="s">
        <v>100</v>
      </c>
    </row>
    <row r="28" spans="1:25" ht="15.65" customHeight="1" x14ac:dyDescent="0.35">
      <c r="A28" s="112">
        <v>2019</v>
      </c>
      <c r="B28" s="108">
        <f>SUM('Quarterly imports and exports'!C91:C94)</f>
        <v>24555.586599999999</v>
      </c>
      <c r="C28" s="109">
        <f>SUM('Quarterly imports and exports'!D91:D94)</f>
        <v>3385.1165000000001</v>
      </c>
      <c r="D28" s="110">
        <f>SUM('Quarterly imports and exports'!E91:E94)</f>
        <v>21170.470100000002</v>
      </c>
      <c r="E28" s="109">
        <f>SUM('Quarterly imports and exports'!F91:F94)</f>
        <v>11875.344499999999</v>
      </c>
      <c r="F28" s="109">
        <f>SUM('Quarterly imports and exports'!G91:G94)</f>
        <v>728.59249999999997</v>
      </c>
      <c r="G28" s="109">
        <f>SUM('Quarterly imports and exports'!H91:H94)</f>
        <v>11146.752</v>
      </c>
      <c r="H28" s="109">
        <f>SUM('Quarterly imports and exports'!I91:I94)</f>
        <v>302.01060000000001</v>
      </c>
      <c r="I28" s="109">
        <f>SUM('Quarterly imports and exports'!J91:J94)</f>
        <v>1126.6215</v>
      </c>
      <c r="J28" s="109">
        <f>SUM('Quarterly imports and exports'!K91:K94)</f>
        <v>-824.6108999999999</v>
      </c>
      <c r="K28" s="109">
        <f>SUM('Quarterly imports and exports'!O91:O94)</f>
        <v>1237.9024999999999</v>
      </c>
      <c r="L28" s="109">
        <f>SUM('Quarterly imports and exports'!P91:P94)</f>
        <v>1057.8675000000001</v>
      </c>
      <c r="M28" s="109">
        <f>SUM('Quarterly imports and exports'!Q91:Q94)</f>
        <v>180.03500000000003</v>
      </c>
      <c r="N28" s="109">
        <f>SUM('Quarterly imports and exports'!L91:L94)</f>
        <v>6049.424</v>
      </c>
      <c r="O28" s="109">
        <f>SUM('Quarterly imports and exports'!M91:M94)</f>
        <v>354.26800000000003</v>
      </c>
      <c r="P28" s="109">
        <f>SUM('Quarterly imports and exports'!N91:N94)</f>
        <v>5695.155999999999</v>
      </c>
      <c r="Q28" s="109">
        <f>SUM('Quarterly imports and exports'!R91:R94)</f>
        <v>5090.9049999999997</v>
      </c>
      <c r="R28" s="109">
        <f>SUM('Quarterly imports and exports'!S91:S94)</f>
        <v>117.767</v>
      </c>
      <c r="S28" s="109">
        <f>SUM('Quarterly imports and exports'!T91:T94)</f>
        <v>4973.1379999999999</v>
      </c>
      <c r="T28" s="109" t="s">
        <v>100</v>
      </c>
      <c r="U28" s="109" t="s">
        <v>100</v>
      </c>
      <c r="V28" s="109" t="s">
        <v>100</v>
      </c>
      <c r="W28" s="109" t="s">
        <v>100</v>
      </c>
      <c r="X28" s="109" t="s">
        <v>100</v>
      </c>
      <c r="Y28" s="110" t="s">
        <v>100</v>
      </c>
    </row>
    <row r="29" spans="1:25" ht="15.65" customHeight="1" x14ac:dyDescent="0.35">
      <c r="A29" s="112">
        <v>2020</v>
      </c>
      <c r="B29" s="108">
        <f>SUM('Quarterly imports and exports'!C95:C98)</f>
        <v>22390.678400000001</v>
      </c>
      <c r="C29" s="109">
        <f>SUM('Quarterly imports and exports'!D95:D98)</f>
        <v>4480.8425999999999</v>
      </c>
      <c r="D29" s="110">
        <f>SUM('Quarterly imports and exports'!E95:E98)</f>
        <v>17909.835800000001</v>
      </c>
      <c r="E29" s="109">
        <f>SUM('Quarterly imports and exports'!F95:F98)</f>
        <v>10411.9805</v>
      </c>
      <c r="F29" s="109">
        <f>SUM('Quarterly imports and exports'!G95:G98)</f>
        <v>1679.7215000000001</v>
      </c>
      <c r="G29" s="109">
        <f>SUM('Quarterly imports and exports'!H95:H98)</f>
        <v>8732.259</v>
      </c>
      <c r="H29" s="109">
        <f>SUM('Quarterly imports and exports'!I95:I98)</f>
        <v>321.21439999999996</v>
      </c>
      <c r="I29" s="109">
        <f>SUM('Quarterly imports and exports'!J95:J98)</f>
        <v>1074.0261</v>
      </c>
      <c r="J29" s="109">
        <f>SUM('Quarterly imports and exports'!K95:K98)</f>
        <v>-752.81169999999997</v>
      </c>
      <c r="K29" s="109">
        <f>SUM('Quarterly imports and exports'!O95:O98)</f>
        <v>1599.8095000000001</v>
      </c>
      <c r="L29" s="109">
        <f>SUM('Quarterly imports and exports'!P95:P98)</f>
        <v>688.83349999999996</v>
      </c>
      <c r="M29" s="109">
        <f>SUM('Quarterly imports and exports'!Q95:Q98)</f>
        <v>910.97600000000011</v>
      </c>
      <c r="N29" s="109">
        <f>SUM('Quarterly imports and exports'!L95:L98)</f>
        <v>4673.6625000000004</v>
      </c>
      <c r="O29" s="109">
        <f>SUM('Quarterly imports and exports'!M95:M98)</f>
        <v>547.06700000000001</v>
      </c>
      <c r="P29" s="109">
        <f>SUM('Quarterly imports and exports'!N95:N98)</f>
        <v>4126.5955000000004</v>
      </c>
      <c r="Q29" s="109">
        <f>SUM('Quarterly imports and exports'!R95:R98)</f>
        <v>5384.0115000000005</v>
      </c>
      <c r="R29" s="109">
        <f>SUM('Quarterly imports and exports'!S95:S98)</f>
        <v>491.19450000000001</v>
      </c>
      <c r="S29" s="109">
        <f>SUM('Quarterly imports and exports'!T95:T98)</f>
        <v>4892.817</v>
      </c>
      <c r="T29" s="109" t="s">
        <v>100</v>
      </c>
      <c r="U29" s="109" t="s">
        <v>100</v>
      </c>
      <c r="V29" s="109" t="s">
        <v>100</v>
      </c>
      <c r="W29" s="109" t="s">
        <v>100</v>
      </c>
      <c r="X29" s="109" t="s">
        <v>100</v>
      </c>
      <c r="Y29" s="110" t="s">
        <v>100</v>
      </c>
    </row>
    <row r="30" spans="1:25" ht="15.65" customHeight="1" x14ac:dyDescent="0.35">
      <c r="A30" s="112">
        <v>2021</v>
      </c>
      <c r="B30" s="108">
        <f>SUM('Quarterly imports and exports'!C99:C102)</f>
        <v>28818.708599999998</v>
      </c>
      <c r="C30" s="109">
        <f>SUM('Quarterly imports and exports'!D99:D102)</f>
        <v>4194.3160000000007</v>
      </c>
      <c r="D30" s="110">
        <f>SUM('Quarterly imports and exports'!E99:E102)</f>
        <v>24624.392599999999</v>
      </c>
      <c r="E30" s="109">
        <f>SUM('Quarterly imports and exports'!F99:F102)</f>
        <v>15164.316000000001</v>
      </c>
      <c r="F30" s="109">
        <f>SUM('Quarterly imports and exports'!G99:G102)</f>
        <v>1482.9679999999998</v>
      </c>
      <c r="G30" s="109">
        <f>SUM('Quarterly imports and exports'!H99:H102)</f>
        <v>13681.348000000002</v>
      </c>
      <c r="H30" s="109">
        <f>SUM('Quarterly imports and exports'!I99:I102)</f>
        <v>324.6456</v>
      </c>
      <c r="I30" s="109">
        <f>SUM('Quarterly imports and exports'!J99:J102)</f>
        <v>1417.0004999999999</v>
      </c>
      <c r="J30" s="109">
        <f>SUM('Quarterly imports and exports'!K99:K102)</f>
        <v>-1092.3549</v>
      </c>
      <c r="K30" s="109">
        <f>SUM('Quarterly imports and exports'!O99:O102)</f>
        <v>537.69749999999999</v>
      </c>
      <c r="L30" s="109">
        <f>SUM('Quarterly imports and exports'!P99:P102)</f>
        <v>1034.915</v>
      </c>
      <c r="M30" s="109">
        <f>SUM('Quarterly imports and exports'!Q99:Q102)</f>
        <v>-497.21749999999997</v>
      </c>
      <c r="N30" s="109">
        <f>SUM('Quarterly imports and exports'!L99:L102)</f>
        <v>4340.6064999999999</v>
      </c>
      <c r="O30" s="109">
        <f>SUM('Quarterly imports and exports'!M99:M102)</f>
        <v>77.294499999999999</v>
      </c>
      <c r="P30" s="109">
        <f>SUM('Quarterly imports and exports'!N99:N102)</f>
        <v>4263.3119999999999</v>
      </c>
      <c r="Q30" s="109">
        <f>SUM('Quarterly imports and exports'!R99:R102)</f>
        <v>6995.0135</v>
      </c>
      <c r="R30" s="109">
        <f>SUM('Quarterly imports and exports'!S99:S102)</f>
        <v>137.7115</v>
      </c>
      <c r="S30" s="109">
        <f>SUM('Quarterly imports and exports'!T99:T102)</f>
        <v>6857.3020000000006</v>
      </c>
      <c r="T30" s="109">
        <f>SUM('Quarterly imports and exports'!U99:U102)</f>
        <v>1456.4295</v>
      </c>
      <c r="U30" s="109">
        <f>SUM('Quarterly imports and exports'!V99:V102)</f>
        <v>44.426499999999997</v>
      </c>
      <c r="V30" s="109">
        <f>SUM('Quarterly imports and exports'!W99:W102)</f>
        <v>1412.0029999999999</v>
      </c>
      <c r="W30" s="109" t="s">
        <v>100</v>
      </c>
      <c r="X30" s="109" t="s">
        <v>100</v>
      </c>
      <c r="Y30" s="110" t="s">
        <v>100</v>
      </c>
    </row>
    <row r="31" spans="1:25" ht="15.65" customHeight="1" x14ac:dyDescent="0.35">
      <c r="A31" s="112">
        <v>2022</v>
      </c>
      <c r="B31" s="108">
        <f>SUM('Quarterly imports and exports'!C103:C106)</f>
        <v>15506.397900000004</v>
      </c>
      <c r="C31" s="109">
        <f>SUM('Quarterly imports and exports'!D103:D106)</f>
        <v>20815.955299999994</v>
      </c>
      <c r="D31" s="110">
        <f>SUM('Quarterly imports and exports'!E103:E106)</f>
        <v>-5309.5573999999951</v>
      </c>
      <c r="E31" s="109">
        <f>SUM('Quarterly imports and exports'!F103:F106)</f>
        <v>2792.4175</v>
      </c>
      <c r="F31" s="109">
        <f>SUM('Quarterly imports and exports'!G103:G106)</f>
        <v>12775.987999999998</v>
      </c>
      <c r="G31" s="109">
        <f>SUM('Quarterly imports and exports'!H103:H106)</f>
        <v>-9983.570499999998</v>
      </c>
      <c r="H31" s="109">
        <f>SUM('Quarterly imports and exports'!I103:I106)</f>
        <v>336.29340000000002</v>
      </c>
      <c r="I31" s="109">
        <f>SUM('Quarterly imports and exports'!J103:J106)</f>
        <v>1168.8388</v>
      </c>
      <c r="J31" s="109">
        <f>SUM('Quarterly imports and exports'!K103:K106)</f>
        <v>-832.54539999999997</v>
      </c>
      <c r="K31" s="109">
        <f>SUM('Quarterly imports and exports'!O103:O106)</f>
        <v>990.10149999999999</v>
      </c>
      <c r="L31" s="109">
        <f>SUM('Quarterly imports and exports'!P103:P106)</f>
        <v>383.76300000000003</v>
      </c>
      <c r="M31" s="109">
        <f>SUM('Quarterly imports and exports'!Q103:Q106)</f>
        <v>606.33850000000007</v>
      </c>
      <c r="N31" s="109">
        <f>SUM('Quarterly imports and exports'!L103:L106)</f>
        <v>3610.1675000000005</v>
      </c>
      <c r="O31" s="109">
        <f>SUM('Quarterly imports and exports'!M103:M106)</f>
        <v>2157.6605</v>
      </c>
      <c r="P31" s="109">
        <f>SUM('Quarterly imports and exports'!N103:N106)</f>
        <v>1452.5070000000003</v>
      </c>
      <c r="Q31" s="109">
        <f>SUM('Quarterly imports and exports'!R103:R106)</f>
        <v>3230.4424999999997</v>
      </c>
      <c r="R31" s="109">
        <f>SUM('Quarterly imports and exports'!S103:S106)</f>
        <v>2568.0315000000001</v>
      </c>
      <c r="S31" s="109">
        <f>SUM('Quarterly imports and exports'!T103:T106)</f>
        <v>662.41099999999983</v>
      </c>
      <c r="T31" s="109">
        <f>SUM('Quarterly imports and exports'!U103:U106)</f>
        <v>4546.9755000000023</v>
      </c>
      <c r="U31" s="109">
        <f>SUM('Quarterly imports and exports'!V103:V106)</f>
        <v>1761.6734999999999</v>
      </c>
      <c r="V31" s="109">
        <f>SUM('Quarterly imports and exports'!W103:W106)</f>
        <v>2785.3020000000024</v>
      </c>
      <c r="W31" s="109" t="s">
        <v>100</v>
      </c>
      <c r="X31" s="109" t="s">
        <v>100</v>
      </c>
      <c r="Y31" s="110" t="s">
        <v>100</v>
      </c>
    </row>
    <row r="32" spans="1:25" ht="15.65" customHeight="1" x14ac:dyDescent="0.35">
      <c r="A32" s="112">
        <v>2023</v>
      </c>
      <c r="B32" s="108">
        <f>SUM('Quarterly imports and exports'!C107:C110)</f>
        <v>33319.219299999997</v>
      </c>
      <c r="C32" s="109">
        <f>SUM('Quarterly imports and exports'!D107:D110)</f>
        <v>9485.5506000000005</v>
      </c>
      <c r="D32" s="110">
        <f>SUM('Quarterly imports and exports'!E107:E110)</f>
        <v>23833.668700000002</v>
      </c>
      <c r="E32" s="109">
        <f>SUM('Quarterly imports and exports'!F107:F110)</f>
        <v>15617.236499999999</v>
      </c>
      <c r="F32" s="109">
        <f>SUM('Quarterly imports and exports'!G107:G110)</f>
        <v>2749.221</v>
      </c>
      <c r="G32" s="109">
        <f>SUM('Quarterly imports and exports'!H107:H110)</f>
        <v>12868.0155</v>
      </c>
      <c r="H32" s="109">
        <f>SUM('Quarterly imports and exports'!I107:I110)</f>
        <v>203.02780000000001</v>
      </c>
      <c r="I32" s="109">
        <f>SUM('Quarterly imports and exports'!J107:J110)</f>
        <v>1806.8616000000002</v>
      </c>
      <c r="J32" s="109">
        <f>SUM('Quarterly imports and exports'!K107:K110)</f>
        <v>-1603.8338000000001</v>
      </c>
      <c r="K32" s="109">
        <f>SUM('Quarterly imports and exports'!O107:O110)</f>
        <v>239.04050000000001</v>
      </c>
      <c r="L32" s="109">
        <f>SUM('Quarterly imports and exports'!P107:P110)</f>
        <v>1915.127</v>
      </c>
      <c r="M32" s="109">
        <f>SUM('Quarterly imports and exports'!Q107:Q110)</f>
        <v>-1676.0865000000001</v>
      </c>
      <c r="N32" s="109">
        <f>SUM('Quarterly imports and exports'!L107:L110)</f>
        <v>4265.3490000000002</v>
      </c>
      <c r="O32" s="109">
        <f>SUM('Quarterly imports and exports'!M107:M110)</f>
        <v>1585.6320000000001</v>
      </c>
      <c r="P32" s="109">
        <f>SUM('Quarterly imports and exports'!N107:N110)</f>
        <v>2679.7170000000001</v>
      </c>
      <c r="Q32" s="109">
        <f>SUM('Quarterly imports and exports'!R107:R110)</f>
        <v>3985.5940000000001</v>
      </c>
      <c r="R32" s="109">
        <f>SUM('Quarterly imports and exports'!S107:S110)</f>
        <v>1000.4905</v>
      </c>
      <c r="S32" s="109">
        <f>SUM('Quarterly imports and exports'!T107:T110)</f>
        <v>2985.1034999999997</v>
      </c>
      <c r="T32" s="109">
        <f>SUM('Quarterly imports and exports'!U107:U110)</f>
        <v>8945.3050000000003</v>
      </c>
      <c r="U32" s="109">
        <f>SUM('Quarterly imports and exports'!V107:V110)</f>
        <v>414.17349999999999</v>
      </c>
      <c r="V32" s="109">
        <f>SUM('Quarterly imports and exports'!W107:W110)</f>
        <v>8531.1315000000013</v>
      </c>
      <c r="W32" s="109">
        <f>SUM('Quarterly imports and exports'!X107:X110)</f>
        <v>63.668500000000002</v>
      </c>
      <c r="X32" s="109">
        <f>SUM('Quarterly imports and exports'!Y107:Y110)</f>
        <v>14.045</v>
      </c>
      <c r="Y32" s="110">
        <f>SUM('Quarterly imports and exports'!Z107:Z110)</f>
        <v>49.6235</v>
      </c>
    </row>
    <row r="33" spans="1:25" ht="15.65" customHeight="1" x14ac:dyDescent="0.35">
      <c r="A33" s="112">
        <v>2024</v>
      </c>
      <c r="B33" s="108">
        <f>SUM('Quarterly imports and exports'!C111:C114)</f>
        <v>43732.946299999996</v>
      </c>
      <c r="C33" s="109">
        <f>SUM('Quarterly imports and exports'!D111:D114)</f>
        <v>10325.126100000001</v>
      </c>
      <c r="D33" s="110">
        <f>SUM('Quarterly imports and exports'!E111:E114)</f>
        <v>33407.820199999995</v>
      </c>
      <c r="E33" s="109">
        <f>SUM('Quarterly imports and exports'!F111:F114)</f>
        <v>20273.965500000006</v>
      </c>
      <c r="F33" s="109">
        <f>SUM('Quarterly imports and exports'!G111:G114)</f>
        <v>823.79149999999981</v>
      </c>
      <c r="G33" s="109">
        <f>SUM('Quarterly imports and exports'!H111:H114)</f>
        <v>19450.174000000006</v>
      </c>
      <c r="H33" s="109">
        <f>SUM('Quarterly imports and exports'!I111:I114)</f>
        <v>70.968299999999999</v>
      </c>
      <c r="I33" s="109">
        <f>SUM('Quarterly imports and exports'!J111:J114)</f>
        <v>2460.8316000000004</v>
      </c>
      <c r="J33" s="109">
        <f>SUM('Quarterly imports and exports'!K111:K114)</f>
        <v>-2389.8633</v>
      </c>
      <c r="K33" s="109">
        <f>SUM('Quarterly imports and exports'!O111:O114)</f>
        <v>136.57150000000001</v>
      </c>
      <c r="L33" s="109">
        <f>SUM('Quarterly imports and exports'!P111:P114)</f>
        <v>2818.9560000000019</v>
      </c>
      <c r="M33" s="109">
        <f>SUM('Quarterly imports and exports'!Q111:Q114)</f>
        <v>-2682.3845000000019</v>
      </c>
      <c r="N33" s="109">
        <f>SUM('Quarterly imports and exports'!L111:L114)</f>
        <v>3229.0794999999998</v>
      </c>
      <c r="O33" s="109">
        <f>SUM('Quarterly imports and exports'!M111:M114)</f>
        <v>1643.6160000000002</v>
      </c>
      <c r="P33" s="109">
        <f>SUM('Quarterly imports and exports'!N111:N114)</f>
        <v>1585.4635000000003</v>
      </c>
      <c r="Q33" s="109">
        <f>SUM('Quarterly imports and exports'!R111:R114)</f>
        <v>5068.0959999999995</v>
      </c>
      <c r="R33" s="109">
        <f>SUM('Quarterly imports and exports'!S111:S114)</f>
        <v>906.37749999999994</v>
      </c>
      <c r="S33" s="109">
        <f>SUM('Quarterly imports and exports'!T111:T114)</f>
        <v>4161.7184999999999</v>
      </c>
      <c r="T33" s="109">
        <f>SUM('Quarterly imports and exports'!U111:U114)</f>
        <v>9903.3389999999927</v>
      </c>
      <c r="U33" s="109">
        <f>SUM('Quarterly imports and exports'!V111:V114)</f>
        <v>282.28250000000003</v>
      </c>
      <c r="V33" s="109">
        <f>SUM('Quarterly imports and exports'!W111:W114)</f>
        <v>9621.0564999999951</v>
      </c>
      <c r="W33" s="109">
        <f>SUM('Quarterly imports and exports'!X111:X114)</f>
        <v>5050.9264999999996</v>
      </c>
      <c r="X33" s="109">
        <f>SUM('Quarterly imports and exports'!Y111:Y114)</f>
        <v>1389.2710000000002</v>
      </c>
      <c r="Y33" s="110">
        <f>SUM('Quarterly imports and exports'!Z111:Z114)</f>
        <v>3661.6554999999998</v>
      </c>
    </row>
    <row r="34" spans="1:25" ht="15.65" customHeight="1" x14ac:dyDescent="0.35">
      <c r="A34" s="112" t="s">
        <v>166</v>
      </c>
      <c r="B34" s="113">
        <f>SUM('Quarterly imports and exports'!C115:C118)</f>
        <v>43929.487900000007</v>
      </c>
      <c r="C34" s="114">
        <f>SUM('Quarterly imports and exports'!D115:D118)</f>
        <v>14199.730799999999</v>
      </c>
      <c r="D34" s="115">
        <f>SUM('Quarterly imports and exports'!E115:E118)</f>
        <v>29729.757099999999</v>
      </c>
      <c r="E34" s="114">
        <f>SUM('Quarterly imports and exports'!F115:F118)</f>
        <v>22620.442999999999</v>
      </c>
      <c r="F34" s="114">
        <f>SUM('Quarterly imports and exports'!G115:G118)</f>
        <v>683.99849999999992</v>
      </c>
      <c r="G34" s="114">
        <f>SUM('Quarterly imports and exports'!H115:H118)</f>
        <v>21936.444499999998</v>
      </c>
      <c r="H34" s="114">
        <f>SUM('Quarterly imports and exports'!I115:I118)</f>
        <v>128.3184</v>
      </c>
      <c r="I34" s="114">
        <f>SUM('Quarterly imports and exports'!J115:J118)</f>
        <v>1769.2017999999998</v>
      </c>
      <c r="J34" s="114">
        <f>SUM('Quarterly imports and exports'!K115:K118)</f>
        <v>-1640.8833999999999</v>
      </c>
      <c r="K34" s="114">
        <f>SUM('Quarterly imports and exports'!O115:O118)</f>
        <v>345.358</v>
      </c>
      <c r="L34" s="114">
        <f>SUM('Quarterly imports and exports'!P115:P118)</f>
        <v>4844.7819999999992</v>
      </c>
      <c r="M34" s="114">
        <f>SUM('Quarterly imports and exports'!Q115:Q118)</f>
        <v>-4499.424</v>
      </c>
      <c r="N34" s="114">
        <f>SUM('Quarterly imports and exports'!L115:L118)</f>
        <v>2909.6310000000003</v>
      </c>
      <c r="O34" s="114">
        <f>SUM('Quarterly imports and exports'!M115:M118)</f>
        <v>2468.6844999999998</v>
      </c>
      <c r="P34" s="114">
        <f>SUM('Quarterly imports and exports'!N115:N118)</f>
        <v>440.94650000000001</v>
      </c>
      <c r="Q34" s="114">
        <f>SUM('Quarterly imports and exports'!R115:R118)</f>
        <v>3742.4769999999999</v>
      </c>
      <c r="R34" s="114">
        <f>SUM('Quarterly imports and exports'!S115:S118)</f>
        <v>1752.2784999999999</v>
      </c>
      <c r="S34" s="114">
        <f>SUM('Quarterly imports and exports'!T115:T118)</f>
        <v>1990.1985</v>
      </c>
      <c r="T34" s="114">
        <f>SUM('Quarterly imports and exports'!U115:U118)</f>
        <v>9429.5015000000003</v>
      </c>
      <c r="U34" s="114">
        <f>SUM('Quarterly imports and exports'!V115:V118)</f>
        <v>469.238</v>
      </c>
      <c r="V34" s="114">
        <f>SUM('Quarterly imports and exports'!W115:W118)</f>
        <v>8960.2635000000009</v>
      </c>
      <c r="W34" s="114">
        <f>SUM('Quarterly imports and exports'!X115:X118)</f>
        <v>4753.759</v>
      </c>
      <c r="X34" s="114">
        <f>SUM('Quarterly imports and exports'!Y115:Y118)</f>
        <v>2211.5475000000001</v>
      </c>
      <c r="Y34" s="115">
        <f>SUM('Quarterly imports and exports'!Z115:Z118)</f>
        <v>2542.2114999999999</v>
      </c>
    </row>
    <row r="35" spans="1:25" ht="15.5" x14ac:dyDescent="0.35">
      <c r="A35" s="116"/>
      <c r="B35" s="160"/>
      <c r="C35" s="160"/>
      <c r="D35" s="117"/>
      <c r="E35" s="118"/>
      <c r="F35" s="118"/>
      <c r="G35" s="118"/>
      <c r="H35" s="118"/>
      <c r="I35" s="118"/>
      <c r="J35" s="118"/>
      <c r="K35" s="118"/>
      <c r="L35" s="109"/>
      <c r="M35" s="118"/>
      <c r="N35" s="118"/>
      <c r="O35" s="118"/>
      <c r="P35" s="118"/>
      <c r="Q35" s="119"/>
      <c r="R35" s="119"/>
      <c r="S35" s="119"/>
      <c r="T35" s="119"/>
      <c r="U35" s="119"/>
      <c r="V35" s="119"/>
      <c r="W35" s="119"/>
      <c r="X35" s="119"/>
      <c r="Y35" s="119"/>
    </row>
    <row r="36" spans="1:25" x14ac:dyDescent="0.35">
      <c r="A36" s="120"/>
      <c r="B36" s="120"/>
      <c r="C36" s="120"/>
      <c r="D36" s="120"/>
      <c r="E36" s="166"/>
      <c r="F36" s="121"/>
      <c r="G36" s="121"/>
      <c r="H36" s="121"/>
      <c r="I36" s="121"/>
      <c r="J36" s="123"/>
      <c r="K36" s="121"/>
      <c r="L36" s="121"/>
      <c r="M36" s="121"/>
      <c r="N36" s="121"/>
      <c r="O36" s="121"/>
      <c r="P36" s="121"/>
      <c r="Q36" s="121"/>
      <c r="R36" s="121"/>
      <c r="S36" s="121"/>
      <c r="T36" s="121"/>
      <c r="U36" s="121"/>
      <c r="V36" s="121"/>
      <c r="W36" s="121"/>
      <c r="X36" s="121"/>
      <c r="Y36" s="121"/>
    </row>
    <row r="37" spans="1:25" x14ac:dyDescent="0.35">
      <c r="A37" s="120"/>
      <c r="B37" s="120"/>
      <c r="C37" s="120"/>
      <c r="D37" s="120"/>
      <c r="E37" s="166"/>
      <c r="F37" s="123"/>
      <c r="G37" s="122"/>
      <c r="H37" s="123"/>
      <c r="I37" s="122"/>
      <c r="J37" s="123"/>
      <c r="K37" s="166"/>
      <c r="L37" s="122"/>
      <c r="M37" s="123"/>
      <c r="N37" s="122"/>
      <c r="O37" s="123"/>
      <c r="P37" s="123"/>
      <c r="Q37" s="122"/>
      <c r="R37" s="124"/>
      <c r="S37" s="122"/>
      <c r="T37" s="122"/>
      <c r="U37" s="122"/>
      <c r="V37" s="122"/>
      <c r="W37" s="122"/>
      <c r="X37" s="122"/>
      <c r="Y37" s="122"/>
    </row>
    <row r="38" spans="1:25" x14ac:dyDescent="0.35">
      <c r="A38" s="120"/>
      <c r="B38" s="120"/>
      <c r="C38" s="120"/>
      <c r="D38" s="120"/>
      <c r="E38" s="166"/>
      <c r="F38" s="123"/>
      <c r="G38" s="122"/>
      <c r="H38" s="123"/>
      <c r="I38" s="122"/>
      <c r="J38" s="123"/>
      <c r="K38" s="123"/>
      <c r="L38" s="122"/>
      <c r="M38" s="123"/>
      <c r="N38" s="122"/>
      <c r="O38" s="123"/>
      <c r="P38" s="123"/>
      <c r="Q38" s="122"/>
      <c r="R38" s="123"/>
      <c r="S38" s="122"/>
      <c r="T38" s="122"/>
      <c r="U38" s="122"/>
      <c r="V38" s="122"/>
      <c r="W38" s="122"/>
      <c r="X38" s="122"/>
      <c r="Y38" s="122"/>
    </row>
    <row r="39" spans="1:25" x14ac:dyDescent="0.35">
      <c r="A39" s="120"/>
      <c r="B39" s="120"/>
      <c r="C39" s="120"/>
      <c r="D39" s="120"/>
      <c r="E39" s="166"/>
      <c r="F39" s="123"/>
      <c r="G39" s="123"/>
      <c r="H39" s="123"/>
      <c r="I39" s="123"/>
      <c r="J39" s="123"/>
      <c r="K39" s="123"/>
      <c r="L39" s="123"/>
      <c r="M39" s="123"/>
      <c r="N39" s="123"/>
      <c r="O39" s="123"/>
      <c r="P39" s="123"/>
      <c r="Q39" s="123"/>
      <c r="R39" s="123"/>
      <c r="S39" s="123"/>
      <c r="T39" s="123"/>
      <c r="U39" s="123"/>
      <c r="V39" s="123"/>
      <c r="W39" s="123"/>
      <c r="X39" s="123"/>
      <c r="Y39" s="123"/>
    </row>
    <row r="40" spans="1:25" x14ac:dyDescent="0.35">
      <c r="A40" s="120"/>
      <c r="B40" s="120"/>
      <c r="C40" s="120"/>
      <c r="D40" s="120"/>
      <c r="E40" s="166"/>
      <c r="F40" s="123"/>
      <c r="G40" s="123"/>
      <c r="H40" s="123"/>
      <c r="I40" s="123"/>
      <c r="J40" s="123"/>
      <c r="K40" s="123"/>
      <c r="L40" s="123"/>
      <c r="M40" s="123"/>
      <c r="N40" s="123"/>
      <c r="O40" s="123"/>
      <c r="P40" s="123"/>
      <c r="Q40" s="124"/>
      <c r="R40" s="123"/>
      <c r="S40" s="123"/>
      <c r="T40" s="123"/>
      <c r="U40" s="123"/>
      <c r="V40" s="123"/>
      <c r="W40" s="123"/>
      <c r="X40" s="123"/>
      <c r="Y40" s="123"/>
    </row>
    <row r="41" spans="1:25" x14ac:dyDescent="0.35">
      <c r="A41" s="120"/>
      <c r="B41" s="120"/>
      <c r="C41" s="120"/>
      <c r="D41" s="120"/>
      <c r="E41" s="166"/>
      <c r="F41" s="123"/>
      <c r="G41" s="123"/>
      <c r="H41" s="123"/>
      <c r="I41" s="124"/>
      <c r="J41" s="123"/>
      <c r="K41" s="123"/>
      <c r="L41" s="124"/>
      <c r="M41" s="123"/>
      <c r="N41" s="124"/>
      <c r="O41" s="123"/>
      <c r="P41" s="123"/>
      <c r="Q41" s="124"/>
      <c r="R41" s="123"/>
      <c r="S41" s="123"/>
      <c r="T41" s="123"/>
      <c r="U41" s="123"/>
      <c r="V41" s="123"/>
      <c r="W41" s="123"/>
      <c r="X41" s="123"/>
      <c r="Y41" s="123"/>
    </row>
    <row r="42" spans="1:25" x14ac:dyDescent="0.35">
      <c r="A42" s="120"/>
      <c r="B42" s="120"/>
      <c r="C42" s="120"/>
      <c r="D42" s="120"/>
      <c r="E42" s="166"/>
      <c r="F42" s="123"/>
      <c r="G42" s="123"/>
      <c r="H42" s="123"/>
      <c r="I42" s="123"/>
      <c r="J42" s="123"/>
      <c r="K42" s="123"/>
      <c r="L42" s="123"/>
      <c r="M42" s="123"/>
      <c r="N42" s="123"/>
      <c r="O42" s="123"/>
      <c r="P42" s="123"/>
      <c r="Q42" s="123"/>
      <c r="R42" s="123"/>
      <c r="S42" s="123"/>
      <c r="T42" s="123"/>
      <c r="U42" s="123"/>
      <c r="V42" s="123"/>
      <c r="W42" s="123"/>
      <c r="X42" s="123"/>
      <c r="Y42" s="123"/>
    </row>
    <row r="43" spans="1:25" x14ac:dyDescent="0.35">
      <c r="A43" s="120"/>
      <c r="B43" s="120"/>
      <c r="C43" s="120"/>
      <c r="D43" s="120"/>
      <c r="E43" s="166"/>
      <c r="F43" s="123"/>
      <c r="G43" s="123"/>
      <c r="H43" s="123"/>
      <c r="I43" s="123"/>
      <c r="J43" s="123"/>
      <c r="K43" s="123"/>
      <c r="L43" s="123"/>
      <c r="M43" s="123"/>
      <c r="N43" s="123"/>
      <c r="O43" s="123"/>
      <c r="P43" s="123"/>
      <c r="Q43" s="123"/>
      <c r="R43" s="123"/>
      <c r="S43" s="123"/>
      <c r="T43" s="123"/>
      <c r="U43" s="123"/>
      <c r="V43" s="123"/>
      <c r="W43" s="123"/>
      <c r="X43" s="123"/>
      <c r="Y43" s="123"/>
    </row>
    <row r="44" spans="1:25" x14ac:dyDescent="0.35">
      <c r="A44" s="120"/>
      <c r="B44" s="120"/>
      <c r="C44" s="120"/>
      <c r="D44" s="120"/>
      <c r="E44" s="166"/>
      <c r="F44" s="123"/>
      <c r="G44" s="123"/>
      <c r="H44" s="123"/>
      <c r="I44" s="123"/>
      <c r="J44" s="123"/>
      <c r="K44" s="123"/>
      <c r="L44" s="123"/>
      <c r="M44" s="123"/>
      <c r="N44" s="123"/>
      <c r="O44" s="123"/>
      <c r="P44" s="123"/>
      <c r="Q44" s="123"/>
      <c r="R44" s="123"/>
      <c r="S44" s="123"/>
      <c r="T44" s="123"/>
      <c r="U44" s="123"/>
      <c r="V44" s="123"/>
      <c r="W44" s="123"/>
      <c r="X44" s="123"/>
      <c r="Y44" s="123"/>
    </row>
    <row r="45" spans="1:25" x14ac:dyDescent="0.35">
      <c r="A45" s="120"/>
      <c r="B45" s="120"/>
      <c r="C45" s="120"/>
      <c r="D45" s="120"/>
      <c r="E45" s="166"/>
      <c r="F45" s="123"/>
      <c r="G45" s="123"/>
      <c r="H45" s="123"/>
      <c r="I45" s="123"/>
      <c r="J45" s="123"/>
      <c r="K45" s="123"/>
      <c r="L45" s="123"/>
      <c r="M45" s="123"/>
      <c r="N45" s="123"/>
      <c r="O45" s="123"/>
      <c r="P45" s="123"/>
      <c r="Q45" s="123"/>
      <c r="R45" s="123"/>
      <c r="S45" s="123"/>
      <c r="T45" s="123"/>
      <c r="U45" s="123"/>
      <c r="V45" s="123"/>
      <c r="W45" s="123"/>
      <c r="X45" s="123"/>
      <c r="Y45" s="123"/>
    </row>
    <row r="46" spans="1:25" x14ac:dyDescent="0.35">
      <c r="A46" s="120"/>
      <c r="B46" s="120"/>
      <c r="C46" s="120"/>
      <c r="D46" s="120"/>
      <c r="E46" s="166"/>
      <c r="F46" s="123"/>
      <c r="G46" s="123"/>
      <c r="H46" s="123"/>
      <c r="I46" s="123"/>
      <c r="J46" s="123"/>
      <c r="K46" s="123"/>
      <c r="L46" s="123"/>
      <c r="M46" s="123"/>
      <c r="N46" s="123"/>
      <c r="O46" s="123"/>
      <c r="P46" s="123"/>
      <c r="Q46" s="123"/>
      <c r="R46" s="123"/>
      <c r="S46" s="123"/>
      <c r="T46" s="123"/>
      <c r="U46" s="123"/>
      <c r="V46" s="123"/>
      <c r="W46" s="123"/>
      <c r="X46" s="123"/>
      <c r="Y46" s="123"/>
    </row>
    <row r="47" spans="1:25" x14ac:dyDescent="0.35">
      <c r="A47" s="120"/>
      <c r="B47" s="120"/>
      <c r="C47" s="120"/>
      <c r="D47" s="120"/>
      <c r="E47" s="166"/>
      <c r="F47" s="123"/>
      <c r="G47" s="123"/>
      <c r="H47" s="123"/>
      <c r="I47" s="123"/>
      <c r="J47" s="123"/>
      <c r="K47" s="123"/>
      <c r="L47" s="123"/>
      <c r="M47" s="123"/>
      <c r="N47" s="123"/>
      <c r="O47" s="123"/>
      <c r="P47" s="123"/>
      <c r="Q47" s="123"/>
      <c r="R47" s="123"/>
      <c r="S47" s="123"/>
      <c r="T47" s="123"/>
      <c r="U47" s="123"/>
      <c r="V47" s="123"/>
      <c r="W47" s="123"/>
      <c r="X47" s="123"/>
      <c r="Y47" s="123"/>
    </row>
    <row r="48" spans="1:25" x14ac:dyDescent="0.35">
      <c r="A48" s="125"/>
      <c r="B48" s="125"/>
      <c r="C48" s="125"/>
      <c r="D48" s="125"/>
      <c r="E48" s="166"/>
      <c r="F48" s="123"/>
      <c r="G48" s="123"/>
      <c r="H48" s="123"/>
      <c r="I48" s="123"/>
      <c r="J48" s="123"/>
      <c r="K48" s="123"/>
      <c r="L48" s="123"/>
      <c r="M48" s="123"/>
      <c r="N48" s="123"/>
      <c r="O48" s="123"/>
      <c r="P48" s="123"/>
      <c r="Q48" s="123"/>
      <c r="R48" s="123"/>
      <c r="S48" s="123"/>
      <c r="T48" s="123"/>
      <c r="U48" s="123"/>
      <c r="V48" s="123"/>
      <c r="W48" s="123"/>
      <c r="X48" s="123"/>
      <c r="Y48" s="123"/>
    </row>
    <row r="49" spans="1:25" x14ac:dyDescent="0.35">
      <c r="A49" s="125"/>
      <c r="B49" s="125"/>
      <c r="C49" s="125"/>
      <c r="D49" s="125"/>
      <c r="E49" s="166"/>
      <c r="F49" s="123"/>
      <c r="G49" s="123"/>
      <c r="H49" s="123"/>
      <c r="I49" s="123"/>
      <c r="J49" s="123"/>
      <c r="K49" s="123"/>
      <c r="L49" s="123"/>
      <c r="M49" s="123"/>
      <c r="N49" s="123"/>
      <c r="O49" s="123"/>
      <c r="P49" s="123"/>
      <c r="Q49" s="123"/>
      <c r="R49" s="123"/>
      <c r="S49" s="123"/>
      <c r="T49" s="123"/>
      <c r="U49" s="123"/>
      <c r="V49" s="123"/>
      <c r="W49" s="123"/>
      <c r="X49" s="123"/>
      <c r="Y49" s="123"/>
    </row>
    <row r="50" spans="1:25" x14ac:dyDescent="0.35">
      <c r="A50" s="125"/>
      <c r="B50" s="125"/>
      <c r="C50" s="125"/>
      <c r="D50" s="125"/>
      <c r="E50" s="123"/>
      <c r="F50" s="123"/>
      <c r="G50" s="123"/>
      <c r="H50" s="123"/>
      <c r="I50" s="123"/>
      <c r="J50" s="123"/>
      <c r="K50" s="123"/>
      <c r="L50" s="123"/>
      <c r="M50" s="123"/>
      <c r="N50" s="123"/>
      <c r="O50" s="123"/>
      <c r="P50" s="123"/>
      <c r="Q50" s="123"/>
      <c r="R50" s="123"/>
      <c r="S50" s="123"/>
      <c r="T50" s="123"/>
      <c r="U50" s="123"/>
      <c r="V50" s="123"/>
      <c r="W50" s="123"/>
      <c r="X50" s="123"/>
      <c r="Y50" s="123"/>
    </row>
    <row r="51" spans="1:25" x14ac:dyDescent="0.35">
      <c r="A51" s="125"/>
      <c r="B51" s="125"/>
      <c r="C51" s="125"/>
      <c r="D51" s="125"/>
      <c r="E51" s="123"/>
      <c r="F51" s="123"/>
      <c r="G51" s="123"/>
      <c r="H51" s="123"/>
      <c r="I51" s="123"/>
      <c r="J51" s="123"/>
      <c r="K51" s="123"/>
      <c r="L51" s="123"/>
      <c r="M51" s="123"/>
      <c r="N51" s="123"/>
      <c r="O51" s="123"/>
      <c r="P51" s="123"/>
      <c r="Q51" s="123"/>
      <c r="R51" s="123"/>
      <c r="S51" s="123"/>
      <c r="T51" s="123"/>
      <c r="U51" s="123"/>
      <c r="V51" s="123"/>
      <c r="W51" s="123"/>
      <c r="X51" s="123"/>
      <c r="Y51" s="123"/>
    </row>
    <row r="52" spans="1:25" x14ac:dyDescent="0.35">
      <c r="A52" s="125"/>
      <c r="B52" s="125"/>
      <c r="C52" s="125"/>
      <c r="D52" s="125"/>
      <c r="E52" s="123"/>
      <c r="F52" s="123"/>
      <c r="G52" s="123"/>
      <c r="H52" s="123"/>
      <c r="I52" s="123"/>
      <c r="J52" s="123"/>
      <c r="K52" s="123"/>
      <c r="L52" s="123"/>
      <c r="M52" s="123"/>
      <c r="N52" s="123"/>
      <c r="O52" s="123"/>
      <c r="P52" s="123"/>
      <c r="Q52" s="123"/>
      <c r="R52" s="123"/>
      <c r="S52" s="123"/>
      <c r="T52" s="123"/>
      <c r="U52" s="123"/>
      <c r="V52" s="123"/>
      <c r="W52" s="123"/>
      <c r="X52" s="123"/>
      <c r="Y52" s="123"/>
    </row>
    <row r="53" spans="1:25" x14ac:dyDescent="0.35">
      <c r="A53" s="125"/>
      <c r="B53" s="125"/>
      <c r="C53" s="125"/>
      <c r="D53" s="125"/>
      <c r="E53" s="123"/>
      <c r="F53" s="123"/>
      <c r="G53" s="123"/>
      <c r="H53" s="123"/>
      <c r="I53" s="123"/>
      <c r="J53" s="123"/>
      <c r="K53" s="123"/>
      <c r="L53" s="123"/>
      <c r="M53" s="123"/>
      <c r="N53" s="123"/>
      <c r="O53" s="123"/>
      <c r="P53" s="123"/>
      <c r="Q53" s="123"/>
      <c r="R53" s="123"/>
      <c r="S53" s="123"/>
      <c r="T53" s="123"/>
      <c r="U53" s="123"/>
      <c r="V53" s="123"/>
      <c r="W53" s="123"/>
      <c r="X53" s="123"/>
      <c r="Y53" s="123"/>
    </row>
    <row r="54" spans="1:25" x14ac:dyDescent="0.35">
      <c r="A54" s="125"/>
      <c r="B54" s="125"/>
      <c r="C54" s="125"/>
      <c r="D54" s="125"/>
      <c r="E54" s="123"/>
      <c r="F54" s="123"/>
      <c r="G54" s="123"/>
      <c r="H54" s="123"/>
      <c r="I54" s="123"/>
      <c r="J54" s="123"/>
      <c r="K54" s="123"/>
      <c r="L54" s="123"/>
      <c r="M54" s="123"/>
      <c r="N54" s="123"/>
      <c r="O54" s="123"/>
      <c r="P54" s="123"/>
      <c r="Q54" s="123"/>
      <c r="R54" s="123"/>
      <c r="S54" s="123"/>
      <c r="T54" s="123"/>
      <c r="U54" s="123"/>
      <c r="V54" s="123"/>
      <c r="W54" s="123"/>
      <c r="X54" s="123"/>
      <c r="Y54" s="123"/>
    </row>
    <row r="55" spans="1:25" x14ac:dyDescent="0.35">
      <c r="A55" s="125"/>
      <c r="B55" s="125"/>
      <c r="C55" s="125"/>
      <c r="D55" s="125"/>
      <c r="E55" s="123"/>
      <c r="F55" s="123"/>
      <c r="G55" s="123"/>
      <c r="H55" s="123"/>
      <c r="I55" s="123"/>
      <c r="J55" s="123"/>
      <c r="K55" s="123"/>
      <c r="L55" s="123"/>
      <c r="M55" s="123"/>
      <c r="N55" s="123"/>
      <c r="O55" s="123"/>
      <c r="P55" s="123"/>
      <c r="Q55" s="123"/>
      <c r="R55" s="123"/>
      <c r="S55" s="123"/>
      <c r="T55" s="123"/>
      <c r="U55" s="123"/>
      <c r="V55" s="123"/>
      <c r="W55" s="123"/>
      <c r="X55" s="123"/>
      <c r="Y55" s="123"/>
    </row>
    <row r="56" spans="1:25" x14ac:dyDescent="0.35">
      <c r="A56" s="125"/>
      <c r="B56" s="125"/>
      <c r="C56" s="125"/>
      <c r="D56" s="125"/>
      <c r="E56" s="123"/>
      <c r="F56" s="123"/>
      <c r="G56" s="123"/>
      <c r="H56" s="123"/>
      <c r="I56" s="123"/>
      <c r="J56" s="123"/>
      <c r="K56" s="123"/>
      <c r="L56" s="123"/>
      <c r="M56" s="123"/>
      <c r="N56" s="123"/>
      <c r="O56" s="123"/>
      <c r="P56" s="123"/>
      <c r="Q56" s="123"/>
      <c r="R56" s="123"/>
      <c r="S56" s="123"/>
      <c r="T56" s="123"/>
      <c r="U56" s="123"/>
      <c r="V56" s="123"/>
      <c r="W56" s="123"/>
      <c r="X56" s="123"/>
      <c r="Y56" s="123"/>
    </row>
    <row r="57" spans="1:25" x14ac:dyDescent="0.35">
      <c r="A57" s="125"/>
      <c r="B57" s="125"/>
      <c r="C57" s="125"/>
      <c r="D57" s="125"/>
      <c r="E57" s="123"/>
      <c r="F57" s="123"/>
      <c r="G57" s="123"/>
      <c r="H57" s="123"/>
      <c r="I57" s="123"/>
      <c r="J57" s="123"/>
      <c r="K57" s="123"/>
      <c r="L57" s="123"/>
      <c r="M57" s="123"/>
      <c r="N57" s="123"/>
      <c r="O57" s="123"/>
      <c r="P57" s="123"/>
      <c r="Q57" s="123"/>
      <c r="R57" s="123"/>
      <c r="S57" s="123"/>
      <c r="T57" s="123"/>
      <c r="U57" s="123"/>
      <c r="V57" s="123"/>
      <c r="W57" s="123"/>
      <c r="X57" s="123"/>
      <c r="Y57" s="123"/>
    </row>
    <row r="58" spans="1:25" x14ac:dyDescent="0.35">
      <c r="A58" s="125"/>
      <c r="B58" s="125"/>
      <c r="C58" s="125"/>
      <c r="D58" s="125"/>
      <c r="E58" s="123"/>
      <c r="F58" s="123"/>
      <c r="G58" s="123"/>
      <c r="H58" s="123"/>
      <c r="I58" s="123"/>
      <c r="J58" s="123"/>
      <c r="K58" s="123"/>
      <c r="L58" s="123"/>
      <c r="M58" s="123"/>
      <c r="N58" s="123"/>
      <c r="O58" s="123"/>
      <c r="P58" s="123"/>
      <c r="Q58" s="123"/>
      <c r="R58" s="123"/>
      <c r="S58" s="123"/>
      <c r="T58" s="123"/>
      <c r="U58" s="123"/>
      <c r="V58" s="123"/>
      <c r="W58" s="123"/>
      <c r="X58" s="123"/>
      <c r="Y58" s="123"/>
    </row>
    <row r="59" spans="1:25" x14ac:dyDescent="0.35">
      <c r="A59" s="125"/>
      <c r="B59" s="125"/>
      <c r="C59" s="125"/>
      <c r="D59" s="125"/>
      <c r="E59" s="123"/>
      <c r="F59" s="123"/>
      <c r="G59" s="123"/>
      <c r="H59" s="123"/>
      <c r="I59" s="123"/>
      <c r="J59" s="123"/>
      <c r="K59" s="123"/>
      <c r="L59" s="123"/>
      <c r="M59" s="123"/>
      <c r="N59" s="123"/>
      <c r="O59" s="123"/>
      <c r="P59" s="123"/>
      <c r="Q59" s="123"/>
      <c r="R59" s="123"/>
      <c r="S59" s="123"/>
      <c r="T59" s="123"/>
      <c r="U59" s="123"/>
      <c r="V59" s="123"/>
      <c r="W59" s="123"/>
      <c r="X59" s="123"/>
      <c r="Y59" s="123"/>
    </row>
    <row r="60" spans="1:25" x14ac:dyDescent="0.35">
      <c r="A60" s="125"/>
      <c r="B60" s="125"/>
      <c r="C60" s="125"/>
      <c r="D60" s="125"/>
      <c r="E60" s="123"/>
      <c r="F60" s="123"/>
      <c r="G60" s="123"/>
      <c r="H60" s="123"/>
      <c r="I60" s="123"/>
      <c r="J60" s="123"/>
      <c r="K60" s="123"/>
      <c r="L60" s="123"/>
      <c r="M60" s="123"/>
      <c r="N60" s="123"/>
      <c r="O60" s="123"/>
      <c r="P60" s="123"/>
      <c r="Q60" s="123"/>
      <c r="R60" s="123"/>
      <c r="S60" s="123"/>
      <c r="T60" s="123"/>
      <c r="U60" s="123"/>
      <c r="V60" s="123"/>
      <c r="W60" s="123"/>
      <c r="X60" s="123"/>
      <c r="Y60" s="123"/>
    </row>
    <row r="61" spans="1:25" x14ac:dyDescent="0.35">
      <c r="A61" s="125"/>
      <c r="B61" s="125"/>
      <c r="C61" s="125"/>
      <c r="D61" s="125"/>
      <c r="E61" s="123"/>
      <c r="F61" s="123"/>
      <c r="G61" s="123"/>
      <c r="H61" s="123"/>
      <c r="I61" s="123"/>
      <c r="J61" s="123"/>
      <c r="K61" s="123"/>
      <c r="L61" s="123"/>
      <c r="M61" s="123"/>
      <c r="N61" s="123"/>
      <c r="O61" s="123"/>
      <c r="P61" s="123"/>
      <c r="Q61" s="123"/>
      <c r="R61" s="123"/>
      <c r="S61" s="123"/>
      <c r="T61" s="123"/>
      <c r="U61" s="123"/>
      <c r="V61" s="123"/>
      <c r="W61" s="123"/>
      <c r="X61" s="123"/>
      <c r="Y61" s="123"/>
    </row>
    <row r="62" spans="1:25" x14ac:dyDescent="0.35">
      <c r="A62" s="125"/>
      <c r="B62" s="125"/>
      <c r="C62" s="125"/>
      <c r="D62" s="125"/>
      <c r="E62" s="123"/>
      <c r="F62" s="123"/>
      <c r="G62" s="123"/>
      <c r="H62" s="123"/>
      <c r="I62" s="123"/>
      <c r="J62" s="123"/>
      <c r="K62" s="123"/>
      <c r="L62" s="123"/>
      <c r="M62" s="123"/>
      <c r="N62" s="123"/>
      <c r="O62" s="123"/>
      <c r="P62" s="123"/>
      <c r="Q62" s="123"/>
      <c r="R62" s="123"/>
      <c r="S62" s="123"/>
      <c r="T62" s="123"/>
      <c r="U62" s="123"/>
      <c r="V62" s="123"/>
      <c r="W62" s="123"/>
      <c r="X62" s="123"/>
      <c r="Y62" s="123"/>
    </row>
    <row r="63" spans="1:25" x14ac:dyDescent="0.35">
      <c r="A63" s="125"/>
      <c r="B63" s="125"/>
      <c r="C63" s="125"/>
      <c r="D63" s="125"/>
      <c r="E63" s="123"/>
      <c r="F63" s="123"/>
      <c r="G63" s="123"/>
      <c r="H63" s="123"/>
      <c r="I63" s="123"/>
      <c r="J63" s="123"/>
      <c r="K63" s="123"/>
      <c r="L63" s="123"/>
      <c r="M63" s="123"/>
      <c r="N63" s="123"/>
      <c r="O63" s="123"/>
      <c r="P63" s="123"/>
      <c r="Q63" s="123"/>
      <c r="R63" s="123"/>
      <c r="S63" s="123"/>
      <c r="T63" s="123"/>
      <c r="U63" s="123"/>
      <c r="V63" s="123"/>
      <c r="W63" s="123"/>
      <c r="X63" s="123"/>
      <c r="Y63" s="123"/>
    </row>
    <row r="64" spans="1:25" x14ac:dyDescent="0.35">
      <c r="A64" s="125"/>
      <c r="B64" s="125"/>
      <c r="C64" s="125"/>
      <c r="D64" s="125"/>
      <c r="E64" s="123"/>
      <c r="F64" s="123"/>
      <c r="G64" s="123"/>
      <c r="H64" s="123"/>
      <c r="I64" s="123"/>
      <c r="J64" s="123"/>
      <c r="K64" s="123"/>
      <c r="L64" s="123"/>
      <c r="M64" s="123"/>
      <c r="N64" s="123"/>
      <c r="O64" s="123"/>
      <c r="P64" s="123"/>
      <c r="Q64" s="123"/>
      <c r="R64" s="123"/>
      <c r="S64" s="123"/>
      <c r="T64" s="123"/>
      <c r="U64" s="123"/>
      <c r="V64" s="123"/>
      <c r="W64" s="123"/>
      <c r="X64" s="123"/>
      <c r="Y64" s="123"/>
    </row>
    <row r="65" spans="1:25" x14ac:dyDescent="0.35">
      <c r="A65" s="125"/>
      <c r="B65" s="125"/>
      <c r="C65" s="125"/>
      <c r="D65" s="125"/>
      <c r="E65" s="123"/>
      <c r="F65" s="123"/>
      <c r="G65" s="123"/>
      <c r="H65" s="123"/>
      <c r="I65" s="123"/>
      <c r="J65" s="123"/>
      <c r="K65" s="123"/>
      <c r="L65" s="123"/>
      <c r="M65" s="123"/>
      <c r="N65" s="123"/>
      <c r="O65" s="123"/>
      <c r="P65" s="123"/>
      <c r="Q65" s="123"/>
      <c r="R65" s="123"/>
      <c r="S65" s="123"/>
      <c r="T65" s="123"/>
      <c r="U65" s="123"/>
      <c r="V65" s="123"/>
      <c r="W65" s="123"/>
      <c r="X65" s="123"/>
      <c r="Y65" s="123"/>
    </row>
    <row r="66" spans="1:25" x14ac:dyDescent="0.35">
      <c r="A66" s="125"/>
      <c r="B66" s="125"/>
      <c r="C66" s="125"/>
      <c r="D66" s="125"/>
      <c r="E66" s="123"/>
      <c r="F66" s="123"/>
      <c r="G66" s="123"/>
      <c r="H66" s="123"/>
      <c r="I66" s="123"/>
      <c r="J66" s="123"/>
      <c r="K66" s="123"/>
      <c r="L66" s="123"/>
      <c r="M66" s="123"/>
      <c r="N66" s="123"/>
      <c r="O66" s="123"/>
      <c r="P66" s="123"/>
      <c r="Q66" s="123"/>
      <c r="R66" s="123"/>
      <c r="S66" s="123"/>
      <c r="T66" s="123"/>
      <c r="U66" s="123"/>
      <c r="V66" s="123"/>
      <c r="W66" s="123"/>
      <c r="X66" s="123"/>
      <c r="Y66" s="123"/>
    </row>
    <row r="67" spans="1:25" x14ac:dyDescent="0.35">
      <c r="A67" s="125"/>
      <c r="B67" s="125"/>
      <c r="C67" s="125"/>
      <c r="D67" s="125"/>
      <c r="E67" s="123"/>
      <c r="F67" s="123"/>
      <c r="G67" s="123"/>
      <c r="H67" s="123"/>
      <c r="I67" s="123"/>
      <c r="J67" s="123"/>
      <c r="K67" s="123"/>
      <c r="L67" s="123"/>
      <c r="M67" s="123"/>
      <c r="N67" s="123"/>
      <c r="O67" s="123"/>
      <c r="P67" s="123"/>
      <c r="Q67" s="123"/>
      <c r="R67" s="123"/>
      <c r="S67" s="123"/>
      <c r="T67" s="123"/>
      <c r="U67" s="123"/>
      <c r="V67" s="123"/>
      <c r="W67" s="123"/>
      <c r="X67" s="123"/>
      <c r="Y67" s="123"/>
    </row>
    <row r="68" spans="1:25" x14ac:dyDescent="0.35">
      <c r="A68" s="125"/>
      <c r="B68" s="125"/>
      <c r="C68" s="125"/>
      <c r="D68" s="125"/>
      <c r="E68" s="123"/>
      <c r="F68" s="123"/>
      <c r="G68" s="123"/>
      <c r="H68" s="123"/>
      <c r="I68" s="123"/>
      <c r="J68" s="123"/>
      <c r="K68" s="123"/>
      <c r="L68" s="123"/>
      <c r="M68" s="123"/>
      <c r="N68" s="123"/>
      <c r="O68" s="123"/>
      <c r="P68" s="123"/>
      <c r="Q68" s="123"/>
      <c r="R68" s="123"/>
      <c r="S68" s="123"/>
      <c r="T68" s="123"/>
      <c r="U68" s="123"/>
      <c r="V68" s="123"/>
      <c r="W68" s="123"/>
      <c r="X68" s="123"/>
      <c r="Y68" s="123"/>
    </row>
    <row r="69" spans="1:25" x14ac:dyDescent="0.35">
      <c r="A69" s="125"/>
      <c r="B69" s="125"/>
      <c r="C69" s="125"/>
      <c r="D69" s="125"/>
      <c r="E69" s="123"/>
      <c r="F69" s="123"/>
      <c r="G69" s="123"/>
      <c r="H69" s="123"/>
      <c r="I69" s="123"/>
      <c r="J69" s="123"/>
      <c r="K69" s="123"/>
      <c r="L69" s="123"/>
      <c r="M69" s="123"/>
      <c r="N69" s="123"/>
      <c r="O69" s="123"/>
      <c r="P69" s="123"/>
      <c r="Q69" s="123"/>
      <c r="R69" s="123"/>
      <c r="S69" s="123"/>
      <c r="T69" s="123"/>
      <c r="U69" s="123"/>
      <c r="V69" s="123"/>
      <c r="W69" s="123"/>
      <c r="X69" s="123"/>
      <c r="Y69" s="123"/>
    </row>
    <row r="70" spans="1:25" x14ac:dyDescent="0.35">
      <c r="A70" s="125"/>
      <c r="B70" s="125"/>
      <c r="C70" s="125"/>
      <c r="D70" s="125"/>
      <c r="E70" s="123"/>
      <c r="F70" s="123"/>
      <c r="G70" s="123"/>
      <c r="H70" s="123"/>
      <c r="I70" s="123"/>
      <c r="J70" s="123"/>
      <c r="K70" s="123"/>
      <c r="L70" s="123"/>
      <c r="M70" s="123"/>
      <c r="N70" s="123"/>
      <c r="O70" s="123"/>
      <c r="P70" s="123"/>
      <c r="Q70" s="123"/>
      <c r="R70" s="123"/>
      <c r="S70" s="123"/>
      <c r="T70" s="123"/>
      <c r="U70" s="123"/>
      <c r="V70" s="123"/>
      <c r="W70" s="123"/>
      <c r="X70" s="123"/>
      <c r="Y70" s="123"/>
    </row>
    <row r="71" spans="1:25" x14ac:dyDescent="0.35">
      <c r="A71" s="125"/>
      <c r="B71" s="125"/>
      <c r="C71" s="125"/>
      <c r="D71" s="125"/>
      <c r="E71" s="123"/>
      <c r="F71" s="123"/>
      <c r="G71" s="123"/>
      <c r="H71" s="123"/>
      <c r="I71" s="123"/>
      <c r="J71" s="123"/>
      <c r="K71" s="123"/>
      <c r="L71" s="123"/>
      <c r="M71" s="123"/>
      <c r="N71" s="123"/>
      <c r="O71" s="123"/>
      <c r="P71" s="123"/>
      <c r="Q71" s="123"/>
      <c r="R71" s="123"/>
      <c r="S71" s="123"/>
      <c r="T71" s="123"/>
      <c r="U71" s="123"/>
      <c r="V71" s="123"/>
      <c r="W71" s="123"/>
      <c r="X71" s="123"/>
      <c r="Y71" s="123"/>
    </row>
    <row r="72" spans="1:25" x14ac:dyDescent="0.35">
      <c r="A72" s="125"/>
      <c r="B72" s="125"/>
      <c r="C72" s="125"/>
      <c r="D72" s="125"/>
      <c r="E72" s="123"/>
      <c r="F72" s="123"/>
      <c r="G72" s="123"/>
      <c r="H72" s="123"/>
      <c r="I72" s="123"/>
      <c r="J72" s="123"/>
      <c r="K72" s="123"/>
      <c r="L72" s="123"/>
      <c r="M72" s="123"/>
      <c r="N72" s="123"/>
      <c r="O72" s="123"/>
      <c r="P72" s="123"/>
      <c r="Q72" s="123"/>
      <c r="R72" s="123"/>
      <c r="S72" s="123"/>
      <c r="T72" s="123"/>
      <c r="U72" s="123"/>
      <c r="V72" s="123"/>
      <c r="W72" s="123"/>
      <c r="X72" s="123"/>
      <c r="Y72" s="123"/>
    </row>
    <row r="73" spans="1:25" x14ac:dyDescent="0.35">
      <c r="A73" s="125"/>
      <c r="B73" s="125"/>
      <c r="C73" s="125"/>
      <c r="D73" s="125"/>
      <c r="E73" s="123"/>
      <c r="F73" s="123"/>
      <c r="G73" s="123"/>
      <c r="H73" s="123"/>
      <c r="I73" s="123"/>
      <c r="J73" s="123"/>
      <c r="K73" s="123"/>
      <c r="L73" s="123"/>
      <c r="M73" s="123"/>
      <c r="N73" s="123"/>
      <c r="O73" s="123"/>
      <c r="P73" s="123"/>
      <c r="Q73" s="123"/>
      <c r="R73" s="123"/>
      <c r="S73" s="123"/>
      <c r="T73" s="123"/>
      <c r="U73" s="123"/>
      <c r="V73" s="123"/>
      <c r="W73" s="123"/>
      <c r="X73" s="123"/>
      <c r="Y73" s="123"/>
    </row>
    <row r="74" spans="1:25" x14ac:dyDescent="0.35">
      <c r="A74" s="125"/>
      <c r="B74" s="125"/>
      <c r="C74" s="125"/>
      <c r="D74" s="125"/>
      <c r="E74" s="123"/>
      <c r="F74" s="123"/>
      <c r="G74" s="123"/>
      <c r="H74" s="123"/>
      <c r="I74" s="123"/>
      <c r="J74" s="123"/>
      <c r="K74" s="123"/>
      <c r="L74" s="123"/>
      <c r="M74" s="123"/>
      <c r="N74" s="123"/>
      <c r="O74" s="123"/>
      <c r="P74" s="123"/>
      <c r="Q74" s="123"/>
      <c r="R74" s="123"/>
      <c r="S74" s="123"/>
      <c r="T74" s="123"/>
      <c r="U74" s="123"/>
      <c r="V74" s="123"/>
      <c r="W74" s="123"/>
      <c r="X74" s="123"/>
      <c r="Y74" s="123"/>
    </row>
    <row r="75" spans="1:25" x14ac:dyDescent="0.35">
      <c r="A75" s="125"/>
      <c r="B75" s="125"/>
      <c r="C75" s="125"/>
      <c r="D75" s="125"/>
      <c r="E75" s="123"/>
      <c r="F75" s="123"/>
      <c r="G75" s="123"/>
      <c r="H75" s="123"/>
      <c r="I75" s="123"/>
      <c r="J75" s="123"/>
      <c r="K75" s="123"/>
      <c r="L75" s="123"/>
      <c r="M75" s="123"/>
      <c r="N75" s="123"/>
      <c r="O75" s="123"/>
      <c r="P75" s="123"/>
      <c r="Q75" s="123"/>
      <c r="R75" s="123"/>
      <c r="S75" s="123"/>
      <c r="T75" s="123"/>
      <c r="U75" s="123"/>
      <c r="V75" s="123"/>
      <c r="W75" s="123"/>
      <c r="X75" s="123"/>
      <c r="Y75" s="123"/>
    </row>
    <row r="76" spans="1:25" x14ac:dyDescent="0.35">
      <c r="A76" s="125"/>
      <c r="B76" s="125"/>
      <c r="C76" s="125"/>
      <c r="D76" s="125"/>
      <c r="E76" s="123"/>
      <c r="F76" s="123"/>
      <c r="G76" s="123"/>
      <c r="H76" s="123"/>
      <c r="I76" s="123"/>
      <c r="J76" s="123"/>
      <c r="K76" s="123"/>
      <c r="L76" s="123"/>
      <c r="M76" s="123"/>
      <c r="N76" s="123"/>
      <c r="O76" s="123"/>
      <c r="P76" s="123"/>
      <c r="Q76" s="123"/>
      <c r="R76" s="123"/>
      <c r="S76" s="123"/>
      <c r="T76" s="123"/>
      <c r="U76" s="123"/>
      <c r="V76" s="123"/>
      <c r="W76" s="123"/>
      <c r="X76" s="123"/>
      <c r="Y76" s="123"/>
    </row>
    <row r="77" spans="1:25" x14ac:dyDescent="0.35">
      <c r="A77" s="125"/>
      <c r="B77" s="125"/>
      <c r="C77" s="125"/>
      <c r="D77" s="125"/>
      <c r="E77" s="123"/>
      <c r="F77" s="123"/>
      <c r="G77" s="123"/>
      <c r="H77" s="123"/>
      <c r="I77" s="123"/>
      <c r="J77" s="123"/>
      <c r="K77" s="123"/>
      <c r="L77" s="123"/>
      <c r="M77" s="123"/>
      <c r="N77" s="123"/>
      <c r="O77" s="123"/>
      <c r="P77" s="123"/>
      <c r="Q77" s="123"/>
      <c r="R77" s="123"/>
      <c r="S77" s="123"/>
      <c r="T77" s="123"/>
      <c r="U77" s="123"/>
      <c r="V77" s="123"/>
      <c r="W77" s="123"/>
      <c r="X77" s="123"/>
      <c r="Y77" s="123"/>
    </row>
    <row r="78" spans="1:25" x14ac:dyDescent="0.35">
      <c r="A78" s="125"/>
      <c r="B78" s="125"/>
      <c r="C78" s="125"/>
      <c r="D78" s="125"/>
      <c r="E78" s="123"/>
      <c r="F78" s="123"/>
      <c r="G78" s="123"/>
      <c r="H78" s="123"/>
      <c r="I78" s="123"/>
      <c r="J78" s="123"/>
      <c r="K78" s="123"/>
      <c r="L78" s="123"/>
      <c r="M78" s="123"/>
      <c r="N78" s="123"/>
      <c r="O78" s="123"/>
      <c r="P78" s="123"/>
      <c r="Q78" s="123"/>
      <c r="R78" s="123"/>
      <c r="S78" s="123"/>
      <c r="T78" s="123"/>
      <c r="U78" s="123"/>
      <c r="V78" s="123"/>
      <c r="W78" s="123"/>
      <c r="X78" s="123"/>
      <c r="Y78" s="123"/>
    </row>
    <row r="79" spans="1:25" x14ac:dyDescent="0.35">
      <c r="A79" s="125"/>
      <c r="B79" s="125"/>
      <c r="C79" s="125"/>
      <c r="D79" s="125"/>
      <c r="E79" s="123"/>
      <c r="F79" s="123"/>
      <c r="G79" s="123"/>
      <c r="H79" s="123"/>
      <c r="I79" s="123"/>
      <c r="J79" s="123"/>
      <c r="K79" s="123"/>
      <c r="L79" s="123"/>
      <c r="M79" s="123"/>
      <c r="N79" s="123"/>
      <c r="O79" s="123"/>
      <c r="P79" s="123"/>
      <c r="Q79" s="123"/>
      <c r="R79" s="123"/>
      <c r="S79" s="123"/>
      <c r="T79" s="123"/>
      <c r="U79" s="123"/>
      <c r="V79" s="123"/>
      <c r="W79" s="123"/>
      <c r="X79" s="123"/>
      <c r="Y79" s="123"/>
    </row>
    <row r="80" spans="1:25" x14ac:dyDescent="0.35">
      <c r="A80" s="125"/>
      <c r="B80" s="125"/>
      <c r="C80" s="125"/>
      <c r="D80" s="125"/>
      <c r="E80" s="123"/>
      <c r="F80" s="123"/>
      <c r="G80" s="123"/>
      <c r="H80" s="123"/>
      <c r="I80" s="123"/>
      <c r="J80" s="123"/>
      <c r="K80" s="123"/>
      <c r="L80" s="123"/>
      <c r="M80" s="123"/>
      <c r="N80" s="123"/>
      <c r="O80" s="123"/>
      <c r="P80" s="123"/>
      <c r="Q80" s="123"/>
      <c r="R80" s="123"/>
      <c r="S80" s="123"/>
      <c r="T80" s="123"/>
      <c r="U80" s="123"/>
      <c r="V80" s="123"/>
      <c r="W80" s="123"/>
      <c r="X80" s="123"/>
      <c r="Y80" s="123"/>
    </row>
    <row r="81" spans="1:25" x14ac:dyDescent="0.35">
      <c r="A81" s="125"/>
      <c r="B81" s="125"/>
      <c r="C81" s="125"/>
      <c r="D81" s="125"/>
      <c r="E81" s="123"/>
      <c r="F81" s="123"/>
      <c r="G81" s="123"/>
      <c r="H81" s="123"/>
      <c r="I81" s="123"/>
      <c r="J81" s="123"/>
      <c r="K81" s="123"/>
      <c r="L81" s="123"/>
      <c r="M81" s="123"/>
      <c r="N81" s="123"/>
      <c r="O81" s="123"/>
      <c r="P81" s="123"/>
      <c r="Q81" s="123"/>
      <c r="R81" s="123"/>
      <c r="S81" s="123"/>
      <c r="T81" s="123"/>
      <c r="U81" s="123"/>
      <c r="V81" s="123"/>
      <c r="W81" s="123"/>
      <c r="X81" s="123"/>
      <c r="Y81" s="123"/>
    </row>
    <row r="82" spans="1:25" x14ac:dyDescent="0.35">
      <c r="A82" s="125"/>
      <c r="B82" s="125"/>
      <c r="C82" s="125"/>
      <c r="D82" s="125"/>
      <c r="E82" s="123"/>
      <c r="F82" s="123"/>
      <c r="G82" s="123"/>
      <c r="H82" s="123"/>
      <c r="I82" s="123"/>
      <c r="J82" s="123"/>
      <c r="K82" s="123"/>
      <c r="L82" s="123"/>
      <c r="M82" s="123"/>
      <c r="N82" s="123"/>
      <c r="O82" s="123"/>
      <c r="P82" s="123"/>
      <c r="Q82" s="123"/>
      <c r="R82" s="123"/>
      <c r="S82" s="123"/>
      <c r="T82" s="123"/>
      <c r="U82" s="123"/>
      <c r="V82" s="123"/>
      <c r="W82" s="123"/>
      <c r="X82" s="123"/>
      <c r="Y82" s="123"/>
    </row>
    <row r="83" spans="1:25" x14ac:dyDescent="0.35">
      <c r="A83" s="125"/>
      <c r="B83" s="125"/>
      <c r="C83" s="125"/>
      <c r="D83" s="125"/>
      <c r="E83" s="123"/>
      <c r="F83" s="123"/>
      <c r="G83" s="123"/>
      <c r="H83" s="123"/>
      <c r="I83" s="123"/>
      <c r="J83" s="123"/>
      <c r="K83" s="123"/>
      <c r="L83" s="123"/>
      <c r="M83" s="123"/>
      <c r="N83" s="123"/>
      <c r="O83" s="123"/>
      <c r="P83" s="123"/>
      <c r="Q83" s="123"/>
      <c r="R83" s="123"/>
      <c r="S83" s="123"/>
      <c r="T83" s="123"/>
      <c r="U83" s="123"/>
      <c r="V83" s="123"/>
      <c r="W83" s="123"/>
      <c r="X83" s="123"/>
      <c r="Y83" s="123"/>
    </row>
    <row r="84" spans="1:25" x14ac:dyDescent="0.35">
      <c r="A84" s="125"/>
      <c r="B84" s="125"/>
      <c r="C84" s="125"/>
      <c r="D84" s="125"/>
      <c r="E84" s="123"/>
      <c r="F84" s="123"/>
      <c r="G84" s="123"/>
      <c r="H84" s="123"/>
      <c r="I84" s="123"/>
      <c r="J84" s="123"/>
      <c r="K84" s="123"/>
      <c r="L84" s="123"/>
      <c r="M84" s="123"/>
      <c r="N84" s="123"/>
      <c r="O84" s="123"/>
      <c r="P84" s="123"/>
      <c r="Q84" s="123"/>
      <c r="R84" s="123"/>
      <c r="S84" s="123"/>
      <c r="T84" s="123"/>
      <c r="U84" s="123"/>
      <c r="V84" s="123"/>
      <c r="W84" s="123"/>
      <c r="X84" s="123"/>
      <c r="Y84" s="123"/>
    </row>
    <row r="85" spans="1:25" x14ac:dyDescent="0.35">
      <c r="A85" s="125"/>
      <c r="B85" s="125"/>
      <c r="C85" s="125"/>
      <c r="D85" s="125"/>
      <c r="E85" s="123"/>
      <c r="F85" s="123"/>
      <c r="G85" s="123"/>
      <c r="H85" s="123"/>
      <c r="I85" s="123"/>
      <c r="J85" s="123"/>
      <c r="K85" s="123"/>
      <c r="L85" s="123"/>
      <c r="M85" s="123"/>
      <c r="N85" s="123"/>
      <c r="O85" s="123"/>
      <c r="P85" s="123"/>
      <c r="Q85" s="123"/>
      <c r="R85" s="123"/>
      <c r="S85" s="123"/>
      <c r="T85" s="123"/>
      <c r="U85" s="123"/>
      <c r="V85" s="123"/>
      <c r="W85" s="123"/>
      <c r="X85" s="123"/>
      <c r="Y85" s="123"/>
    </row>
    <row r="86" spans="1:25" x14ac:dyDescent="0.35">
      <c r="A86" s="125"/>
      <c r="B86" s="125"/>
      <c r="C86" s="125"/>
      <c r="D86" s="125"/>
      <c r="E86" s="123"/>
      <c r="F86" s="123"/>
      <c r="G86" s="123"/>
      <c r="H86" s="123"/>
      <c r="I86" s="123"/>
      <c r="J86" s="123"/>
      <c r="K86" s="123"/>
      <c r="L86" s="123"/>
      <c r="M86" s="123"/>
      <c r="N86" s="123"/>
      <c r="O86" s="123"/>
      <c r="P86" s="123"/>
      <c r="Q86" s="123"/>
      <c r="R86" s="123"/>
      <c r="S86" s="123"/>
      <c r="T86" s="123"/>
      <c r="U86" s="123"/>
      <c r="V86" s="123"/>
      <c r="W86" s="123"/>
      <c r="X86" s="123"/>
      <c r="Y86" s="123"/>
    </row>
    <row r="87" spans="1:25" x14ac:dyDescent="0.35">
      <c r="A87" s="125"/>
      <c r="B87" s="125"/>
      <c r="C87" s="125"/>
      <c r="D87" s="125"/>
      <c r="E87" s="123"/>
      <c r="F87" s="123"/>
      <c r="G87" s="123"/>
      <c r="H87" s="123"/>
      <c r="I87" s="123"/>
      <c r="J87" s="123"/>
      <c r="K87" s="123"/>
      <c r="L87" s="123"/>
      <c r="M87" s="123"/>
      <c r="N87" s="123"/>
      <c r="O87" s="123"/>
      <c r="P87" s="123"/>
      <c r="Q87" s="123"/>
      <c r="R87" s="123"/>
      <c r="S87" s="123"/>
      <c r="T87" s="123"/>
      <c r="U87" s="123"/>
      <c r="V87" s="123"/>
      <c r="W87" s="123"/>
      <c r="X87" s="123"/>
      <c r="Y87" s="123"/>
    </row>
    <row r="88" spans="1:25" x14ac:dyDescent="0.35">
      <c r="A88" s="125"/>
      <c r="B88" s="125"/>
      <c r="C88" s="125"/>
      <c r="D88" s="125"/>
      <c r="E88" s="123"/>
      <c r="F88" s="123"/>
      <c r="G88" s="123"/>
      <c r="H88" s="123"/>
      <c r="I88" s="123"/>
      <c r="J88" s="123"/>
      <c r="K88" s="123"/>
      <c r="L88" s="123"/>
      <c r="M88" s="123"/>
      <c r="N88" s="123"/>
      <c r="O88" s="123"/>
      <c r="P88" s="123"/>
      <c r="Q88" s="123"/>
      <c r="R88" s="123"/>
      <c r="S88" s="123"/>
      <c r="T88" s="123"/>
      <c r="U88" s="123"/>
      <c r="V88" s="123"/>
      <c r="W88" s="123"/>
      <c r="X88" s="123"/>
      <c r="Y88" s="123"/>
    </row>
    <row r="89" spans="1:25" x14ac:dyDescent="0.35">
      <c r="A89" s="125"/>
      <c r="B89" s="125"/>
      <c r="C89" s="125"/>
      <c r="D89" s="125"/>
      <c r="E89" s="123"/>
      <c r="F89" s="123"/>
      <c r="G89" s="123"/>
      <c r="H89" s="123"/>
      <c r="I89" s="123"/>
      <c r="J89" s="123"/>
      <c r="K89" s="123"/>
      <c r="L89" s="123"/>
      <c r="M89" s="123"/>
      <c r="N89" s="123"/>
      <c r="O89" s="123"/>
      <c r="P89" s="123"/>
      <c r="Q89" s="123"/>
      <c r="R89" s="123"/>
      <c r="S89" s="123"/>
      <c r="T89" s="123"/>
      <c r="U89" s="123"/>
      <c r="V89" s="123"/>
      <c r="W89" s="123"/>
      <c r="X89" s="123"/>
      <c r="Y89" s="123"/>
    </row>
    <row r="90" spans="1:25" x14ac:dyDescent="0.35">
      <c r="A90" s="125"/>
      <c r="B90" s="125"/>
      <c r="C90" s="125"/>
      <c r="D90" s="125"/>
      <c r="E90" s="123"/>
      <c r="F90" s="123"/>
      <c r="G90" s="123"/>
      <c r="H90" s="123"/>
      <c r="I90" s="123"/>
      <c r="J90" s="123"/>
      <c r="K90" s="123"/>
      <c r="L90" s="123"/>
      <c r="M90" s="123"/>
      <c r="N90" s="123"/>
      <c r="O90" s="123"/>
      <c r="P90" s="123"/>
      <c r="Q90" s="123"/>
      <c r="R90" s="123"/>
      <c r="S90" s="123"/>
      <c r="T90" s="123"/>
      <c r="U90" s="123"/>
      <c r="V90" s="123"/>
      <c r="W90" s="123"/>
      <c r="X90" s="123"/>
      <c r="Y90" s="123"/>
    </row>
    <row r="91" spans="1:25" x14ac:dyDescent="0.35">
      <c r="A91" s="125"/>
      <c r="B91" s="125"/>
      <c r="C91" s="125"/>
      <c r="D91" s="125"/>
      <c r="E91" s="123"/>
      <c r="F91" s="123"/>
      <c r="G91" s="123"/>
      <c r="H91" s="123"/>
      <c r="I91" s="123"/>
      <c r="J91" s="123"/>
      <c r="K91" s="123"/>
      <c r="L91" s="123"/>
      <c r="M91" s="123"/>
      <c r="N91" s="123"/>
      <c r="O91" s="123"/>
      <c r="P91" s="123"/>
      <c r="Q91" s="123"/>
      <c r="R91" s="123"/>
      <c r="S91" s="123"/>
      <c r="T91" s="123"/>
      <c r="U91" s="123"/>
      <c r="V91" s="123"/>
      <c r="W91" s="123"/>
      <c r="X91" s="123"/>
      <c r="Y91" s="123"/>
    </row>
    <row r="92" spans="1:25" x14ac:dyDescent="0.35">
      <c r="A92" s="125"/>
      <c r="B92" s="125"/>
      <c r="C92" s="125"/>
      <c r="D92" s="125"/>
      <c r="E92" s="123"/>
      <c r="F92" s="123"/>
      <c r="G92" s="123"/>
      <c r="H92" s="123"/>
      <c r="I92" s="123"/>
      <c r="J92" s="123"/>
      <c r="K92" s="123"/>
      <c r="L92" s="123"/>
      <c r="M92" s="123"/>
      <c r="N92" s="123"/>
      <c r="O92" s="123"/>
      <c r="P92" s="123"/>
      <c r="Q92" s="123"/>
      <c r="R92" s="123"/>
      <c r="S92" s="123"/>
      <c r="T92" s="123"/>
      <c r="U92" s="123"/>
      <c r="V92" s="123"/>
      <c r="W92" s="123"/>
      <c r="X92" s="123"/>
      <c r="Y92" s="123"/>
    </row>
    <row r="93" spans="1:25" x14ac:dyDescent="0.35">
      <c r="A93" s="125"/>
      <c r="B93" s="125"/>
      <c r="C93" s="125"/>
      <c r="D93" s="125"/>
      <c r="E93" s="123"/>
      <c r="F93" s="123"/>
      <c r="G93" s="123"/>
      <c r="H93" s="123"/>
      <c r="I93" s="123"/>
      <c r="J93" s="123"/>
      <c r="K93" s="123"/>
      <c r="L93" s="123"/>
      <c r="M93" s="123"/>
      <c r="N93" s="123"/>
      <c r="O93" s="123"/>
      <c r="P93" s="123"/>
      <c r="Q93" s="123"/>
      <c r="R93" s="123"/>
      <c r="S93" s="123"/>
      <c r="T93" s="123"/>
      <c r="U93" s="123"/>
      <c r="V93" s="123"/>
      <c r="W93" s="123"/>
      <c r="X93" s="123"/>
      <c r="Y93" s="123"/>
    </row>
    <row r="94" spans="1:25" x14ac:dyDescent="0.35">
      <c r="A94" s="125"/>
      <c r="B94" s="125"/>
      <c r="C94" s="125"/>
      <c r="D94" s="125"/>
      <c r="E94" s="123"/>
      <c r="F94" s="123"/>
      <c r="G94" s="123"/>
      <c r="H94" s="123"/>
      <c r="I94" s="123"/>
      <c r="J94" s="123"/>
      <c r="K94" s="123"/>
      <c r="L94" s="123"/>
      <c r="M94" s="123"/>
      <c r="N94" s="123"/>
      <c r="O94" s="123"/>
      <c r="P94" s="123"/>
      <c r="Q94" s="123"/>
      <c r="R94" s="123"/>
      <c r="S94" s="123"/>
      <c r="T94" s="123"/>
      <c r="U94" s="123"/>
      <c r="V94" s="123"/>
      <c r="W94" s="123"/>
      <c r="X94" s="123"/>
      <c r="Y94" s="123"/>
    </row>
    <row r="95" spans="1:25" x14ac:dyDescent="0.35">
      <c r="A95" s="125"/>
      <c r="B95" s="125"/>
      <c r="C95" s="125"/>
      <c r="D95" s="125"/>
      <c r="E95" s="123"/>
      <c r="F95" s="123"/>
      <c r="G95" s="123"/>
      <c r="H95" s="123"/>
      <c r="I95" s="123"/>
      <c r="J95" s="123"/>
      <c r="K95" s="123"/>
      <c r="L95" s="123"/>
      <c r="M95" s="123"/>
      <c r="N95" s="123"/>
      <c r="O95" s="123"/>
      <c r="P95" s="123"/>
      <c r="Q95" s="123"/>
      <c r="R95" s="123"/>
      <c r="S95" s="123"/>
      <c r="T95" s="123"/>
      <c r="U95" s="123"/>
      <c r="V95" s="123"/>
      <c r="W95" s="123"/>
      <c r="X95" s="123"/>
      <c r="Y95" s="123"/>
    </row>
    <row r="96" spans="1:25" x14ac:dyDescent="0.35">
      <c r="A96" s="125"/>
      <c r="B96" s="125"/>
      <c r="C96" s="125"/>
      <c r="D96" s="125"/>
      <c r="E96" s="123"/>
      <c r="F96" s="123"/>
      <c r="G96" s="123"/>
      <c r="H96" s="123"/>
      <c r="I96" s="123"/>
      <c r="J96" s="123"/>
      <c r="K96" s="123"/>
      <c r="L96" s="123"/>
      <c r="M96" s="123"/>
      <c r="N96" s="123"/>
      <c r="O96" s="123"/>
      <c r="P96" s="123"/>
      <c r="Q96" s="123"/>
      <c r="R96" s="123"/>
      <c r="S96" s="123"/>
      <c r="T96" s="123"/>
      <c r="U96" s="123"/>
      <c r="V96" s="123"/>
      <c r="W96" s="123"/>
      <c r="X96" s="123"/>
      <c r="Y96" s="123"/>
    </row>
    <row r="97" spans="1:25" x14ac:dyDescent="0.35">
      <c r="A97" s="125"/>
      <c r="B97" s="125"/>
      <c r="C97" s="125"/>
      <c r="D97" s="125"/>
      <c r="E97" s="123"/>
      <c r="F97" s="123"/>
      <c r="G97" s="123"/>
      <c r="H97" s="123"/>
      <c r="I97" s="123"/>
      <c r="J97" s="123"/>
      <c r="K97" s="123"/>
      <c r="L97" s="123"/>
      <c r="M97" s="123"/>
      <c r="N97" s="123"/>
      <c r="O97" s="123"/>
      <c r="P97" s="123"/>
      <c r="Q97" s="123"/>
      <c r="R97" s="123"/>
      <c r="S97" s="123"/>
      <c r="T97" s="123"/>
      <c r="U97" s="123"/>
      <c r="V97" s="123"/>
      <c r="W97" s="123"/>
      <c r="X97" s="123"/>
      <c r="Y97" s="123"/>
    </row>
    <row r="98" spans="1:25" x14ac:dyDescent="0.35">
      <c r="A98" s="125"/>
      <c r="B98" s="125"/>
      <c r="C98" s="125"/>
      <c r="D98" s="125"/>
      <c r="E98" s="123"/>
      <c r="F98" s="123"/>
      <c r="G98" s="123"/>
      <c r="H98" s="123"/>
      <c r="I98" s="123"/>
      <c r="J98" s="123"/>
      <c r="K98" s="123"/>
      <c r="L98" s="123"/>
      <c r="M98" s="123"/>
      <c r="N98" s="123"/>
      <c r="O98" s="123"/>
      <c r="P98" s="123"/>
      <c r="Q98" s="123"/>
      <c r="R98" s="123"/>
      <c r="S98" s="123"/>
      <c r="T98" s="123"/>
      <c r="U98" s="123"/>
      <c r="V98" s="123"/>
      <c r="W98" s="123"/>
      <c r="X98" s="123"/>
      <c r="Y98" s="123"/>
    </row>
    <row r="99" spans="1:25" x14ac:dyDescent="0.35">
      <c r="A99" s="125"/>
      <c r="B99" s="125"/>
      <c r="C99" s="125"/>
      <c r="D99" s="125"/>
      <c r="E99" s="123"/>
      <c r="F99" s="123"/>
      <c r="G99" s="123"/>
      <c r="H99" s="123"/>
      <c r="I99" s="123"/>
      <c r="J99" s="123"/>
      <c r="K99" s="123"/>
      <c r="L99" s="123"/>
      <c r="M99" s="123"/>
      <c r="N99" s="123"/>
      <c r="O99" s="123"/>
      <c r="P99" s="123"/>
      <c r="Q99" s="123"/>
      <c r="R99" s="123"/>
      <c r="S99" s="123"/>
      <c r="T99" s="123"/>
      <c r="U99" s="123"/>
      <c r="V99" s="123"/>
      <c r="W99" s="123"/>
      <c r="X99" s="123"/>
      <c r="Y99" s="123"/>
    </row>
    <row r="100" spans="1:25" x14ac:dyDescent="0.35">
      <c r="A100" s="125"/>
      <c r="B100" s="125"/>
      <c r="C100" s="125"/>
      <c r="D100" s="125"/>
      <c r="E100" s="123"/>
      <c r="F100" s="123"/>
      <c r="G100" s="123"/>
      <c r="H100" s="123"/>
      <c r="I100" s="123"/>
      <c r="J100" s="123"/>
      <c r="K100" s="123"/>
      <c r="L100" s="123"/>
      <c r="M100" s="123"/>
      <c r="N100" s="123"/>
      <c r="O100" s="123"/>
      <c r="P100" s="123"/>
      <c r="Q100" s="123"/>
      <c r="R100" s="123"/>
      <c r="S100" s="123"/>
      <c r="T100" s="123"/>
      <c r="U100" s="123"/>
      <c r="V100" s="123"/>
      <c r="W100" s="123"/>
      <c r="X100" s="123"/>
      <c r="Y100" s="123"/>
    </row>
    <row r="101" spans="1:25" x14ac:dyDescent="0.35">
      <c r="A101" s="125"/>
      <c r="B101" s="125"/>
      <c r="C101" s="125"/>
      <c r="D101" s="125"/>
      <c r="E101" s="123"/>
      <c r="F101" s="123"/>
      <c r="G101" s="123"/>
      <c r="H101" s="123"/>
      <c r="I101" s="123"/>
      <c r="J101" s="123"/>
      <c r="K101" s="123"/>
      <c r="L101" s="123"/>
      <c r="M101" s="123"/>
      <c r="N101" s="123"/>
      <c r="O101" s="123"/>
      <c r="P101" s="123"/>
      <c r="Q101" s="123"/>
      <c r="R101" s="123"/>
      <c r="S101" s="123"/>
      <c r="T101" s="123"/>
      <c r="U101" s="123"/>
      <c r="V101" s="123"/>
      <c r="W101" s="123"/>
      <c r="X101" s="123"/>
      <c r="Y101" s="123"/>
    </row>
    <row r="102" spans="1:25" x14ac:dyDescent="0.35">
      <c r="A102" s="125"/>
      <c r="B102" s="125"/>
      <c r="C102" s="125"/>
      <c r="D102" s="125"/>
      <c r="E102" s="123"/>
      <c r="F102" s="123"/>
      <c r="G102" s="123"/>
      <c r="H102" s="123"/>
      <c r="I102" s="123"/>
      <c r="J102" s="123"/>
      <c r="K102" s="123"/>
      <c r="L102" s="123"/>
      <c r="M102" s="123"/>
      <c r="N102" s="123"/>
      <c r="O102" s="123"/>
      <c r="P102" s="123"/>
      <c r="Q102" s="123"/>
      <c r="R102" s="123"/>
      <c r="S102" s="123"/>
      <c r="T102" s="123"/>
      <c r="U102" s="123"/>
      <c r="V102" s="123"/>
      <c r="W102" s="123"/>
      <c r="X102" s="123"/>
      <c r="Y102" s="123"/>
    </row>
    <row r="103" spans="1:25" x14ac:dyDescent="0.35">
      <c r="A103" s="125"/>
      <c r="B103" s="125"/>
      <c r="C103" s="125"/>
      <c r="D103" s="125"/>
      <c r="E103" s="123"/>
      <c r="F103" s="123"/>
      <c r="G103" s="123"/>
      <c r="H103" s="123"/>
      <c r="I103" s="123"/>
      <c r="J103" s="123"/>
      <c r="K103" s="123"/>
      <c r="L103" s="123"/>
      <c r="M103" s="123"/>
      <c r="N103" s="123"/>
      <c r="O103" s="123"/>
      <c r="P103" s="123"/>
      <c r="Q103" s="123"/>
      <c r="R103" s="123"/>
      <c r="S103" s="123"/>
      <c r="T103" s="123"/>
      <c r="U103" s="123"/>
      <c r="V103" s="123"/>
      <c r="W103" s="123"/>
      <c r="X103" s="123"/>
      <c r="Y103" s="123"/>
    </row>
    <row r="104" spans="1:25" x14ac:dyDescent="0.35">
      <c r="A104" s="125"/>
      <c r="B104" s="125"/>
      <c r="C104" s="125"/>
      <c r="D104" s="125"/>
      <c r="E104" s="123"/>
      <c r="F104" s="123"/>
      <c r="G104" s="123"/>
      <c r="H104" s="123"/>
      <c r="I104" s="123"/>
      <c r="J104" s="123"/>
      <c r="K104" s="123"/>
      <c r="L104" s="123"/>
      <c r="M104" s="123"/>
      <c r="N104" s="123"/>
      <c r="O104" s="123"/>
      <c r="P104" s="123"/>
      <c r="Q104" s="123"/>
      <c r="R104" s="123"/>
      <c r="S104" s="123"/>
      <c r="T104" s="123"/>
      <c r="U104" s="123"/>
      <c r="V104" s="123"/>
      <c r="W104" s="123"/>
      <c r="X104" s="123"/>
      <c r="Y104" s="123"/>
    </row>
    <row r="105" spans="1:25" x14ac:dyDescent="0.35">
      <c r="A105" s="125"/>
      <c r="B105" s="125"/>
      <c r="C105" s="125"/>
      <c r="D105" s="125"/>
      <c r="E105" s="123"/>
      <c r="F105" s="123"/>
      <c r="G105" s="123"/>
      <c r="H105" s="123"/>
      <c r="I105" s="123"/>
      <c r="J105" s="123"/>
      <c r="K105" s="123"/>
      <c r="L105" s="123"/>
      <c r="M105" s="123"/>
      <c r="N105" s="123"/>
      <c r="O105" s="123"/>
      <c r="P105" s="123"/>
      <c r="Q105" s="123"/>
      <c r="R105" s="123"/>
      <c r="S105" s="123"/>
      <c r="T105" s="123"/>
      <c r="U105" s="123"/>
      <c r="V105" s="123"/>
      <c r="W105" s="123"/>
      <c r="X105" s="123"/>
      <c r="Y105" s="123"/>
    </row>
    <row r="106" spans="1:25" x14ac:dyDescent="0.35">
      <c r="A106" s="125"/>
      <c r="B106" s="125"/>
      <c r="C106" s="125"/>
      <c r="D106" s="125"/>
      <c r="E106" s="123"/>
      <c r="F106" s="123"/>
      <c r="G106" s="123"/>
      <c r="H106" s="123"/>
      <c r="I106" s="123"/>
      <c r="J106" s="123"/>
      <c r="K106" s="123"/>
      <c r="L106" s="123"/>
      <c r="M106" s="123"/>
      <c r="N106" s="123"/>
      <c r="O106" s="123"/>
      <c r="P106" s="123"/>
      <c r="Q106" s="123"/>
      <c r="R106" s="123"/>
      <c r="S106" s="123"/>
      <c r="T106" s="123"/>
      <c r="U106" s="123"/>
      <c r="V106" s="123"/>
      <c r="W106" s="123"/>
      <c r="X106" s="123"/>
      <c r="Y106" s="123"/>
    </row>
    <row r="107" spans="1:25" x14ac:dyDescent="0.35">
      <c r="A107" s="125"/>
      <c r="B107" s="125"/>
      <c r="C107" s="125"/>
      <c r="D107" s="125"/>
      <c r="E107" s="123"/>
      <c r="F107" s="123"/>
      <c r="G107" s="123"/>
      <c r="H107" s="123"/>
      <c r="I107" s="123"/>
      <c r="J107" s="123"/>
      <c r="K107" s="123"/>
      <c r="L107" s="123"/>
      <c r="M107" s="123"/>
      <c r="N107" s="123"/>
      <c r="O107" s="123"/>
      <c r="P107" s="123"/>
      <c r="Q107" s="123"/>
      <c r="R107" s="123"/>
      <c r="S107" s="123"/>
      <c r="T107" s="123"/>
      <c r="U107" s="123"/>
      <c r="V107" s="123"/>
      <c r="W107" s="123"/>
      <c r="X107" s="123"/>
      <c r="Y107" s="123"/>
    </row>
    <row r="108" spans="1:25" x14ac:dyDescent="0.35">
      <c r="A108" s="125"/>
      <c r="B108" s="125"/>
      <c r="C108" s="125"/>
      <c r="D108" s="125"/>
      <c r="E108" s="123"/>
      <c r="F108" s="123"/>
      <c r="G108" s="123"/>
      <c r="H108" s="123"/>
      <c r="I108" s="123"/>
      <c r="J108" s="123"/>
      <c r="K108" s="123"/>
      <c r="L108" s="123"/>
      <c r="M108" s="123"/>
      <c r="N108" s="123"/>
      <c r="O108" s="123"/>
      <c r="P108" s="123"/>
      <c r="Q108" s="123"/>
      <c r="R108" s="123"/>
      <c r="S108" s="123"/>
      <c r="T108" s="123"/>
      <c r="U108" s="123"/>
      <c r="V108" s="123"/>
      <c r="W108" s="123"/>
      <c r="X108" s="123"/>
      <c r="Y108" s="123"/>
    </row>
    <row r="109" spans="1:25" x14ac:dyDescent="0.35">
      <c r="A109" s="125"/>
      <c r="B109" s="125"/>
      <c r="C109" s="125"/>
      <c r="D109" s="125"/>
      <c r="E109" s="123"/>
      <c r="F109" s="123"/>
      <c r="G109" s="123"/>
      <c r="H109" s="123"/>
      <c r="I109" s="123"/>
      <c r="J109" s="123"/>
      <c r="K109" s="123"/>
      <c r="L109" s="123"/>
      <c r="M109" s="123"/>
      <c r="N109" s="123"/>
      <c r="O109" s="123"/>
      <c r="P109" s="123"/>
      <c r="Q109" s="123"/>
      <c r="R109" s="123"/>
      <c r="S109" s="123"/>
      <c r="T109" s="123"/>
      <c r="U109" s="123"/>
      <c r="V109" s="123"/>
      <c r="W109" s="123"/>
      <c r="X109" s="123"/>
      <c r="Y109" s="123"/>
    </row>
    <row r="110" spans="1:25" x14ac:dyDescent="0.35">
      <c r="A110" s="125"/>
      <c r="B110" s="125"/>
      <c r="C110" s="125"/>
      <c r="D110" s="125"/>
      <c r="E110" s="123"/>
      <c r="F110" s="123"/>
      <c r="G110" s="123"/>
      <c r="H110" s="123"/>
      <c r="I110" s="123"/>
      <c r="J110" s="123"/>
      <c r="K110" s="123"/>
      <c r="L110" s="123"/>
      <c r="M110" s="123"/>
      <c r="N110" s="123"/>
      <c r="O110" s="123"/>
      <c r="P110" s="123"/>
      <c r="Q110" s="123"/>
      <c r="R110" s="123"/>
      <c r="S110" s="123"/>
      <c r="T110" s="123"/>
      <c r="U110" s="123"/>
      <c r="V110" s="123"/>
      <c r="W110" s="123"/>
      <c r="X110" s="123"/>
      <c r="Y110" s="123"/>
    </row>
    <row r="111" spans="1:25" x14ac:dyDescent="0.35">
      <c r="A111" s="125"/>
      <c r="B111" s="125"/>
      <c r="C111" s="125"/>
      <c r="D111" s="125"/>
      <c r="E111" s="123"/>
      <c r="F111" s="123"/>
      <c r="G111" s="123"/>
      <c r="H111" s="123"/>
      <c r="I111" s="123"/>
      <c r="J111" s="123"/>
      <c r="K111" s="123"/>
      <c r="L111" s="123"/>
      <c r="M111" s="123"/>
      <c r="N111" s="123"/>
      <c r="O111" s="123"/>
      <c r="P111" s="123"/>
      <c r="Q111" s="123"/>
      <c r="R111" s="123"/>
      <c r="S111" s="123"/>
      <c r="T111" s="123"/>
      <c r="U111" s="123"/>
      <c r="V111" s="123"/>
      <c r="W111" s="123"/>
      <c r="X111" s="123"/>
      <c r="Y111" s="123"/>
    </row>
    <row r="112" spans="1:25" x14ac:dyDescent="0.35">
      <c r="A112" s="125"/>
      <c r="B112" s="125"/>
      <c r="C112" s="125"/>
      <c r="D112" s="125"/>
      <c r="E112" s="123"/>
      <c r="F112" s="123"/>
      <c r="G112" s="123"/>
      <c r="H112" s="123"/>
      <c r="I112" s="123"/>
      <c r="J112" s="123"/>
      <c r="K112" s="123"/>
      <c r="L112" s="123"/>
      <c r="M112" s="123"/>
      <c r="N112" s="123"/>
      <c r="O112" s="123"/>
      <c r="P112" s="123"/>
      <c r="Q112" s="123"/>
      <c r="R112" s="123"/>
      <c r="S112" s="123"/>
      <c r="T112" s="123"/>
      <c r="U112" s="123"/>
      <c r="V112" s="123"/>
      <c r="W112" s="123"/>
      <c r="X112" s="123"/>
      <c r="Y112" s="123"/>
    </row>
    <row r="113" spans="1:25" x14ac:dyDescent="0.35">
      <c r="A113" s="125"/>
      <c r="B113" s="125"/>
      <c r="C113" s="125"/>
      <c r="D113" s="125"/>
      <c r="E113" s="123"/>
      <c r="F113" s="123"/>
      <c r="G113" s="123"/>
      <c r="H113" s="123"/>
      <c r="I113" s="123"/>
      <c r="J113" s="123"/>
      <c r="K113" s="123"/>
      <c r="L113" s="123"/>
      <c r="M113" s="123"/>
      <c r="N113" s="123"/>
      <c r="O113" s="123"/>
      <c r="P113" s="123"/>
      <c r="Q113" s="123"/>
      <c r="R113" s="123"/>
      <c r="S113" s="123"/>
      <c r="T113" s="123"/>
      <c r="U113" s="123"/>
      <c r="V113" s="123"/>
      <c r="W113" s="123"/>
      <c r="X113" s="123"/>
      <c r="Y113" s="123"/>
    </row>
    <row r="114" spans="1:25" x14ac:dyDescent="0.35">
      <c r="A114" s="125"/>
      <c r="B114" s="125"/>
      <c r="C114" s="125"/>
      <c r="D114" s="125"/>
      <c r="E114" s="123"/>
      <c r="F114" s="123"/>
      <c r="G114" s="123"/>
      <c r="H114" s="123"/>
      <c r="I114" s="123"/>
      <c r="J114" s="123"/>
      <c r="K114" s="123"/>
      <c r="L114" s="123"/>
      <c r="M114" s="123"/>
      <c r="N114" s="123"/>
      <c r="O114" s="123"/>
      <c r="P114" s="123"/>
      <c r="Q114" s="123"/>
      <c r="R114" s="123"/>
      <c r="S114" s="123"/>
      <c r="T114" s="123"/>
      <c r="U114" s="123"/>
      <c r="V114" s="123"/>
      <c r="W114" s="123"/>
      <c r="X114" s="123"/>
      <c r="Y114" s="123"/>
    </row>
    <row r="115" spans="1:25" x14ac:dyDescent="0.35">
      <c r="A115" s="125"/>
      <c r="B115" s="125"/>
      <c r="C115" s="125"/>
      <c r="D115" s="125"/>
      <c r="E115" s="123"/>
      <c r="F115" s="123"/>
      <c r="G115" s="123"/>
      <c r="H115" s="123"/>
      <c r="I115" s="123"/>
      <c r="J115" s="123"/>
      <c r="K115" s="123"/>
      <c r="L115" s="123"/>
      <c r="M115" s="123"/>
      <c r="N115" s="123"/>
      <c r="O115" s="123"/>
      <c r="P115" s="123"/>
      <c r="Q115" s="123"/>
      <c r="R115" s="123"/>
      <c r="S115" s="123"/>
      <c r="T115" s="123"/>
      <c r="U115" s="123"/>
      <c r="V115" s="123"/>
      <c r="W115" s="123"/>
      <c r="X115" s="123"/>
      <c r="Y115" s="123"/>
    </row>
    <row r="116" spans="1:25" x14ac:dyDescent="0.35">
      <c r="A116" s="125"/>
      <c r="B116" s="125"/>
      <c r="C116" s="125"/>
      <c r="D116" s="125"/>
      <c r="E116" s="123"/>
      <c r="F116" s="123"/>
      <c r="G116" s="123"/>
      <c r="H116" s="123"/>
      <c r="I116" s="123"/>
      <c r="J116" s="123"/>
      <c r="K116" s="123"/>
      <c r="L116" s="123"/>
      <c r="M116" s="123"/>
      <c r="N116" s="123"/>
      <c r="O116" s="123"/>
      <c r="P116" s="123"/>
      <c r="Q116" s="123"/>
      <c r="R116" s="123"/>
      <c r="S116" s="123"/>
      <c r="T116" s="123"/>
      <c r="U116" s="123"/>
      <c r="V116" s="123"/>
      <c r="W116" s="123"/>
      <c r="X116" s="123"/>
      <c r="Y116" s="123"/>
    </row>
    <row r="117" spans="1:25" x14ac:dyDescent="0.35">
      <c r="A117" s="125"/>
      <c r="B117" s="125"/>
      <c r="C117" s="125"/>
      <c r="D117" s="125"/>
      <c r="E117" s="123"/>
      <c r="F117" s="123"/>
      <c r="G117" s="123"/>
      <c r="H117" s="123"/>
      <c r="I117" s="123"/>
      <c r="J117" s="123"/>
      <c r="K117" s="123"/>
      <c r="L117" s="123"/>
      <c r="M117" s="123"/>
      <c r="N117" s="123"/>
      <c r="O117" s="123"/>
      <c r="P117" s="123"/>
      <c r="Q117" s="123"/>
      <c r="R117" s="123"/>
      <c r="S117" s="123"/>
      <c r="T117" s="123"/>
      <c r="U117" s="123"/>
      <c r="V117" s="123"/>
      <c r="W117" s="123"/>
      <c r="X117" s="123"/>
      <c r="Y117" s="123"/>
    </row>
    <row r="118" spans="1:25" x14ac:dyDescent="0.35">
      <c r="A118" s="125"/>
      <c r="B118" s="125"/>
      <c r="C118" s="125"/>
      <c r="D118" s="125"/>
      <c r="E118" s="123"/>
      <c r="F118" s="123"/>
      <c r="G118" s="123"/>
      <c r="H118" s="123"/>
      <c r="I118" s="123"/>
      <c r="J118" s="123"/>
      <c r="K118" s="123"/>
      <c r="L118" s="123"/>
      <c r="M118" s="123"/>
      <c r="N118" s="123"/>
      <c r="O118" s="123"/>
      <c r="P118" s="123"/>
      <c r="Q118" s="123"/>
      <c r="R118" s="123"/>
      <c r="S118" s="123"/>
      <c r="T118" s="123"/>
      <c r="U118" s="123"/>
      <c r="V118" s="123"/>
      <c r="W118" s="123"/>
      <c r="X118" s="123"/>
      <c r="Y118" s="123"/>
    </row>
    <row r="119" spans="1:25" x14ac:dyDescent="0.35">
      <c r="A119" s="125"/>
      <c r="B119" s="125"/>
      <c r="C119" s="125"/>
      <c r="D119" s="125"/>
      <c r="E119" s="123"/>
      <c r="F119" s="123"/>
      <c r="G119" s="123"/>
      <c r="H119" s="123"/>
      <c r="I119" s="123"/>
      <c r="J119" s="123"/>
      <c r="K119" s="123"/>
      <c r="L119" s="123"/>
      <c r="M119" s="123"/>
      <c r="N119" s="123"/>
      <c r="O119" s="123"/>
      <c r="P119" s="123"/>
      <c r="Q119" s="123"/>
      <c r="R119" s="123"/>
      <c r="S119" s="123"/>
      <c r="T119" s="123"/>
      <c r="U119" s="123"/>
      <c r="V119" s="123"/>
      <c r="W119" s="123"/>
      <c r="X119" s="123"/>
      <c r="Y119" s="123"/>
    </row>
    <row r="120" spans="1:25" x14ac:dyDescent="0.35">
      <c r="A120" s="125"/>
      <c r="B120" s="125"/>
      <c r="C120" s="125"/>
      <c r="D120" s="125"/>
      <c r="E120" s="123"/>
      <c r="F120" s="123"/>
      <c r="G120" s="123"/>
      <c r="H120" s="123"/>
      <c r="I120" s="123"/>
      <c r="J120" s="123"/>
      <c r="K120" s="123"/>
      <c r="L120" s="123"/>
      <c r="M120" s="123"/>
      <c r="N120" s="123"/>
      <c r="O120" s="123"/>
      <c r="P120" s="123"/>
      <c r="Q120" s="123"/>
      <c r="R120" s="123"/>
      <c r="S120" s="123"/>
      <c r="T120" s="123"/>
      <c r="U120" s="123"/>
      <c r="V120" s="123"/>
      <c r="W120" s="123"/>
      <c r="X120" s="123"/>
      <c r="Y120" s="123"/>
    </row>
    <row r="121" spans="1:25" x14ac:dyDescent="0.35">
      <c r="A121" s="125"/>
      <c r="B121" s="125"/>
      <c r="C121" s="125"/>
      <c r="D121" s="125"/>
      <c r="E121" s="123"/>
      <c r="F121" s="123"/>
      <c r="G121" s="123"/>
      <c r="H121" s="123"/>
      <c r="I121" s="123"/>
      <c r="J121" s="123"/>
      <c r="K121" s="123"/>
      <c r="L121" s="123"/>
      <c r="M121" s="123"/>
      <c r="N121" s="123"/>
      <c r="O121" s="123"/>
      <c r="P121" s="123"/>
      <c r="Q121" s="123"/>
      <c r="R121" s="123"/>
      <c r="S121" s="123"/>
      <c r="T121" s="123"/>
      <c r="U121" s="123"/>
      <c r="V121" s="123"/>
      <c r="W121" s="123"/>
      <c r="X121" s="123"/>
      <c r="Y121" s="123"/>
    </row>
    <row r="122" spans="1:25" x14ac:dyDescent="0.35">
      <c r="A122" s="125"/>
      <c r="B122" s="125"/>
      <c r="C122" s="125"/>
      <c r="D122" s="125"/>
      <c r="E122" s="123"/>
      <c r="F122" s="123"/>
      <c r="G122" s="123"/>
      <c r="H122" s="123"/>
      <c r="I122" s="123"/>
      <c r="J122" s="123"/>
      <c r="K122" s="123"/>
      <c r="L122" s="123"/>
      <c r="M122" s="123"/>
      <c r="N122" s="123"/>
      <c r="O122" s="123"/>
      <c r="P122" s="123"/>
      <c r="Q122" s="123"/>
      <c r="R122" s="123"/>
      <c r="S122" s="123"/>
      <c r="T122" s="123"/>
      <c r="U122" s="123"/>
      <c r="V122" s="123"/>
      <c r="W122" s="123"/>
      <c r="X122" s="123"/>
      <c r="Y122" s="123"/>
    </row>
    <row r="123" spans="1:25" x14ac:dyDescent="0.35">
      <c r="A123" s="125"/>
      <c r="B123" s="125"/>
      <c r="C123" s="125"/>
      <c r="D123" s="125"/>
      <c r="E123" s="123"/>
      <c r="F123" s="123"/>
      <c r="G123" s="123"/>
      <c r="H123" s="123"/>
      <c r="I123" s="123"/>
      <c r="J123" s="123"/>
      <c r="K123" s="123"/>
      <c r="L123" s="123"/>
      <c r="M123" s="123"/>
      <c r="N123" s="123"/>
      <c r="O123" s="123"/>
      <c r="P123" s="123"/>
      <c r="Q123" s="123"/>
      <c r="R123" s="123"/>
      <c r="S123" s="123"/>
      <c r="T123" s="123"/>
      <c r="U123" s="123"/>
      <c r="V123" s="123"/>
      <c r="W123" s="123"/>
      <c r="X123" s="123"/>
      <c r="Y123" s="123"/>
    </row>
    <row r="124" spans="1:25" x14ac:dyDescent="0.35">
      <c r="A124" s="125"/>
      <c r="B124" s="125"/>
      <c r="C124" s="125"/>
      <c r="D124" s="125"/>
      <c r="E124" s="123"/>
      <c r="F124" s="123"/>
      <c r="G124" s="123"/>
      <c r="H124" s="123"/>
      <c r="I124" s="123"/>
      <c r="J124" s="123"/>
      <c r="K124" s="123"/>
      <c r="L124" s="123"/>
      <c r="M124" s="123"/>
      <c r="N124" s="123"/>
      <c r="O124" s="123"/>
      <c r="P124" s="123"/>
      <c r="Q124" s="123"/>
      <c r="R124" s="123"/>
      <c r="S124" s="123"/>
      <c r="T124" s="123"/>
      <c r="U124" s="123"/>
      <c r="V124" s="123"/>
      <c r="W124" s="123"/>
      <c r="X124" s="123"/>
      <c r="Y124" s="123"/>
    </row>
    <row r="125" spans="1:25" x14ac:dyDescent="0.35">
      <c r="A125" s="125"/>
      <c r="B125" s="125"/>
      <c r="C125" s="125"/>
      <c r="D125" s="125"/>
      <c r="E125" s="123"/>
      <c r="F125" s="123"/>
      <c r="G125" s="123"/>
      <c r="H125" s="123"/>
      <c r="I125" s="123"/>
      <c r="J125" s="123"/>
      <c r="K125" s="123"/>
      <c r="L125" s="123"/>
      <c r="M125" s="123"/>
      <c r="N125" s="123"/>
      <c r="O125" s="123"/>
      <c r="P125" s="123"/>
      <c r="Q125" s="123"/>
      <c r="R125" s="123"/>
      <c r="S125" s="123"/>
      <c r="T125" s="123"/>
      <c r="U125" s="123"/>
      <c r="V125" s="123"/>
      <c r="W125" s="123"/>
      <c r="X125" s="123"/>
      <c r="Y125" s="123"/>
    </row>
    <row r="126" spans="1:25" x14ac:dyDescent="0.35">
      <c r="A126" s="125"/>
      <c r="B126" s="125"/>
      <c r="C126" s="125"/>
      <c r="D126" s="125"/>
      <c r="E126" s="123"/>
      <c r="F126" s="123"/>
      <c r="G126" s="123"/>
      <c r="H126" s="123"/>
      <c r="I126" s="123"/>
      <c r="J126" s="123"/>
      <c r="K126" s="123"/>
      <c r="L126" s="123"/>
      <c r="M126" s="123"/>
      <c r="N126" s="123"/>
      <c r="O126" s="123"/>
      <c r="P126" s="123"/>
      <c r="Q126" s="123"/>
      <c r="R126" s="123"/>
      <c r="S126" s="123"/>
      <c r="T126" s="123"/>
      <c r="U126" s="123"/>
      <c r="V126" s="123"/>
      <c r="W126" s="123"/>
      <c r="X126" s="123"/>
      <c r="Y126" s="123"/>
    </row>
    <row r="127" spans="1:25" x14ac:dyDescent="0.35">
      <c r="A127" s="125"/>
      <c r="B127" s="125"/>
      <c r="C127" s="125"/>
      <c r="D127" s="125"/>
      <c r="E127" s="123"/>
      <c r="F127" s="123"/>
      <c r="G127" s="123"/>
      <c r="H127" s="123"/>
      <c r="I127" s="123"/>
      <c r="J127" s="123"/>
      <c r="K127" s="123"/>
      <c r="L127" s="123"/>
      <c r="M127" s="123"/>
      <c r="N127" s="123"/>
      <c r="O127" s="123"/>
      <c r="P127" s="123"/>
      <c r="Q127" s="123"/>
      <c r="R127" s="123"/>
      <c r="S127" s="123"/>
      <c r="T127" s="123"/>
      <c r="U127" s="123"/>
      <c r="V127" s="123"/>
      <c r="W127" s="123"/>
      <c r="X127" s="123"/>
      <c r="Y127" s="123"/>
    </row>
    <row r="128" spans="1:25" x14ac:dyDescent="0.35">
      <c r="A128" s="125"/>
      <c r="B128" s="125"/>
      <c r="C128" s="125"/>
      <c r="D128" s="125"/>
      <c r="E128" s="123"/>
      <c r="F128" s="123"/>
      <c r="G128" s="123"/>
      <c r="H128" s="123"/>
      <c r="I128" s="123"/>
      <c r="J128" s="123"/>
      <c r="K128" s="123"/>
      <c r="L128" s="123"/>
      <c r="M128" s="123"/>
      <c r="N128" s="123"/>
      <c r="O128" s="123"/>
      <c r="P128" s="123"/>
      <c r="Q128" s="123"/>
      <c r="R128" s="123"/>
      <c r="S128" s="123"/>
      <c r="T128" s="123"/>
      <c r="U128" s="123"/>
      <c r="V128" s="123"/>
      <c r="W128" s="123"/>
      <c r="X128" s="123"/>
      <c r="Y128" s="123"/>
    </row>
    <row r="129" spans="1:25" x14ac:dyDescent="0.35">
      <c r="A129" s="125"/>
      <c r="B129" s="125"/>
      <c r="C129" s="125"/>
      <c r="D129" s="125"/>
      <c r="E129" s="123"/>
      <c r="F129" s="123"/>
      <c r="G129" s="123"/>
      <c r="H129" s="123"/>
      <c r="I129" s="123"/>
      <c r="J129" s="123"/>
      <c r="K129" s="123"/>
      <c r="L129" s="123"/>
      <c r="M129" s="123"/>
      <c r="N129" s="123"/>
      <c r="O129" s="123"/>
      <c r="P129" s="123"/>
      <c r="Q129" s="123"/>
      <c r="R129" s="123"/>
      <c r="S129" s="123"/>
      <c r="T129" s="123"/>
      <c r="U129" s="123"/>
      <c r="V129" s="123"/>
      <c r="W129" s="123"/>
      <c r="X129" s="123"/>
      <c r="Y129" s="123"/>
    </row>
    <row r="130" spans="1:25" x14ac:dyDescent="0.35">
      <c r="A130" s="125"/>
      <c r="B130" s="125"/>
      <c r="C130" s="125"/>
      <c r="D130" s="125"/>
      <c r="E130" s="123"/>
      <c r="F130" s="123"/>
      <c r="G130" s="123"/>
      <c r="H130" s="123"/>
      <c r="I130" s="123"/>
      <c r="J130" s="123"/>
      <c r="K130" s="123"/>
      <c r="L130" s="123"/>
      <c r="M130" s="123"/>
      <c r="N130" s="123"/>
      <c r="O130" s="123"/>
      <c r="P130" s="123"/>
      <c r="Q130" s="123"/>
      <c r="R130" s="123"/>
      <c r="S130" s="123"/>
      <c r="T130" s="123"/>
      <c r="U130" s="123"/>
      <c r="V130" s="123"/>
      <c r="W130" s="123"/>
      <c r="X130" s="123"/>
      <c r="Y130" s="123"/>
    </row>
    <row r="131" spans="1:25" x14ac:dyDescent="0.35">
      <c r="A131" s="125"/>
      <c r="B131" s="125"/>
      <c r="C131" s="125"/>
      <c r="D131" s="125"/>
      <c r="E131" s="123"/>
      <c r="F131" s="123"/>
      <c r="G131" s="123"/>
      <c r="H131" s="123"/>
      <c r="I131" s="123"/>
      <c r="J131" s="123"/>
      <c r="K131" s="123"/>
      <c r="L131" s="123"/>
      <c r="M131" s="123"/>
      <c r="N131" s="123"/>
      <c r="O131" s="123"/>
      <c r="P131" s="123"/>
      <c r="Q131" s="123"/>
      <c r="R131" s="123"/>
      <c r="S131" s="123"/>
      <c r="T131" s="123"/>
      <c r="U131" s="123"/>
      <c r="V131" s="123"/>
      <c r="W131" s="123"/>
      <c r="X131" s="123"/>
      <c r="Y131" s="123"/>
    </row>
    <row r="132" spans="1:25" x14ac:dyDescent="0.35">
      <c r="A132" s="125"/>
      <c r="B132" s="125"/>
      <c r="C132" s="125"/>
      <c r="D132" s="125"/>
      <c r="E132" s="123"/>
      <c r="F132" s="123"/>
      <c r="G132" s="123"/>
      <c r="H132" s="123"/>
      <c r="I132" s="123"/>
      <c r="J132" s="123"/>
      <c r="K132" s="123"/>
      <c r="L132" s="123"/>
      <c r="M132" s="123"/>
      <c r="N132" s="123"/>
      <c r="O132" s="123"/>
      <c r="P132" s="123"/>
      <c r="Q132" s="123"/>
      <c r="R132" s="123"/>
      <c r="S132" s="123"/>
      <c r="T132" s="123"/>
      <c r="U132" s="123"/>
      <c r="V132" s="123"/>
      <c r="W132" s="123"/>
      <c r="X132" s="123"/>
      <c r="Y132" s="123"/>
    </row>
    <row r="133" spans="1:25" x14ac:dyDescent="0.35">
      <c r="A133" s="125"/>
      <c r="B133" s="125"/>
      <c r="C133" s="125"/>
      <c r="D133" s="125"/>
      <c r="E133" s="123"/>
      <c r="F133" s="123"/>
      <c r="G133" s="123"/>
      <c r="H133" s="123"/>
      <c r="I133" s="123"/>
      <c r="J133" s="123"/>
      <c r="K133" s="123"/>
      <c r="L133" s="123"/>
      <c r="M133" s="123"/>
      <c r="N133" s="123"/>
      <c r="O133" s="123"/>
      <c r="P133" s="123"/>
      <c r="Q133" s="123"/>
      <c r="R133" s="123"/>
      <c r="S133" s="123"/>
      <c r="T133" s="123"/>
      <c r="U133" s="123"/>
      <c r="V133" s="123"/>
      <c r="W133" s="123"/>
      <c r="X133" s="123"/>
      <c r="Y133" s="123"/>
    </row>
    <row r="134" spans="1:25" x14ac:dyDescent="0.35">
      <c r="A134" s="125"/>
      <c r="B134" s="125"/>
      <c r="C134" s="125"/>
      <c r="D134" s="125"/>
      <c r="E134" s="123"/>
      <c r="F134" s="123"/>
      <c r="G134" s="123"/>
      <c r="H134" s="123"/>
      <c r="I134" s="123"/>
      <c r="J134" s="123"/>
      <c r="K134" s="123"/>
      <c r="L134" s="123"/>
      <c r="M134" s="123"/>
      <c r="N134" s="123"/>
      <c r="O134" s="123"/>
      <c r="P134" s="123"/>
      <c r="Q134" s="123"/>
      <c r="R134" s="123"/>
      <c r="S134" s="123"/>
      <c r="T134" s="123"/>
      <c r="U134" s="123"/>
      <c r="V134" s="123"/>
      <c r="W134" s="123"/>
      <c r="X134" s="123"/>
      <c r="Y134" s="123"/>
    </row>
    <row r="135" spans="1:25" x14ac:dyDescent="0.35">
      <c r="A135" s="125"/>
      <c r="B135" s="125"/>
      <c r="C135" s="125"/>
      <c r="D135" s="125"/>
      <c r="E135" s="123"/>
      <c r="F135" s="123"/>
      <c r="G135" s="123"/>
      <c r="H135" s="123"/>
      <c r="I135" s="123"/>
      <c r="J135" s="123"/>
      <c r="K135" s="123"/>
      <c r="L135" s="123"/>
      <c r="M135" s="123"/>
      <c r="N135" s="123"/>
      <c r="O135" s="123"/>
      <c r="P135" s="123"/>
      <c r="Q135" s="123"/>
      <c r="R135" s="123"/>
      <c r="S135" s="123"/>
      <c r="T135" s="123"/>
      <c r="U135" s="123"/>
      <c r="V135" s="123"/>
      <c r="W135" s="123"/>
      <c r="X135" s="123"/>
      <c r="Y135" s="123"/>
    </row>
    <row r="136" spans="1:25" x14ac:dyDescent="0.35">
      <c r="A136" s="125"/>
      <c r="B136" s="125"/>
      <c r="C136" s="125"/>
      <c r="D136" s="125"/>
      <c r="E136" s="123"/>
      <c r="F136" s="123"/>
      <c r="G136" s="123"/>
      <c r="H136" s="123"/>
      <c r="I136" s="123"/>
      <c r="J136" s="123"/>
      <c r="K136" s="123"/>
      <c r="L136" s="123"/>
      <c r="M136" s="123"/>
      <c r="N136" s="123"/>
      <c r="O136" s="123"/>
      <c r="P136" s="123"/>
      <c r="Q136" s="123"/>
      <c r="R136" s="123"/>
      <c r="S136" s="123"/>
      <c r="T136" s="123"/>
      <c r="U136" s="123"/>
      <c r="V136" s="123"/>
      <c r="W136" s="123"/>
      <c r="X136" s="123"/>
      <c r="Y136" s="123"/>
    </row>
    <row r="137" spans="1:25" x14ac:dyDescent="0.35">
      <c r="A137" s="125"/>
      <c r="B137" s="125"/>
      <c r="C137" s="125"/>
      <c r="D137" s="125"/>
      <c r="E137" s="123"/>
      <c r="F137" s="123"/>
      <c r="G137" s="123"/>
      <c r="H137" s="123"/>
      <c r="I137" s="123"/>
      <c r="J137" s="123"/>
      <c r="K137" s="123"/>
      <c r="L137" s="123"/>
      <c r="M137" s="123"/>
      <c r="N137" s="123"/>
      <c r="O137" s="123"/>
      <c r="P137" s="123"/>
      <c r="Q137" s="123"/>
      <c r="R137" s="123"/>
      <c r="S137" s="123"/>
      <c r="T137" s="123"/>
      <c r="U137" s="123"/>
      <c r="V137" s="123"/>
      <c r="W137" s="123"/>
      <c r="X137" s="123"/>
      <c r="Y137" s="123"/>
    </row>
    <row r="138" spans="1:25" x14ac:dyDescent="0.35">
      <c r="A138" s="125"/>
      <c r="B138" s="125"/>
      <c r="C138" s="125"/>
      <c r="D138" s="125"/>
      <c r="E138" s="123"/>
      <c r="F138" s="123"/>
      <c r="G138" s="123"/>
      <c r="H138" s="123"/>
      <c r="I138" s="123"/>
      <c r="J138" s="123"/>
      <c r="K138" s="123"/>
      <c r="L138" s="123"/>
      <c r="M138" s="123"/>
      <c r="N138" s="123"/>
      <c r="O138" s="123"/>
      <c r="P138" s="123"/>
      <c r="Q138" s="123"/>
      <c r="R138" s="123"/>
      <c r="S138" s="123"/>
      <c r="T138" s="123"/>
      <c r="U138" s="123"/>
      <c r="V138" s="123"/>
      <c r="W138" s="123"/>
      <c r="X138" s="123"/>
      <c r="Y138" s="123"/>
    </row>
    <row r="139" spans="1:25" x14ac:dyDescent="0.35">
      <c r="A139" s="125"/>
      <c r="B139" s="125"/>
      <c r="C139" s="125"/>
      <c r="D139" s="125"/>
      <c r="E139" s="123"/>
      <c r="F139" s="123"/>
      <c r="G139" s="123"/>
      <c r="H139" s="123"/>
      <c r="I139" s="123"/>
      <c r="J139" s="123"/>
      <c r="K139" s="123"/>
      <c r="L139" s="123"/>
      <c r="M139" s="123"/>
      <c r="N139" s="123"/>
      <c r="O139" s="123"/>
      <c r="P139" s="123"/>
      <c r="Q139" s="123"/>
      <c r="R139" s="123"/>
      <c r="S139" s="123"/>
      <c r="T139" s="123"/>
      <c r="U139" s="123"/>
      <c r="V139" s="123"/>
      <c r="W139" s="123"/>
      <c r="X139" s="123"/>
      <c r="Y139" s="123"/>
    </row>
    <row r="140" spans="1:25" x14ac:dyDescent="0.35">
      <c r="A140" s="125"/>
      <c r="B140" s="125"/>
      <c r="C140" s="125"/>
      <c r="D140" s="125"/>
      <c r="E140" s="123"/>
      <c r="F140" s="123"/>
      <c r="G140" s="123"/>
      <c r="H140" s="123"/>
      <c r="I140" s="123"/>
      <c r="J140" s="123"/>
      <c r="K140" s="123"/>
      <c r="L140" s="123"/>
      <c r="M140" s="123"/>
      <c r="N140" s="123"/>
      <c r="O140" s="123"/>
      <c r="P140" s="123"/>
      <c r="Q140" s="123"/>
      <c r="R140" s="123"/>
      <c r="S140" s="123"/>
      <c r="T140" s="123"/>
      <c r="U140" s="123"/>
      <c r="V140" s="123"/>
      <c r="W140" s="123"/>
      <c r="X140" s="123"/>
      <c r="Y140" s="123"/>
    </row>
    <row r="141" spans="1:25" x14ac:dyDescent="0.35">
      <c r="A141" s="125"/>
      <c r="B141" s="125"/>
      <c r="C141" s="125"/>
      <c r="D141" s="125"/>
      <c r="E141" s="123"/>
      <c r="F141" s="123"/>
      <c r="G141" s="123"/>
      <c r="H141" s="123"/>
      <c r="I141" s="123"/>
      <c r="J141" s="123"/>
      <c r="K141" s="123"/>
      <c r="L141" s="123"/>
      <c r="M141" s="123"/>
      <c r="N141" s="123"/>
      <c r="O141" s="123"/>
      <c r="P141" s="123"/>
      <c r="Q141" s="123"/>
      <c r="R141" s="123"/>
      <c r="S141" s="123"/>
      <c r="T141" s="123"/>
      <c r="U141" s="123"/>
      <c r="V141" s="123"/>
      <c r="W141" s="123"/>
      <c r="X141" s="123"/>
      <c r="Y141" s="123"/>
    </row>
    <row r="142" spans="1:25" x14ac:dyDescent="0.35">
      <c r="A142" s="125"/>
      <c r="B142" s="125"/>
      <c r="C142" s="125"/>
      <c r="D142" s="125"/>
      <c r="E142" s="123"/>
      <c r="F142" s="123"/>
      <c r="G142" s="123"/>
      <c r="H142" s="123"/>
      <c r="I142" s="123"/>
      <c r="J142" s="123"/>
      <c r="K142" s="123"/>
      <c r="L142" s="123"/>
      <c r="M142" s="123"/>
      <c r="N142" s="123"/>
      <c r="O142" s="123"/>
      <c r="P142" s="123"/>
      <c r="Q142" s="123"/>
      <c r="R142" s="123"/>
      <c r="S142" s="123"/>
      <c r="T142" s="123"/>
      <c r="U142" s="123"/>
      <c r="V142" s="123"/>
      <c r="W142" s="123"/>
      <c r="X142" s="123"/>
      <c r="Y142" s="123"/>
    </row>
    <row r="143" spans="1:25" x14ac:dyDescent="0.35">
      <c r="A143" s="125"/>
      <c r="B143" s="125"/>
      <c r="C143" s="125"/>
      <c r="D143" s="125"/>
      <c r="E143" s="123"/>
      <c r="F143" s="123"/>
      <c r="G143" s="123"/>
      <c r="H143" s="123"/>
      <c r="I143" s="123"/>
      <c r="J143" s="123"/>
      <c r="K143" s="123"/>
      <c r="L143" s="123"/>
      <c r="M143" s="123"/>
      <c r="N143" s="123"/>
      <c r="O143" s="123"/>
      <c r="P143" s="123"/>
      <c r="Q143" s="123"/>
      <c r="R143" s="123"/>
      <c r="S143" s="123"/>
      <c r="T143" s="123"/>
      <c r="U143" s="123"/>
      <c r="V143" s="123"/>
      <c r="W143" s="123"/>
      <c r="X143" s="123"/>
      <c r="Y143" s="123"/>
    </row>
    <row r="144" spans="1:25" x14ac:dyDescent="0.35">
      <c r="A144" s="125"/>
      <c r="B144" s="125"/>
      <c r="C144" s="125"/>
      <c r="D144" s="125"/>
      <c r="E144" s="123"/>
      <c r="F144" s="123"/>
      <c r="G144" s="123"/>
      <c r="H144" s="123"/>
      <c r="I144" s="123"/>
      <c r="J144" s="123"/>
      <c r="K144" s="123"/>
      <c r="L144" s="123"/>
      <c r="M144" s="123"/>
      <c r="N144" s="123"/>
      <c r="O144" s="123"/>
      <c r="P144" s="123"/>
      <c r="Q144" s="123"/>
      <c r="R144" s="123"/>
      <c r="S144" s="123"/>
      <c r="T144" s="123"/>
      <c r="U144" s="123"/>
      <c r="V144" s="123"/>
      <c r="W144" s="123"/>
      <c r="X144" s="123"/>
      <c r="Y144" s="123"/>
    </row>
    <row r="145" spans="1:25" x14ac:dyDescent="0.35">
      <c r="A145" s="125"/>
      <c r="B145" s="125"/>
      <c r="C145" s="125"/>
      <c r="D145" s="125"/>
      <c r="E145" s="123"/>
      <c r="F145" s="123"/>
      <c r="G145" s="123"/>
      <c r="H145" s="123"/>
      <c r="I145" s="123"/>
      <c r="J145" s="123"/>
      <c r="K145" s="123"/>
      <c r="L145" s="123"/>
      <c r="M145" s="123"/>
      <c r="N145" s="123"/>
      <c r="O145" s="123"/>
      <c r="P145" s="123"/>
      <c r="Q145" s="123"/>
      <c r="R145" s="123"/>
      <c r="S145" s="123"/>
      <c r="T145" s="123"/>
      <c r="U145" s="123"/>
      <c r="V145" s="123"/>
      <c r="W145" s="123"/>
      <c r="X145" s="123"/>
      <c r="Y145" s="123"/>
    </row>
    <row r="146" spans="1:25" x14ac:dyDescent="0.35">
      <c r="A146" s="125"/>
      <c r="B146" s="125"/>
      <c r="C146" s="125"/>
      <c r="D146" s="125"/>
      <c r="E146" s="123"/>
      <c r="F146" s="123"/>
      <c r="G146" s="123"/>
      <c r="H146" s="123"/>
      <c r="I146" s="123"/>
      <c r="J146" s="123"/>
      <c r="K146" s="123"/>
      <c r="L146" s="123"/>
      <c r="M146" s="123"/>
      <c r="N146" s="123"/>
      <c r="O146" s="123"/>
      <c r="P146" s="123"/>
      <c r="Q146" s="123"/>
      <c r="R146" s="123"/>
      <c r="S146" s="123"/>
      <c r="T146" s="123"/>
      <c r="U146" s="123"/>
      <c r="V146" s="123"/>
      <c r="W146" s="123"/>
      <c r="X146" s="123"/>
      <c r="Y146" s="123"/>
    </row>
    <row r="147" spans="1:25" x14ac:dyDescent="0.35">
      <c r="A147" s="125"/>
      <c r="B147" s="125"/>
      <c r="C147" s="125"/>
      <c r="D147" s="125"/>
      <c r="E147" s="123"/>
      <c r="F147" s="123"/>
      <c r="G147" s="123"/>
      <c r="H147" s="123"/>
      <c r="I147" s="123"/>
      <c r="J147" s="123"/>
      <c r="K147" s="123"/>
      <c r="L147" s="123"/>
      <c r="M147" s="123"/>
      <c r="N147" s="123"/>
      <c r="O147" s="123"/>
      <c r="P147" s="123"/>
      <c r="Q147" s="123"/>
      <c r="R147" s="123"/>
      <c r="S147" s="123"/>
      <c r="T147" s="123"/>
      <c r="U147" s="123"/>
      <c r="V147" s="123"/>
      <c r="W147" s="123"/>
      <c r="X147" s="123"/>
      <c r="Y147" s="123"/>
    </row>
    <row r="148" spans="1:25" x14ac:dyDescent="0.35">
      <c r="A148" s="125"/>
      <c r="B148" s="125"/>
      <c r="C148" s="125"/>
      <c r="D148" s="125"/>
      <c r="E148" s="123"/>
      <c r="F148" s="123"/>
      <c r="G148" s="123"/>
      <c r="H148" s="123"/>
      <c r="I148" s="123"/>
      <c r="J148" s="123"/>
      <c r="K148" s="123"/>
      <c r="L148" s="123"/>
      <c r="M148" s="123"/>
      <c r="N148" s="123"/>
      <c r="O148" s="123"/>
      <c r="P148" s="123"/>
      <c r="Q148" s="123"/>
      <c r="R148" s="123"/>
      <c r="S148" s="123"/>
      <c r="T148" s="123"/>
      <c r="U148" s="123"/>
      <c r="V148" s="123"/>
      <c r="W148" s="123"/>
      <c r="X148" s="123"/>
      <c r="Y148" s="123"/>
    </row>
    <row r="149" spans="1:25" x14ac:dyDescent="0.35">
      <c r="A149" s="125"/>
      <c r="B149" s="125"/>
      <c r="C149" s="125"/>
      <c r="D149" s="125"/>
      <c r="E149" s="123"/>
      <c r="F149" s="123"/>
      <c r="G149" s="123"/>
      <c r="H149" s="123"/>
      <c r="I149" s="123"/>
      <c r="J149" s="123"/>
      <c r="K149" s="123"/>
      <c r="L149" s="123"/>
      <c r="M149" s="123"/>
      <c r="N149" s="123"/>
      <c r="O149" s="123"/>
      <c r="P149" s="123"/>
      <c r="Q149" s="123"/>
      <c r="R149" s="123"/>
      <c r="S149" s="123"/>
      <c r="T149" s="123"/>
      <c r="U149" s="123"/>
      <c r="V149" s="123"/>
      <c r="W149" s="123"/>
      <c r="X149" s="123"/>
      <c r="Y149" s="123"/>
    </row>
    <row r="150" spans="1:25" x14ac:dyDescent="0.35">
      <c r="A150" s="125"/>
      <c r="B150" s="125"/>
      <c r="C150" s="125"/>
      <c r="D150" s="125"/>
      <c r="E150" s="123"/>
      <c r="F150" s="123"/>
      <c r="G150" s="123"/>
      <c r="H150" s="123"/>
      <c r="I150" s="123"/>
      <c r="J150" s="123"/>
      <c r="K150" s="123"/>
      <c r="L150" s="123"/>
      <c r="M150" s="123"/>
      <c r="N150" s="123"/>
      <c r="O150" s="123"/>
      <c r="P150" s="123"/>
      <c r="Q150" s="123"/>
      <c r="R150" s="123"/>
      <c r="S150" s="123"/>
      <c r="T150" s="123"/>
      <c r="U150" s="123"/>
      <c r="V150" s="123"/>
      <c r="W150" s="123"/>
      <c r="X150" s="123"/>
      <c r="Y150" s="123"/>
    </row>
    <row r="151" spans="1:25" x14ac:dyDescent="0.35">
      <c r="A151" s="125"/>
      <c r="B151" s="125"/>
      <c r="C151" s="125"/>
      <c r="D151" s="125"/>
      <c r="E151" s="123"/>
      <c r="F151" s="123"/>
      <c r="G151" s="123"/>
      <c r="H151" s="123"/>
      <c r="I151" s="123"/>
      <c r="J151" s="123"/>
      <c r="K151" s="123"/>
      <c r="L151" s="123"/>
      <c r="M151" s="123"/>
      <c r="N151" s="123"/>
      <c r="O151" s="123"/>
      <c r="P151" s="123"/>
      <c r="Q151" s="123"/>
      <c r="R151" s="123"/>
      <c r="S151" s="123"/>
      <c r="T151" s="123"/>
      <c r="U151" s="123"/>
      <c r="V151" s="123"/>
      <c r="W151" s="123"/>
      <c r="X151" s="123"/>
      <c r="Y151" s="123"/>
    </row>
    <row r="152" spans="1:25" x14ac:dyDescent="0.35">
      <c r="A152" s="125"/>
      <c r="B152" s="125"/>
      <c r="C152" s="125"/>
      <c r="D152" s="125"/>
      <c r="E152" s="123"/>
      <c r="F152" s="123"/>
      <c r="G152" s="123"/>
      <c r="H152" s="123"/>
      <c r="I152" s="123"/>
      <c r="J152" s="123"/>
      <c r="K152" s="123"/>
      <c r="L152" s="123"/>
      <c r="M152" s="123"/>
      <c r="N152" s="123"/>
      <c r="O152" s="123"/>
      <c r="P152" s="123"/>
      <c r="Q152" s="123"/>
      <c r="R152" s="123"/>
      <c r="S152" s="123"/>
      <c r="T152" s="123"/>
      <c r="U152" s="123"/>
      <c r="V152" s="123"/>
      <c r="W152" s="123"/>
      <c r="X152" s="123"/>
      <c r="Y152" s="123"/>
    </row>
    <row r="153" spans="1:25" x14ac:dyDescent="0.35">
      <c r="A153" s="125"/>
      <c r="B153" s="125"/>
      <c r="C153" s="125"/>
      <c r="D153" s="125"/>
      <c r="E153" s="123"/>
      <c r="F153" s="123"/>
      <c r="G153" s="123"/>
      <c r="H153" s="123"/>
      <c r="I153" s="123"/>
      <c r="J153" s="123"/>
      <c r="K153" s="123"/>
      <c r="L153" s="123"/>
      <c r="M153" s="123"/>
      <c r="N153" s="123"/>
      <c r="O153" s="123"/>
      <c r="P153" s="123"/>
      <c r="Q153" s="123"/>
      <c r="R153" s="123"/>
      <c r="S153" s="123"/>
      <c r="T153" s="123"/>
      <c r="U153" s="123"/>
      <c r="V153" s="123"/>
      <c r="W153" s="123"/>
      <c r="X153" s="123"/>
      <c r="Y153" s="123"/>
    </row>
    <row r="154" spans="1:25" x14ac:dyDescent="0.35">
      <c r="A154" s="125"/>
      <c r="B154" s="125"/>
      <c r="C154" s="125"/>
      <c r="D154" s="125"/>
      <c r="E154" s="123"/>
      <c r="F154" s="123"/>
      <c r="G154" s="123"/>
      <c r="H154" s="123"/>
      <c r="I154" s="123"/>
      <c r="J154" s="123"/>
      <c r="K154" s="123"/>
      <c r="L154" s="123"/>
      <c r="M154" s="123"/>
      <c r="N154" s="123"/>
      <c r="O154" s="123"/>
      <c r="P154" s="123"/>
      <c r="Q154" s="123"/>
      <c r="R154" s="123"/>
      <c r="S154" s="123"/>
      <c r="T154" s="123"/>
      <c r="U154" s="123"/>
      <c r="V154" s="123"/>
      <c r="W154" s="123"/>
      <c r="X154" s="123"/>
      <c r="Y154" s="123"/>
    </row>
    <row r="155" spans="1:25" x14ac:dyDescent="0.35">
      <c r="A155" s="125"/>
      <c r="B155" s="125"/>
      <c r="C155" s="125"/>
      <c r="D155" s="125"/>
      <c r="E155" s="123"/>
      <c r="F155" s="123"/>
      <c r="G155" s="123"/>
      <c r="H155" s="123"/>
      <c r="I155" s="123"/>
      <c r="J155" s="123"/>
      <c r="K155" s="123"/>
      <c r="L155" s="123"/>
      <c r="M155" s="123"/>
      <c r="N155" s="123"/>
      <c r="O155" s="123"/>
      <c r="P155" s="123"/>
      <c r="Q155" s="123"/>
      <c r="R155" s="123"/>
      <c r="S155" s="123"/>
      <c r="T155" s="123"/>
      <c r="U155" s="123"/>
      <c r="V155" s="123"/>
      <c r="W155" s="123"/>
      <c r="X155" s="123"/>
      <c r="Y155" s="123"/>
    </row>
    <row r="156" spans="1:25" x14ac:dyDescent="0.35">
      <c r="A156" s="125"/>
      <c r="B156" s="125"/>
      <c r="C156" s="125"/>
      <c r="D156" s="125"/>
      <c r="E156" s="123"/>
      <c r="F156" s="123"/>
      <c r="G156" s="123"/>
      <c r="H156" s="123"/>
      <c r="I156" s="123"/>
      <c r="J156" s="123"/>
      <c r="K156" s="123"/>
      <c r="L156" s="123"/>
      <c r="M156" s="123"/>
      <c r="N156" s="123"/>
      <c r="O156" s="123"/>
      <c r="P156" s="123"/>
      <c r="Q156" s="123"/>
      <c r="R156" s="123"/>
      <c r="S156" s="123"/>
      <c r="T156" s="123"/>
      <c r="U156" s="123"/>
      <c r="V156" s="123"/>
      <c r="W156" s="123"/>
      <c r="X156" s="123"/>
      <c r="Y156" s="123"/>
    </row>
    <row r="157" spans="1:25" x14ac:dyDescent="0.35">
      <c r="A157" s="125"/>
      <c r="B157" s="125"/>
      <c r="C157" s="125"/>
      <c r="D157" s="125"/>
      <c r="E157" s="123"/>
      <c r="F157" s="123"/>
      <c r="G157" s="123"/>
      <c r="H157" s="123"/>
      <c r="I157" s="123"/>
      <c r="J157" s="123"/>
      <c r="K157" s="123"/>
      <c r="L157" s="123"/>
      <c r="M157" s="123"/>
      <c r="N157" s="123"/>
      <c r="O157" s="123"/>
      <c r="P157" s="123"/>
      <c r="Q157" s="123"/>
      <c r="R157" s="123"/>
      <c r="S157" s="123"/>
      <c r="T157" s="123"/>
      <c r="U157" s="123"/>
      <c r="V157" s="123"/>
      <c r="W157" s="123"/>
      <c r="X157" s="123"/>
      <c r="Y157" s="123"/>
    </row>
    <row r="158" spans="1:25" x14ac:dyDescent="0.35">
      <c r="A158" s="125"/>
      <c r="B158" s="125"/>
      <c r="C158" s="125"/>
      <c r="D158" s="125"/>
      <c r="E158" s="123"/>
      <c r="F158" s="123"/>
      <c r="G158" s="123"/>
      <c r="H158" s="123"/>
      <c r="I158" s="123"/>
      <c r="J158" s="123"/>
      <c r="K158" s="123"/>
      <c r="L158" s="123"/>
      <c r="M158" s="123"/>
      <c r="N158" s="123"/>
      <c r="O158" s="123"/>
      <c r="P158" s="123"/>
      <c r="Q158" s="123"/>
      <c r="R158" s="123"/>
      <c r="S158" s="123"/>
      <c r="T158" s="123"/>
      <c r="U158" s="123"/>
      <c r="V158" s="123"/>
      <c r="W158" s="123"/>
      <c r="X158" s="123"/>
      <c r="Y158" s="123"/>
    </row>
    <row r="159" spans="1:25" x14ac:dyDescent="0.35">
      <c r="A159" s="125"/>
      <c r="B159" s="125"/>
      <c r="C159" s="125"/>
      <c r="D159" s="125"/>
      <c r="E159" s="123"/>
      <c r="F159" s="123"/>
      <c r="G159" s="123"/>
      <c r="H159" s="123"/>
      <c r="I159" s="123"/>
      <c r="J159" s="123"/>
      <c r="K159" s="123"/>
      <c r="L159" s="123"/>
      <c r="M159" s="123"/>
      <c r="N159" s="123"/>
      <c r="O159" s="123"/>
      <c r="P159" s="123"/>
      <c r="Q159" s="123"/>
      <c r="R159" s="123"/>
      <c r="S159" s="123"/>
      <c r="T159" s="123"/>
      <c r="U159" s="123"/>
      <c r="V159" s="123"/>
      <c r="W159" s="123"/>
      <c r="X159" s="123"/>
      <c r="Y159" s="123"/>
    </row>
    <row r="160" spans="1:25" x14ac:dyDescent="0.35">
      <c r="A160" s="125"/>
      <c r="B160" s="125"/>
      <c r="C160" s="125"/>
      <c r="D160" s="125"/>
      <c r="E160" s="123"/>
      <c r="F160" s="123"/>
      <c r="G160" s="123"/>
      <c r="H160" s="123"/>
      <c r="I160" s="123"/>
      <c r="J160" s="123"/>
      <c r="K160" s="123"/>
      <c r="L160" s="123"/>
      <c r="M160" s="123"/>
      <c r="N160" s="123"/>
      <c r="O160" s="123"/>
      <c r="P160" s="123"/>
      <c r="Q160" s="123"/>
      <c r="R160" s="123"/>
      <c r="S160" s="123"/>
      <c r="T160" s="123"/>
      <c r="U160" s="123"/>
      <c r="V160" s="123"/>
      <c r="W160" s="123"/>
      <c r="X160" s="123"/>
      <c r="Y160" s="123"/>
    </row>
    <row r="161" spans="1:25" x14ac:dyDescent="0.35">
      <c r="A161" s="125"/>
      <c r="B161" s="125"/>
      <c r="C161" s="125"/>
      <c r="D161" s="125"/>
      <c r="E161" s="123"/>
      <c r="F161" s="123"/>
      <c r="G161" s="123"/>
      <c r="H161" s="123"/>
      <c r="I161" s="123"/>
      <c r="J161" s="123"/>
      <c r="K161" s="123"/>
      <c r="L161" s="123"/>
      <c r="M161" s="123"/>
      <c r="N161" s="123"/>
      <c r="O161" s="123"/>
      <c r="P161" s="123"/>
      <c r="Q161" s="123"/>
      <c r="R161" s="123"/>
      <c r="S161" s="123"/>
      <c r="T161" s="123"/>
      <c r="U161" s="123"/>
      <c r="V161" s="123"/>
      <c r="W161" s="123"/>
      <c r="X161" s="123"/>
      <c r="Y161" s="123"/>
    </row>
    <row r="162" spans="1:25" x14ac:dyDescent="0.35">
      <c r="A162" s="125"/>
      <c r="B162" s="125"/>
      <c r="C162" s="125"/>
      <c r="D162" s="125"/>
      <c r="E162" s="123"/>
      <c r="F162" s="123"/>
      <c r="G162" s="123"/>
      <c r="H162" s="123"/>
      <c r="I162" s="123"/>
      <c r="J162" s="123"/>
      <c r="K162" s="123"/>
      <c r="L162" s="123"/>
      <c r="M162" s="123"/>
      <c r="N162" s="123"/>
      <c r="O162" s="123"/>
      <c r="P162" s="123"/>
      <c r="Q162" s="123"/>
      <c r="R162" s="123"/>
      <c r="S162" s="123"/>
      <c r="T162" s="123"/>
      <c r="U162" s="123"/>
      <c r="V162" s="123"/>
      <c r="W162" s="123"/>
      <c r="X162" s="123"/>
      <c r="Y162" s="123"/>
    </row>
    <row r="163" spans="1:25" x14ac:dyDescent="0.35">
      <c r="A163" s="125"/>
      <c r="B163" s="125"/>
      <c r="C163" s="125"/>
      <c r="D163" s="125"/>
      <c r="E163" s="123"/>
      <c r="F163" s="123"/>
      <c r="G163" s="123"/>
      <c r="H163" s="123"/>
      <c r="I163" s="123"/>
      <c r="J163" s="123"/>
      <c r="K163" s="123"/>
      <c r="L163" s="123"/>
      <c r="M163" s="123"/>
      <c r="N163" s="123"/>
      <c r="O163" s="123"/>
      <c r="P163" s="123"/>
      <c r="Q163" s="123"/>
      <c r="R163" s="123"/>
      <c r="S163" s="123"/>
      <c r="T163" s="123"/>
      <c r="U163" s="123"/>
      <c r="V163" s="123"/>
      <c r="W163" s="123"/>
      <c r="X163" s="123"/>
      <c r="Y163" s="123"/>
    </row>
    <row r="164" spans="1:25" x14ac:dyDescent="0.35">
      <c r="A164" s="125"/>
      <c r="B164" s="125"/>
      <c r="C164" s="125"/>
      <c r="D164" s="125"/>
      <c r="E164" s="123"/>
      <c r="F164" s="123"/>
      <c r="G164" s="123"/>
      <c r="H164" s="123"/>
      <c r="I164" s="123"/>
      <c r="J164" s="123"/>
      <c r="K164" s="123"/>
      <c r="L164" s="123"/>
      <c r="M164" s="123"/>
      <c r="N164" s="123"/>
      <c r="O164" s="123"/>
      <c r="P164" s="123"/>
      <c r="Q164" s="123"/>
      <c r="R164" s="123"/>
      <c r="S164" s="123"/>
      <c r="T164" s="123"/>
      <c r="U164" s="123"/>
      <c r="V164" s="123"/>
      <c r="W164" s="123"/>
      <c r="X164" s="123"/>
      <c r="Y164" s="123"/>
    </row>
    <row r="165" spans="1:25" x14ac:dyDescent="0.35">
      <c r="A165" s="125"/>
      <c r="B165" s="125"/>
      <c r="C165" s="125"/>
      <c r="D165" s="125"/>
      <c r="E165" s="123"/>
      <c r="F165" s="123"/>
      <c r="G165" s="123"/>
      <c r="H165" s="123"/>
      <c r="I165" s="123"/>
      <c r="J165" s="123"/>
      <c r="K165" s="123"/>
      <c r="L165" s="123"/>
      <c r="M165" s="123"/>
      <c r="N165" s="123"/>
      <c r="O165" s="123"/>
      <c r="P165" s="123"/>
      <c r="Q165" s="123"/>
      <c r="R165" s="123"/>
      <c r="S165" s="123"/>
      <c r="T165" s="123"/>
      <c r="U165" s="123"/>
      <c r="V165" s="123"/>
      <c r="W165" s="123"/>
      <c r="X165" s="123"/>
      <c r="Y165" s="123"/>
    </row>
    <row r="166" spans="1:25" x14ac:dyDescent="0.35">
      <c r="A166" s="125"/>
      <c r="B166" s="125"/>
      <c r="C166" s="125"/>
      <c r="D166" s="125"/>
      <c r="E166" s="123"/>
      <c r="F166" s="123"/>
      <c r="G166" s="123"/>
      <c r="H166" s="123"/>
      <c r="I166" s="123"/>
      <c r="J166" s="123"/>
      <c r="K166" s="123"/>
      <c r="L166" s="123"/>
      <c r="M166" s="123"/>
      <c r="N166" s="123"/>
      <c r="O166" s="123"/>
      <c r="P166" s="123"/>
      <c r="Q166" s="123"/>
      <c r="R166" s="123"/>
      <c r="S166" s="123"/>
      <c r="T166" s="123"/>
      <c r="U166" s="123"/>
      <c r="V166" s="123"/>
      <c r="W166" s="123"/>
      <c r="X166" s="123"/>
      <c r="Y166" s="123"/>
    </row>
    <row r="167" spans="1:25" x14ac:dyDescent="0.35">
      <c r="A167" s="125"/>
      <c r="B167" s="125"/>
      <c r="C167" s="125"/>
      <c r="D167" s="125"/>
      <c r="E167" s="123"/>
      <c r="F167" s="123"/>
      <c r="G167" s="123"/>
      <c r="H167" s="123"/>
      <c r="I167" s="123"/>
      <c r="J167" s="123"/>
      <c r="K167" s="123"/>
      <c r="L167" s="123"/>
      <c r="M167" s="123"/>
      <c r="N167" s="123"/>
      <c r="O167" s="123"/>
      <c r="P167" s="123"/>
      <c r="Q167" s="123"/>
      <c r="R167" s="123"/>
      <c r="S167" s="123"/>
      <c r="T167" s="123"/>
      <c r="U167" s="123"/>
      <c r="V167" s="123"/>
      <c r="W167" s="123"/>
      <c r="X167" s="123"/>
      <c r="Y167" s="123"/>
    </row>
    <row r="168" spans="1:25" x14ac:dyDescent="0.35">
      <c r="A168" s="125"/>
      <c r="B168" s="125"/>
      <c r="C168" s="125"/>
      <c r="D168" s="125"/>
      <c r="E168" s="123"/>
      <c r="F168" s="123"/>
      <c r="G168" s="123"/>
      <c r="H168" s="123"/>
      <c r="I168" s="123"/>
      <c r="J168" s="123"/>
      <c r="K168" s="123"/>
      <c r="L168" s="123"/>
      <c r="M168" s="123"/>
      <c r="N168" s="123"/>
      <c r="O168" s="123"/>
      <c r="P168" s="123"/>
      <c r="Q168" s="123"/>
      <c r="R168" s="123"/>
      <c r="S168" s="123"/>
      <c r="T168" s="123"/>
      <c r="U168" s="123"/>
      <c r="V168" s="123"/>
      <c r="W168" s="123"/>
      <c r="X168" s="123"/>
      <c r="Y168" s="123"/>
    </row>
    <row r="169" spans="1:25" x14ac:dyDescent="0.35">
      <c r="A169" s="125"/>
      <c r="B169" s="125"/>
      <c r="C169" s="125"/>
      <c r="D169" s="125"/>
      <c r="E169" s="123"/>
      <c r="F169" s="123"/>
      <c r="G169" s="123"/>
      <c r="H169" s="123"/>
      <c r="I169" s="123"/>
      <c r="J169" s="123"/>
      <c r="K169" s="123"/>
      <c r="L169" s="123"/>
      <c r="M169" s="123"/>
      <c r="N169" s="123"/>
      <c r="O169" s="123"/>
      <c r="P169" s="123"/>
      <c r="Q169" s="123"/>
      <c r="R169" s="123"/>
      <c r="S169" s="123"/>
      <c r="T169" s="123"/>
      <c r="U169" s="123"/>
      <c r="V169" s="123"/>
      <c r="W169" s="123"/>
      <c r="X169" s="123"/>
      <c r="Y169" s="123"/>
    </row>
    <row r="170" spans="1:25" x14ac:dyDescent="0.35">
      <c r="A170" s="125"/>
      <c r="B170" s="125"/>
      <c r="C170" s="125"/>
      <c r="D170" s="125"/>
      <c r="E170" s="123"/>
      <c r="F170" s="123"/>
      <c r="G170" s="123"/>
      <c r="H170" s="123"/>
      <c r="I170" s="123"/>
      <c r="J170" s="123"/>
      <c r="K170" s="123"/>
      <c r="L170" s="123"/>
      <c r="M170" s="123"/>
      <c r="N170" s="123"/>
      <c r="O170" s="123"/>
      <c r="P170" s="123"/>
      <c r="Q170" s="123"/>
      <c r="R170" s="123"/>
      <c r="S170" s="123"/>
      <c r="T170" s="123"/>
      <c r="U170" s="123"/>
      <c r="V170" s="123"/>
      <c r="W170" s="123"/>
      <c r="X170" s="123"/>
      <c r="Y170" s="123"/>
    </row>
    <row r="171" spans="1:25" x14ac:dyDescent="0.35">
      <c r="A171" s="125"/>
      <c r="B171" s="125"/>
      <c r="C171" s="125"/>
      <c r="D171" s="125"/>
      <c r="E171" s="123"/>
      <c r="F171" s="123"/>
      <c r="G171" s="123"/>
      <c r="H171" s="123"/>
      <c r="I171" s="123"/>
      <c r="J171" s="123"/>
      <c r="K171" s="123"/>
      <c r="L171" s="123"/>
      <c r="M171" s="123"/>
      <c r="N171" s="123"/>
      <c r="O171" s="123"/>
      <c r="P171" s="123"/>
      <c r="Q171" s="123"/>
      <c r="R171" s="123"/>
      <c r="S171" s="123"/>
      <c r="T171" s="123"/>
      <c r="U171" s="123"/>
      <c r="V171" s="123"/>
      <c r="W171" s="123"/>
      <c r="X171" s="123"/>
      <c r="Y171" s="123"/>
    </row>
    <row r="172" spans="1:25" x14ac:dyDescent="0.35">
      <c r="A172" s="125"/>
      <c r="B172" s="125"/>
      <c r="C172" s="125"/>
      <c r="D172" s="125"/>
      <c r="E172" s="123"/>
      <c r="F172" s="123"/>
      <c r="G172" s="123"/>
      <c r="H172" s="123"/>
      <c r="I172" s="123"/>
      <c r="J172" s="123"/>
      <c r="K172" s="123"/>
      <c r="L172" s="123"/>
      <c r="M172" s="123"/>
      <c r="N172" s="123"/>
      <c r="O172" s="123"/>
      <c r="P172" s="123"/>
      <c r="Q172" s="123"/>
      <c r="R172" s="123"/>
      <c r="S172" s="123"/>
      <c r="T172" s="123"/>
      <c r="U172" s="123"/>
      <c r="V172" s="123"/>
      <c r="W172" s="123"/>
      <c r="X172" s="123"/>
      <c r="Y172" s="123"/>
    </row>
    <row r="173" spans="1:25" x14ac:dyDescent="0.35">
      <c r="A173" s="125"/>
      <c r="B173" s="125"/>
      <c r="C173" s="125"/>
      <c r="D173" s="125"/>
      <c r="E173" s="123"/>
      <c r="F173" s="123"/>
      <c r="G173" s="123"/>
      <c r="H173" s="123"/>
      <c r="I173" s="123"/>
      <c r="J173" s="123"/>
      <c r="K173" s="123"/>
      <c r="L173" s="123"/>
      <c r="M173" s="123"/>
      <c r="N173" s="123"/>
      <c r="O173" s="123"/>
      <c r="P173" s="123"/>
      <c r="Q173" s="123"/>
      <c r="R173" s="123"/>
      <c r="S173" s="123"/>
      <c r="T173" s="123"/>
      <c r="U173" s="123"/>
      <c r="V173" s="123"/>
      <c r="W173" s="123"/>
      <c r="X173" s="123"/>
      <c r="Y173" s="123"/>
    </row>
    <row r="174" spans="1:25" x14ac:dyDescent="0.35">
      <c r="A174" s="125"/>
      <c r="B174" s="125"/>
      <c r="C174" s="125"/>
      <c r="D174" s="125"/>
      <c r="E174" s="123"/>
      <c r="F174" s="123"/>
      <c r="G174" s="123"/>
      <c r="H174" s="123"/>
      <c r="I174" s="123"/>
      <c r="J174" s="123"/>
      <c r="K174" s="123"/>
      <c r="L174" s="123"/>
      <c r="M174" s="123"/>
      <c r="N174" s="123"/>
      <c r="O174" s="123"/>
      <c r="P174" s="123"/>
      <c r="Q174" s="123"/>
      <c r="R174" s="123"/>
      <c r="S174" s="123"/>
      <c r="T174" s="123"/>
      <c r="U174" s="123"/>
      <c r="V174" s="123"/>
      <c r="W174" s="123"/>
      <c r="X174" s="123"/>
      <c r="Y174" s="123"/>
    </row>
    <row r="175" spans="1:25" x14ac:dyDescent="0.35">
      <c r="A175" s="125"/>
      <c r="B175" s="125"/>
      <c r="C175" s="125"/>
      <c r="D175" s="125"/>
      <c r="E175" s="123"/>
      <c r="F175" s="123"/>
      <c r="G175" s="123"/>
      <c r="H175" s="123"/>
      <c r="I175" s="123"/>
      <c r="J175" s="123"/>
      <c r="K175" s="123"/>
      <c r="L175" s="123"/>
      <c r="M175" s="123"/>
      <c r="N175" s="123"/>
      <c r="O175" s="123"/>
      <c r="P175" s="123"/>
      <c r="Q175" s="123"/>
      <c r="R175" s="123"/>
      <c r="S175" s="123"/>
      <c r="T175" s="123"/>
      <c r="U175" s="123"/>
      <c r="V175" s="123"/>
      <c r="W175" s="123"/>
      <c r="X175" s="123"/>
      <c r="Y175" s="123"/>
    </row>
    <row r="176" spans="1:25" x14ac:dyDescent="0.35">
      <c r="A176" s="125"/>
      <c r="B176" s="125"/>
      <c r="C176" s="125"/>
      <c r="D176" s="125"/>
      <c r="E176" s="123"/>
      <c r="F176" s="123"/>
      <c r="G176" s="123"/>
      <c r="H176" s="123"/>
      <c r="I176" s="123"/>
      <c r="J176" s="123"/>
      <c r="K176" s="123"/>
      <c r="L176" s="123"/>
      <c r="M176" s="123"/>
      <c r="N176" s="123"/>
      <c r="O176" s="123"/>
      <c r="P176" s="123"/>
      <c r="Q176" s="123"/>
      <c r="R176" s="123"/>
      <c r="S176" s="123"/>
      <c r="T176" s="123"/>
      <c r="U176" s="123"/>
      <c r="V176" s="123"/>
      <c r="W176" s="123"/>
      <c r="X176" s="123"/>
      <c r="Y176" s="123"/>
    </row>
    <row r="177" spans="1:25" x14ac:dyDescent="0.35">
      <c r="A177" s="125"/>
      <c r="B177" s="125"/>
      <c r="C177" s="125"/>
      <c r="D177" s="125"/>
      <c r="E177" s="123"/>
      <c r="F177" s="123"/>
      <c r="G177" s="123"/>
      <c r="H177" s="123"/>
      <c r="I177" s="123"/>
      <c r="J177" s="123"/>
      <c r="K177" s="123"/>
      <c r="L177" s="123"/>
      <c r="M177" s="123"/>
      <c r="N177" s="123"/>
      <c r="O177" s="123"/>
      <c r="P177" s="123"/>
      <c r="Q177" s="123"/>
      <c r="R177" s="123"/>
      <c r="S177" s="123"/>
      <c r="T177" s="123"/>
      <c r="U177" s="123"/>
      <c r="V177" s="123"/>
      <c r="W177" s="123"/>
      <c r="X177" s="123"/>
      <c r="Y177" s="123"/>
    </row>
    <row r="178" spans="1:25" x14ac:dyDescent="0.35">
      <c r="A178" s="125"/>
      <c r="B178" s="125"/>
      <c r="C178" s="125"/>
      <c r="D178" s="125"/>
      <c r="E178" s="123"/>
      <c r="F178" s="123"/>
      <c r="G178" s="123"/>
      <c r="H178" s="123"/>
      <c r="I178" s="123"/>
      <c r="J178" s="123"/>
      <c r="K178" s="123"/>
      <c r="L178" s="123"/>
      <c r="M178" s="123"/>
      <c r="N178" s="123"/>
      <c r="O178" s="123"/>
      <c r="P178" s="123"/>
      <c r="Q178" s="123"/>
      <c r="R178" s="123"/>
      <c r="S178" s="123"/>
      <c r="T178" s="123"/>
      <c r="U178" s="123"/>
      <c r="V178" s="123"/>
      <c r="W178" s="123"/>
      <c r="X178" s="123"/>
      <c r="Y178" s="123"/>
    </row>
    <row r="179" spans="1:25" x14ac:dyDescent="0.35">
      <c r="A179" s="125"/>
      <c r="B179" s="125"/>
      <c r="C179" s="125"/>
      <c r="D179" s="125"/>
      <c r="E179" s="123"/>
      <c r="F179" s="123"/>
      <c r="G179" s="123"/>
      <c r="H179" s="123"/>
      <c r="I179" s="123"/>
      <c r="J179" s="123"/>
      <c r="K179" s="123"/>
      <c r="L179" s="123"/>
      <c r="M179" s="123"/>
      <c r="N179" s="123"/>
      <c r="O179" s="123"/>
      <c r="P179" s="123"/>
      <c r="Q179" s="123"/>
      <c r="R179" s="123"/>
      <c r="S179" s="123"/>
      <c r="T179" s="123"/>
      <c r="U179" s="123"/>
      <c r="V179" s="123"/>
      <c r="W179" s="123"/>
      <c r="X179" s="123"/>
      <c r="Y179" s="123"/>
    </row>
    <row r="180" spans="1:25" x14ac:dyDescent="0.35">
      <c r="A180" s="125"/>
      <c r="B180" s="125"/>
      <c r="C180" s="125"/>
      <c r="D180" s="125"/>
      <c r="E180" s="123"/>
      <c r="F180" s="123"/>
      <c r="G180" s="123"/>
      <c r="H180" s="123"/>
      <c r="I180" s="123"/>
      <c r="J180" s="123"/>
      <c r="K180" s="123"/>
      <c r="L180" s="123"/>
      <c r="M180" s="123"/>
      <c r="N180" s="123"/>
      <c r="O180" s="123"/>
      <c r="P180" s="123"/>
      <c r="Q180" s="123"/>
      <c r="R180" s="123"/>
      <c r="S180" s="123"/>
      <c r="T180" s="123"/>
      <c r="U180" s="123"/>
      <c r="V180" s="123"/>
      <c r="W180" s="123"/>
      <c r="X180" s="123"/>
      <c r="Y180" s="123"/>
    </row>
    <row r="181" spans="1:25" x14ac:dyDescent="0.35">
      <c r="A181" s="125"/>
      <c r="B181" s="125"/>
      <c r="C181" s="125"/>
      <c r="D181" s="125"/>
      <c r="E181" s="123"/>
      <c r="F181" s="123"/>
      <c r="G181" s="123"/>
      <c r="H181" s="123"/>
      <c r="I181" s="123"/>
      <c r="J181" s="123"/>
      <c r="K181" s="123"/>
      <c r="L181" s="123"/>
      <c r="M181" s="123"/>
      <c r="N181" s="123"/>
      <c r="O181" s="123"/>
      <c r="P181" s="123"/>
      <c r="Q181" s="123"/>
      <c r="R181" s="123"/>
      <c r="S181" s="123"/>
      <c r="T181" s="123"/>
      <c r="U181" s="123"/>
      <c r="V181" s="123"/>
      <c r="W181" s="123"/>
      <c r="X181" s="123"/>
      <c r="Y181" s="123"/>
    </row>
    <row r="182" spans="1:25" x14ac:dyDescent="0.35">
      <c r="A182" s="125"/>
      <c r="B182" s="125"/>
      <c r="C182" s="125"/>
      <c r="D182" s="125"/>
      <c r="E182" s="123"/>
      <c r="F182" s="123"/>
      <c r="G182" s="123"/>
      <c r="H182" s="123"/>
      <c r="I182" s="123"/>
      <c r="J182" s="123"/>
      <c r="K182" s="123"/>
      <c r="L182" s="123"/>
      <c r="M182" s="123"/>
      <c r="N182" s="123"/>
      <c r="O182" s="123"/>
      <c r="P182" s="123"/>
      <c r="Q182" s="123"/>
      <c r="R182" s="123"/>
      <c r="S182" s="123"/>
      <c r="T182" s="123"/>
      <c r="U182" s="123"/>
      <c r="V182" s="123"/>
      <c r="W182" s="123"/>
      <c r="X182" s="123"/>
      <c r="Y182" s="123"/>
    </row>
    <row r="183" spans="1:25" x14ac:dyDescent="0.35">
      <c r="A183" s="125"/>
      <c r="B183" s="125"/>
      <c r="C183" s="125"/>
      <c r="D183" s="125"/>
      <c r="E183" s="123"/>
      <c r="F183" s="123"/>
      <c r="G183" s="123"/>
      <c r="H183" s="123"/>
      <c r="I183" s="123"/>
      <c r="J183" s="123"/>
      <c r="K183" s="123"/>
      <c r="L183" s="123"/>
      <c r="M183" s="123"/>
      <c r="N183" s="123"/>
      <c r="O183" s="123"/>
      <c r="P183" s="123"/>
      <c r="Q183" s="123"/>
      <c r="R183" s="123"/>
      <c r="S183" s="123"/>
      <c r="T183" s="123"/>
      <c r="U183" s="123"/>
      <c r="V183" s="123"/>
      <c r="W183" s="123"/>
      <c r="X183" s="123"/>
      <c r="Y183" s="123"/>
    </row>
    <row r="184" spans="1:25" x14ac:dyDescent="0.35">
      <c r="A184" s="125"/>
      <c r="B184" s="125"/>
      <c r="C184" s="125"/>
      <c r="D184" s="125"/>
      <c r="E184" s="123"/>
      <c r="F184" s="123"/>
      <c r="G184" s="123"/>
      <c r="H184" s="123"/>
      <c r="I184" s="123"/>
      <c r="J184" s="123"/>
      <c r="K184" s="123"/>
      <c r="L184" s="123"/>
      <c r="M184" s="123"/>
      <c r="N184" s="123"/>
      <c r="O184" s="123"/>
      <c r="P184" s="123"/>
      <c r="Q184" s="123"/>
      <c r="R184" s="123"/>
      <c r="S184" s="123"/>
      <c r="T184" s="123"/>
      <c r="U184" s="123"/>
      <c r="V184" s="123"/>
      <c r="W184" s="123"/>
      <c r="X184" s="123"/>
      <c r="Y184" s="123"/>
    </row>
    <row r="185" spans="1:25" x14ac:dyDescent="0.35">
      <c r="A185" s="125"/>
      <c r="B185" s="125"/>
      <c r="C185" s="125"/>
      <c r="D185" s="125"/>
      <c r="E185" s="123"/>
      <c r="F185" s="123"/>
      <c r="G185" s="123"/>
      <c r="H185" s="123"/>
      <c r="I185" s="123"/>
      <c r="J185" s="123"/>
      <c r="K185" s="123"/>
      <c r="L185" s="123"/>
      <c r="M185" s="123"/>
      <c r="N185" s="123"/>
      <c r="O185" s="123"/>
      <c r="P185" s="123"/>
      <c r="Q185" s="123"/>
      <c r="R185" s="123"/>
      <c r="S185" s="123"/>
      <c r="T185" s="123"/>
      <c r="U185" s="123"/>
      <c r="V185" s="123"/>
      <c r="W185" s="123"/>
      <c r="X185" s="123"/>
      <c r="Y185" s="123"/>
    </row>
    <row r="186" spans="1:25" x14ac:dyDescent="0.35">
      <c r="A186" s="125"/>
      <c r="B186" s="125"/>
      <c r="C186" s="125"/>
      <c r="D186" s="125"/>
      <c r="E186" s="123"/>
      <c r="F186" s="123"/>
      <c r="G186" s="123"/>
      <c r="H186" s="123"/>
      <c r="I186" s="123"/>
      <c r="J186" s="123"/>
      <c r="K186" s="123"/>
      <c r="L186" s="123"/>
      <c r="M186" s="123"/>
      <c r="N186" s="123"/>
      <c r="O186" s="123"/>
      <c r="P186" s="123"/>
      <c r="Q186" s="123"/>
      <c r="R186" s="123"/>
      <c r="S186" s="123"/>
      <c r="T186" s="123"/>
      <c r="U186" s="123"/>
      <c r="V186" s="123"/>
      <c r="W186" s="123"/>
      <c r="X186" s="123"/>
      <c r="Y186" s="123"/>
    </row>
    <row r="187" spans="1:25" x14ac:dyDescent="0.35">
      <c r="A187" s="125"/>
      <c r="B187" s="125"/>
      <c r="C187" s="125"/>
      <c r="D187" s="125"/>
      <c r="E187" s="123"/>
      <c r="F187" s="123"/>
      <c r="G187" s="123"/>
      <c r="H187" s="123"/>
      <c r="I187" s="123"/>
      <c r="J187" s="123"/>
      <c r="K187" s="123"/>
      <c r="L187" s="123"/>
      <c r="M187" s="123"/>
      <c r="N187" s="123"/>
      <c r="O187" s="123"/>
      <c r="P187" s="123"/>
      <c r="Q187" s="123"/>
      <c r="R187" s="123"/>
      <c r="S187" s="123"/>
      <c r="T187" s="123"/>
      <c r="U187" s="123"/>
      <c r="V187" s="123"/>
      <c r="W187" s="123"/>
      <c r="X187" s="123"/>
      <c r="Y187" s="123"/>
    </row>
    <row r="188" spans="1:25" x14ac:dyDescent="0.35">
      <c r="A188" s="125"/>
      <c r="B188" s="125"/>
      <c r="C188" s="125"/>
      <c r="D188" s="125"/>
      <c r="E188" s="123"/>
      <c r="F188" s="123"/>
      <c r="G188" s="123"/>
      <c r="H188" s="123"/>
      <c r="I188" s="123"/>
      <c r="J188" s="123"/>
      <c r="K188" s="123"/>
      <c r="L188" s="123"/>
      <c r="M188" s="123"/>
      <c r="N188" s="123"/>
      <c r="O188" s="123"/>
      <c r="P188" s="123"/>
      <c r="Q188" s="123"/>
      <c r="R188" s="123"/>
      <c r="S188" s="123"/>
      <c r="T188" s="123"/>
      <c r="U188" s="123"/>
      <c r="V188" s="123"/>
      <c r="W188" s="123"/>
      <c r="X188" s="123"/>
      <c r="Y188" s="123"/>
    </row>
    <row r="189" spans="1:25" x14ac:dyDescent="0.35">
      <c r="A189" s="125"/>
      <c r="B189" s="125"/>
      <c r="C189" s="125"/>
      <c r="D189" s="125"/>
      <c r="E189" s="123"/>
      <c r="F189" s="123"/>
      <c r="G189" s="123"/>
      <c r="H189" s="123"/>
      <c r="I189" s="123"/>
      <c r="J189" s="123"/>
      <c r="K189" s="123"/>
      <c r="L189" s="123"/>
      <c r="M189" s="123"/>
      <c r="N189" s="123"/>
      <c r="O189" s="123"/>
      <c r="P189" s="123"/>
      <c r="Q189" s="123"/>
      <c r="R189" s="123"/>
      <c r="S189" s="123"/>
      <c r="T189" s="123"/>
      <c r="U189" s="123"/>
      <c r="V189" s="123"/>
      <c r="W189" s="123"/>
      <c r="X189" s="123"/>
      <c r="Y189" s="123"/>
    </row>
    <row r="190" spans="1:25" x14ac:dyDescent="0.35">
      <c r="A190" s="125"/>
      <c r="B190" s="125"/>
      <c r="C190" s="125"/>
      <c r="D190" s="125"/>
      <c r="E190" s="123"/>
      <c r="F190" s="123"/>
      <c r="G190" s="123"/>
      <c r="H190" s="123"/>
      <c r="I190" s="123"/>
      <c r="J190" s="123"/>
      <c r="K190" s="123"/>
      <c r="L190" s="123"/>
      <c r="M190" s="123"/>
      <c r="N190" s="123"/>
      <c r="O190" s="123"/>
      <c r="P190" s="123"/>
      <c r="Q190" s="123"/>
      <c r="R190" s="123"/>
      <c r="S190" s="123"/>
      <c r="T190" s="123"/>
      <c r="U190" s="123"/>
      <c r="V190" s="123"/>
      <c r="W190" s="123"/>
      <c r="X190" s="123"/>
      <c r="Y190" s="123"/>
    </row>
    <row r="191" spans="1:25" x14ac:dyDescent="0.35">
      <c r="A191" s="125"/>
      <c r="B191" s="125"/>
      <c r="C191" s="125"/>
      <c r="D191" s="125"/>
      <c r="E191" s="123"/>
      <c r="F191" s="123"/>
      <c r="G191" s="123"/>
      <c r="H191" s="123"/>
      <c r="I191" s="123"/>
      <c r="J191" s="123"/>
      <c r="K191" s="123"/>
      <c r="L191" s="123"/>
      <c r="M191" s="123"/>
      <c r="N191" s="123"/>
      <c r="O191" s="123"/>
      <c r="P191" s="123"/>
      <c r="Q191" s="123"/>
      <c r="R191" s="123"/>
      <c r="S191" s="123"/>
      <c r="T191" s="123"/>
      <c r="U191" s="123"/>
      <c r="V191" s="123"/>
      <c r="W191" s="123"/>
      <c r="X191" s="123"/>
      <c r="Y191" s="123"/>
    </row>
    <row r="192" spans="1:25" x14ac:dyDescent="0.35">
      <c r="A192" s="125"/>
      <c r="B192" s="125"/>
      <c r="C192" s="125"/>
      <c r="D192" s="125"/>
      <c r="E192" s="123"/>
      <c r="F192" s="123"/>
      <c r="G192" s="123"/>
      <c r="H192" s="123"/>
      <c r="I192" s="123"/>
      <c r="J192" s="123"/>
      <c r="K192" s="123"/>
      <c r="L192" s="123"/>
      <c r="M192" s="123"/>
      <c r="N192" s="123"/>
      <c r="O192" s="123"/>
      <c r="P192" s="123"/>
      <c r="Q192" s="123"/>
      <c r="R192" s="123"/>
      <c r="S192" s="123"/>
      <c r="T192" s="123"/>
      <c r="U192" s="123"/>
      <c r="V192" s="123"/>
      <c r="W192" s="123"/>
      <c r="X192" s="123"/>
      <c r="Y192" s="123"/>
    </row>
    <row r="193" spans="1:25" x14ac:dyDescent="0.35">
      <c r="A193" s="125"/>
      <c r="B193" s="125"/>
      <c r="C193" s="125"/>
      <c r="D193" s="125"/>
      <c r="E193" s="123"/>
      <c r="F193" s="123"/>
      <c r="G193" s="123"/>
      <c r="H193" s="123"/>
      <c r="I193" s="123"/>
      <c r="J193" s="123"/>
      <c r="K193" s="123"/>
      <c r="L193" s="123"/>
      <c r="M193" s="123"/>
      <c r="N193" s="123"/>
      <c r="O193" s="123"/>
      <c r="P193" s="123"/>
      <c r="Q193" s="123"/>
      <c r="R193" s="123"/>
      <c r="S193" s="123"/>
      <c r="T193" s="123"/>
      <c r="U193" s="123"/>
      <c r="V193" s="123"/>
      <c r="W193" s="123"/>
      <c r="X193" s="123"/>
      <c r="Y193" s="123"/>
    </row>
    <row r="194" spans="1:25" x14ac:dyDescent="0.35">
      <c r="A194" s="125"/>
      <c r="B194" s="125"/>
      <c r="C194" s="125"/>
      <c r="D194" s="125"/>
      <c r="E194" s="123"/>
      <c r="F194" s="123"/>
      <c r="G194" s="123"/>
      <c r="H194" s="123"/>
      <c r="I194" s="123"/>
      <c r="J194" s="123"/>
      <c r="K194" s="123"/>
      <c r="L194" s="123"/>
      <c r="M194" s="123"/>
      <c r="N194" s="123"/>
      <c r="O194" s="123"/>
      <c r="P194" s="123"/>
      <c r="Q194" s="123"/>
      <c r="R194" s="123"/>
      <c r="S194" s="123"/>
      <c r="T194" s="123"/>
      <c r="U194" s="123"/>
      <c r="V194" s="123"/>
      <c r="W194" s="123"/>
      <c r="X194" s="123"/>
      <c r="Y194" s="123"/>
    </row>
    <row r="195" spans="1:25" x14ac:dyDescent="0.35">
      <c r="A195" s="125"/>
      <c r="B195" s="125"/>
      <c r="C195" s="125"/>
      <c r="D195" s="125"/>
      <c r="E195" s="123"/>
      <c r="F195" s="123"/>
      <c r="G195" s="123"/>
      <c r="H195" s="123"/>
      <c r="I195" s="123"/>
      <c r="J195" s="123"/>
      <c r="K195" s="123"/>
      <c r="L195" s="123"/>
      <c r="M195" s="123"/>
      <c r="N195" s="123"/>
      <c r="O195" s="123"/>
      <c r="P195" s="123"/>
      <c r="Q195" s="123"/>
      <c r="R195" s="123"/>
      <c r="S195" s="123"/>
      <c r="T195" s="123"/>
      <c r="U195" s="123"/>
      <c r="V195" s="123"/>
      <c r="W195" s="123"/>
      <c r="X195" s="123"/>
      <c r="Y195" s="123"/>
    </row>
    <row r="196" spans="1:25" x14ac:dyDescent="0.35">
      <c r="A196" s="125"/>
      <c r="B196" s="125"/>
      <c r="C196" s="125"/>
      <c r="D196" s="125"/>
      <c r="E196" s="123"/>
      <c r="F196" s="123"/>
      <c r="G196" s="123"/>
      <c r="H196" s="123"/>
      <c r="I196" s="123"/>
      <c r="J196" s="123"/>
      <c r="K196" s="123"/>
      <c r="L196" s="123"/>
      <c r="M196" s="123"/>
      <c r="N196" s="123"/>
      <c r="O196" s="123"/>
      <c r="P196" s="123"/>
      <c r="Q196" s="123"/>
      <c r="R196" s="123"/>
      <c r="S196" s="123"/>
      <c r="T196" s="123"/>
      <c r="U196" s="123"/>
      <c r="V196" s="123"/>
      <c r="W196" s="123"/>
      <c r="X196" s="123"/>
      <c r="Y196" s="123"/>
    </row>
    <row r="197" spans="1:25" x14ac:dyDescent="0.35">
      <c r="A197" s="125"/>
      <c r="B197" s="125"/>
      <c r="C197" s="125"/>
      <c r="D197" s="125"/>
      <c r="E197" s="123"/>
      <c r="F197" s="123"/>
      <c r="G197" s="123"/>
      <c r="H197" s="123"/>
      <c r="I197" s="123"/>
      <c r="J197" s="123"/>
      <c r="K197" s="123"/>
      <c r="L197" s="123"/>
      <c r="M197" s="123"/>
      <c r="N197" s="123"/>
      <c r="O197" s="123"/>
      <c r="P197" s="123"/>
      <c r="Q197" s="123"/>
      <c r="R197" s="123"/>
      <c r="S197" s="123"/>
      <c r="T197" s="123"/>
      <c r="U197" s="123"/>
      <c r="V197" s="123"/>
      <c r="W197" s="123"/>
      <c r="X197" s="123"/>
      <c r="Y197" s="123"/>
    </row>
    <row r="198" spans="1:25" x14ac:dyDescent="0.35">
      <c r="A198" s="125"/>
      <c r="B198" s="125"/>
      <c r="C198" s="125"/>
      <c r="D198" s="125"/>
      <c r="E198" s="123"/>
      <c r="F198" s="123"/>
      <c r="G198" s="123"/>
      <c r="H198" s="123"/>
      <c r="I198" s="123"/>
      <c r="J198" s="123"/>
      <c r="K198" s="123"/>
      <c r="L198" s="123"/>
      <c r="M198" s="123"/>
      <c r="N198" s="123"/>
      <c r="O198" s="123"/>
      <c r="P198" s="123"/>
      <c r="Q198" s="123"/>
      <c r="R198" s="123"/>
      <c r="S198" s="123"/>
      <c r="T198" s="123"/>
      <c r="U198" s="123"/>
      <c r="V198" s="123"/>
      <c r="W198" s="123"/>
      <c r="X198" s="123"/>
      <c r="Y198" s="123"/>
    </row>
    <row r="199" spans="1:25" x14ac:dyDescent="0.35">
      <c r="A199" s="125"/>
      <c r="B199" s="125"/>
      <c r="C199" s="125"/>
      <c r="D199" s="125"/>
      <c r="E199" s="123"/>
      <c r="F199" s="123"/>
      <c r="G199" s="123"/>
      <c r="H199" s="123"/>
      <c r="I199" s="123"/>
      <c r="J199" s="123"/>
      <c r="K199" s="123"/>
      <c r="L199" s="123"/>
      <c r="M199" s="123"/>
      <c r="N199" s="123"/>
      <c r="O199" s="123"/>
      <c r="P199" s="123"/>
      <c r="Q199" s="123"/>
      <c r="R199" s="123"/>
      <c r="S199" s="123"/>
      <c r="T199" s="123"/>
      <c r="U199" s="123"/>
      <c r="V199" s="123"/>
      <c r="W199" s="123"/>
      <c r="X199" s="123"/>
      <c r="Y199" s="123"/>
    </row>
    <row r="200" spans="1:25" x14ac:dyDescent="0.35">
      <c r="A200" s="125"/>
      <c r="B200" s="125"/>
      <c r="C200" s="125"/>
      <c r="D200" s="125"/>
      <c r="E200" s="123"/>
      <c r="F200" s="123"/>
      <c r="G200" s="123"/>
      <c r="H200" s="123"/>
      <c r="I200" s="123"/>
      <c r="J200" s="123"/>
      <c r="K200" s="123"/>
      <c r="L200" s="123"/>
      <c r="M200" s="123"/>
      <c r="N200" s="123"/>
      <c r="O200" s="123"/>
      <c r="P200" s="123"/>
      <c r="Q200" s="123"/>
      <c r="R200" s="123"/>
      <c r="S200" s="123"/>
      <c r="T200" s="123"/>
      <c r="U200" s="123"/>
      <c r="V200" s="123"/>
      <c r="W200" s="123"/>
      <c r="X200" s="123"/>
      <c r="Y200" s="123"/>
    </row>
    <row r="201" spans="1:25" x14ac:dyDescent="0.35">
      <c r="A201" s="125"/>
      <c r="B201" s="125"/>
      <c r="C201" s="125"/>
      <c r="D201" s="125"/>
      <c r="E201" s="123"/>
      <c r="F201" s="123"/>
      <c r="G201" s="123"/>
      <c r="H201" s="123"/>
      <c r="I201" s="123"/>
      <c r="J201" s="123"/>
      <c r="K201" s="123"/>
      <c r="L201" s="123"/>
      <c r="M201" s="123"/>
      <c r="N201" s="123"/>
      <c r="O201" s="123"/>
      <c r="P201" s="123"/>
      <c r="Q201" s="123"/>
      <c r="R201" s="123"/>
      <c r="S201" s="123"/>
      <c r="T201" s="123"/>
      <c r="U201" s="123"/>
      <c r="V201" s="123"/>
      <c r="W201" s="123"/>
      <c r="X201" s="123"/>
      <c r="Y201" s="123"/>
    </row>
    <row r="202" spans="1:25" x14ac:dyDescent="0.35">
      <c r="A202" s="125"/>
      <c r="B202" s="125"/>
      <c r="C202" s="125"/>
      <c r="D202" s="125"/>
      <c r="E202" s="123"/>
      <c r="F202" s="123"/>
      <c r="G202" s="123"/>
      <c r="H202" s="123"/>
      <c r="I202" s="123"/>
      <c r="J202" s="123"/>
      <c r="K202" s="123"/>
      <c r="L202" s="123"/>
      <c r="M202" s="123"/>
      <c r="N202" s="123"/>
      <c r="O202" s="123"/>
      <c r="P202" s="123"/>
      <c r="Q202" s="123"/>
      <c r="R202" s="123"/>
      <c r="S202" s="123"/>
      <c r="T202" s="123"/>
      <c r="U202" s="123"/>
      <c r="V202" s="123"/>
      <c r="W202" s="123"/>
      <c r="X202" s="123"/>
      <c r="Y202" s="123"/>
    </row>
    <row r="203" spans="1:25" x14ac:dyDescent="0.35">
      <c r="A203" s="125"/>
      <c r="B203" s="125"/>
      <c r="C203" s="125"/>
      <c r="D203" s="125"/>
      <c r="E203" s="123"/>
      <c r="F203" s="123"/>
      <c r="G203" s="123"/>
      <c r="H203" s="123"/>
      <c r="I203" s="123"/>
      <c r="J203" s="123"/>
      <c r="K203" s="123"/>
      <c r="L203" s="123"/>
      <c r="M203" s="123"/>
      <c r="N203" s="123"/>
      <c r="O203" s="123"/>
      <c r="P203" s="123"/>
      <c r="Q203" s="123"/>
      <c r="R203" s="123"/>
      <c r="S203" s="123"/>
      <c r="T203" s="123"/>
      <c r="U203" s="123"/>
      <c r="V203" s="123"/>
      <c r="W203" s="123"/>
      <c r="X203" s="123"/>
      <c r="Y203" s="123"/>
    </row>
    <row r="204" spans="1:25" x14ac:dyDescent="0.35">
      <c r="A204" s="125"/>
      <c r="B204" s="125"/>
      <c r="C204" s="125"/>
      <c r="D204" s="125"/>
      <c r="E204" s="123"/>
      <c r="F204" s="123"/>
      <c r="G204" s="123"/>
      <c r="H204" s="123"/>
      <c r="I204" s="123"/>
      <c r="J204" s="123"/>
      <c r="K204" s="123"/>
      <c r="L204" s="123"/>
      <c r="M204" s="123"/>
      <c r="N204" s="123"/>
      <c r="O204" s="123"/>
      <c r="P204" s="123"/>
      <c r="Q204" s="123"/>
      <c r="R204" s="123"/>
      <c r="S204" s="123"/>
      <c r="T204" s="123"/>
      <c r="U204" s="123"/>
      <c r="V204" s="123"/>
      <c r="W204" s="123"/>
      <c r="X204" s="123"/>
      <c r="Y204" s="123"/>
    </row>
    <row r="205" spans="1:25" x14ac:dyDescent="0.35">
      <c r="A205" s="125"/>
      <c r="B205" s="125"/>
      <c r="C205" s="125"/>
      <c r="D205" s="125"/>
      <c r="E205" s="123"/>
      <c r="F205" s="123"/>
      <c r="G205" s="123"/>
      <c r="H205" s="123"/>
      <c r="I205" s="123"/>
      <c r="J205" s="123"/>
      <c r="K205" s="123"/>
      <c r="L205" s="123"/>
      <c r="M205" s="123"/>
      <c r="N205" s="123"/>
      <c r="O205" s="123"/>
      <c r="P205" s="123"/>
      <c r="Q205" s="123"/>
      <c r="R205" s="123"/>
      <c r="S205" s="123"/>
      <c r="T205" s="123"/>
      <c r="U205" s="123"/>
      <c r="V205" s="123"/>
      <c r="W205" s="123"/>
      <c r="X205" s="123"/>
      <c r="Y205" s="123"/>
    </row>
    <row r="206" spans="1:25" x14ac:dyDescent="0.35">
      <c r="E206" s="126"/>
      <c r="F206" s="126"/>
      <c r="G206" s="126"/>
      <c r="H206" s="126"/>
      <c r="I206" s="126"/>
      <c r="J206" s="126"/>
      <c r="K206" s="126"/>
      <c r="L206" s="126"/>
      <c r="M206" s="126"/>
      <c r="N206" s="126"/>
      <c r="O206" s="126"/>
      <c r="P206" s="126"/>
      <c r="Q206" s="126"/>
      <c r="R206" s="126"/>
      <c r="S206" s="126"/>
      <c r="T206" s="126"/>
      <c r="U206" s="126"/>
      <c r="V206" s="126"/>
      <c r="W206" s="126"/>
      <c r="X206" s="126"/>
      <c r="Y206" s="126"/>
    </row>
    <row r="207" spans="1:25" x14ac:dyDescent="0.35">
      <c r="E207" s="126"/>
      <c r="F207" s="126"/>
      <c r="G207" s="126"/>
      <c r="H207" s="126"/>
      <c r="I207" s="126"/>
      <c r="J207" s="126"/>
      <c r="K207" s="126"/>
      <c r="L207" s="126"/>
      <c r="M207" s="126"/>
      <c r="N207" s="126"/>
      <c r="O207" s="126"/>
      <c r="P207" s="126"/>
      <c r="Q207" s="126"/>
      <c r="R207" s="126"/>
      <c r="S207" s="126"/>
      <c r="T207" s="126"/>
      <c r="U207" s="126"/>
      <c r="V207" s="126"/>
      <c r="W207" s="126"/>
      <c r="X207" s="126"/>
      <c r="Y207" s="126"/>
    </row>
    <row r="208" spans="1:25" x14ac:dyDescent="0.35">
      <c r="E208" s="126"/>
      <c r="F208" s="126"/>
      <c r="G208" s="126"/>
      <c r="H208" s="126"/>
      <c r="I208" s="126"/>
      <c r="J208" s="126"/>
      <c r="K208" s="126"/>
      <c r="L208" s="126"/>
      <c r="M208" s="126"/>
      <c r="N208" s="126"/>
      <c r="O208" s="126"/>
      <c r="P208" s="126"/>
      <c r="Q208" s="126"/>
      <c r="R208" s="126"/>
      <c r="S208" s="126"/>
      <c r="T208" s="126"/>
      <c r="U208" s="126"/>
      <c r="V208" s="126"/>
      <c r="W208" s="126"/>
      <c r="X208" s="126"/>
      <c r="Y208" s="126"/>
    </row>
    <row r="209" spans="5:25" x14ac:dyDescent="0.35">
      <c r="E209" s="126"/>
      <c r="F209" s="126"/>
      <c r="G209" s="126"/>
      <c r="H209" s="126"/>
      <c r="I209" s="126"/>
      <c r="J209" s="126"/>
      <c r="K209" s="126"/>
      <c r="L209" s="126"/>
      <c r="M209" s="126"/>
      <c r="N209" s="126"/>
      <c r="O209" s="126"/>
      <c r="P209" s="126"/>
      <c r="Q209" s="126"/>
      <c r="R209" s="126"/>
      <c r="S209" s="126"/>
      <c r="T209" s="126"/>
      <c r="U209" s="126"/>
      <c r="V209" s="126"/>
      <c r="W209" s="126"/>
      <c r="X209" s="126"/>
      <c r="Y209" s="126"/>
    </row>
    <row r="210" spans="5:25" x14ac:dyDescent="0.35">
      <c r="E210" s="126"/>
      <c r="F210" s="126"/>
      <c r="G210" s="126"/>
      <c r="H210" s="126"/>
      <c r="I210" s="126"/>
      <c r="J210" s="126"/>
      <c r="K210" s="126"/>
      <c r="L210" s="126"/>
      <c r="M210" s="126"/>
      <c r="N210" s="126"/>
      <c r="O210" s="126"/>
      <c r="P210" s="126"/>
      <c r="Q210" s="126"/>
      <c r="R210" s="126"/>
      <c r="S210" s="126"/>
      <c r="T210" s="126"/>
      <c r="U210" s="126"/>
      <c r="V210" s="126"/>
      <c r="W210" s="126"/>
      <c r="X210" s="126"/>
      <c r="Y210" s="126"/>
    </row>
    <row r="211" spans="5:25" x14ac:dyDescent="0.35">
      <c r="E211" s="126"/>
      <c r="F211" s="126"/>
      <c r="G211" s="126"/>
      <c r="H211" s="126"/>
      <c r="I211" s="126"/>
      <c r="J211" s="126"/>
      <c r="K211" s="126"/>
      <c r="L211" s="126"/>
      <c r="M211" s="126"/>
      <c r="N211" s="126"/>
      <c r="O211" s="126"/>
      <c r="P211" s="126"/>
      <c r="Q211" s="126"/>
      <c r="R211" s="126"/>
      <c r="S211" s="126"/>
      <c r="T211" s="126"/>
      <c r="U211" s="126"/>
      <c r="V211" s="126"/>
      <c r="W211" s="126"/>
      <c r="X211" s="126"/>
      <c r="Y211" s="126"/>
    </row>
    <row r="212" spans="5:25" x14ac:dyDescent="0.35">
      <c r="E212" s="126"/>
      <c r="F212" s="126"/>
      <c r="G212" s="126"/>
      <c r="H212" s="126"/>
      <c r="I212" s="126"/>
      <c r="J212" s="126"/>
      <c r="K212" s="126"/>
      <c r="L212" s="126"/>
      <c r="M212" s="126"/>
      <c r="N212" s="126"/>
      <c r="O212" s="126"/>
      <c r="P212" s="126"/>
      <c r="Q212" s="126"/>
      <c r="R212" s="126"/>
      <c r="S212" s="126"/>
      <c r="T212" s="126"/>
      <c r="U212" s="126"/>
      <c r="V212" s="126"/>
      <c r="W212" s="126"/>
      <c r="X212" s="126"/>
      <c r="Y212" s="126"/>
    </row>
    <row r="213" spans="5:25" x14ac:dyDescent="0.35">
      <c r="E213" s="126"/>
      <c r="F213" s="126"/>
      <c r="G213" s="126"/>
      <c r="H213" s="126"/>
      <c r="I213" s="126"/>
      <c r="J213" s="126"/>
      <c r="K213" s="126"/>
      <c r="L213" s="126"/>
      <c r="M213" s="126"/>
      <c r="N213" s="126"/>
      <c r="O213" s="126"/>
      <c r="P213" s="126"/>
      <c r="Q213" s="126"/>
      <c r="R213" s="126"/>
      <c r="S213" s="126"/>
      <c r="T213" s="126"/>
      <c r="U213" s="126"/>
      <c r="V213" s="126"/>
      <c r="W213" s="126"/>
      <c r="X213" s="126"/>
      <c r="Y213" s="126"/>
    </row>
    <row r="214" spans="5:25" x14ac:dyDescent="0.35">
      <c r="E214" s="126"/>
      <c r="F214" s="126"/>
      <c r="G214" s="126"/>
      <c r="H214" s="126"/>
      <c r="I214" s="126"/>
      <c r="J214" s="126"/>
      <c r="K214" s="126"/>
      <c r="L214" s="126"/>
      <c r="M214" s="126"/>
      <c r="N214" s="126"/>
      <c r="O214" s="126"/>
      <c r="P214" s="126"/>
      <c r="Q214" s="126"/>
      <c r="R214" s="126"/>
      <c r="S214" s="126"/>
      <c r="T214" s="126"/>
      <c r="U214" s="126"/>
      <c r="V214" s="126"/>
      <c r="W214" s="126"/>
      <c r="X214" s="126"/>
      <c r="Y214" s="126"/>
    </row>
    <row r="215" spans="5:25" x14ac:dyDescent="0.35">
      <c r="E215" s="126"/>
      <c r="F215" s="126"/>
      <c r="G215" s="126"/>
      <c r="H215" s="126"/>
      <c r="I215" s="126"/>
      <c r="J215" s="126"/>
      <c r="K215" s="126"/>
      <c r="L215" s="126"/>
      <c r="M215" s="126"/>
      <c r="N215" s="126"/>
      <c r="O215" s="126"/>
      <c r="P215" s="126"/>
      <c r="Q215" s="126"/>
      <c r="R215" s="126"/>
      <c r="S215" s="126"/>
      <c r="T215" s="126"/>
      <c r="U215" s="126"/>
      <c r="V215" s="126"/>
      <c r="W215" s="126"/>
      <c r="X215" s="126"/>
      <c r="Y215" s="126"/>
    </row>
  </sheetData>
  <phoneticPr fontId="42" type="noConversion"/>
  <pageMargins left="0.7" right="0.7" top="0.75" bottom="0.75" header="0.3" footer="0.3"/>
  <pageSetup paperSize="9" scale="86" orientation="landscape" r:id="rId1"/>
  <ignoredErrors>
    <ignoredError sqref="B7:J32 K22:Y32 N20:P21 C33:Y33 B34:Y34 B33"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9BABC-22A6-4E84-95D2-74BCDAFFA3B3}">
  <dimension ref="A1:Z236"/>
  <sheetViews>
    <sheetView zoomScaleNormal="100" zoomScaleSheetLayoutView="50" workbookViewId="0"/>
  </sheetViews>
  <sheetFormatPr defaultColWidth="8.7265625" defaultRowHeight="14.5" x14ac:dyDescent="0.35"/>
  <cols>
    <col min="1" max="1" width="20.7265625" style="49" customWidth="1"/>
    <col min="2" max="2" width="23.453125" style="49" customWidth="1"/>
    <col min="3" max="3" width="17.1796875" style="49" customWidth="1"/>
    <col min="4" max="4" width="20.26953125" style="49" customWidth="1"/>
    <col min="5" max="5" width="21.81640625" style="49" customWidth="1"/>
    <col min="6" max="11" width="12.7265625" style="49" customWidth="1"/>
    <col min="12" max="12" width="17.1796875" style="49" customWidth="1"/>
    <col min="13" max="13" width="13.1796875" style="49" customWidth="1"/>
    <col min="14" max="14" width="12.7265625" style="49" customWidth="1"/>
    <col min="15" max="15" width="12.81640625" style="49" customWidth="1"/>
    <col min="16" max="18" width="12.7265625" style="49" customWidth="1"/>
    <col min="19" max="19" width="12.453125" style="49" customWidth="1"/>
    <col min="20" max="26" width="12.7265625" style="49" customWidth="1"/>
    <col min="27" max="16384" width="8.7265625" style="49"/>
  </cols>
  <sheetData>
    <row r="1" spans="1:26" ht="45" customHeight="1" x14ac:dyDescent="0.35">
      <c r="A1" s="47" t="s">
        <v>140</v>
      </c>
    </row>
    <row r="2" spans="1:26" s="30" customFormat="1" ht="20.149999999999999" customHeight="1" x14ac:dyDescent="0.35">
      <c r="A2" s="30" t="s">
        <v>103</v>
      </c>
    </row>
    <row r="3" spans="1:26" s="30" customFormat="1" ht="20.149999999999999" customHeight="1" x14ac:dyDescent="0.35">
      <c r="A3" s="30" t="s">
        <v>101</v>
      </c>
    </row>
    <row r="4" spans="1:26" s="100" customFormat="1" ht="20.149999999999999" customHeight="1" x14ac:dyDescent="0.3">
      <c r="A4" s="30" t="s">
        <v>64</v>
      </c>
      <c r="F4" s="98"/>
      <c r="G4" s="98"/>
      <c r="H4" s="98"/>
      <c r="I4" s="98"/>
      <c r="J4" s="98"/>
      <c r="K4" s="98"/>
      <c r="L4" s="98"/>
      <c r="M4" s="98"/>
      <c r="N4" s="98"/>
      <c r="O4" s="99"/>
      <c r="P4" s="98"/>
      <c r="Q4" s="98"/>
      <c r="R4" s="98"/>
      <c r="S4" s="98"/>
      <c r="T4" s="99"/>
      <c r="U4" s="98"/>
      <c r="V4" s="98"/>
      <c r="W4" s="98"/>
      <c r="X4" s="98"/>
      <c r="Y4" s="98"/>
      <c r="Z4" s="98"/>
    </row>
    <row r="5" spans="1:26" s="127" customFormat="1" ht="15.5" x14ac:dyDescent="0.35">
      <c r="A5" s="90"/>
      <c r="B5" s="90"/>
      <c r="C5" s="53"/>
      <c r="D5" s="54"/>
      <c r="E5" s="55"/>
      <c r="F5" s="102"/>
      <c r="G5" s="56" t="s">
        <v>73</v>
      </c>
      <c r="H5" s="56"/>
      <c r="I5" s="102"/>
      <c r="J5" s="56" t="s">
        <v>72</v>
      </c>
      <c r="K5" s="56"/>
      <c r="L5" s="103"/>
      <c r="M5" s="56" t="s">
        <v>74</v>
      </c>
      <c r="N5" s="56"/>
      <c r="O5" s="103"/>
      <c r="P5" s="56" t="s">
        <v>75</v>
      </c>
      <c r="Q5" s="56"/>
      <c r="R5" s="103"/>
      <c r="S5" s="56" t="s">
        <v>76</v>
      </c>
      <c r="T5" s="56"/>
      <c r="U5" s="103"/>
      <c r="V5" s="56" t="s">
        <v>77</v>
      </c>
      <c r="W5" s="56"/>
      <c r="X5" s="103"/>
      <c r="Y5" s="56" t="s">
        <v>133</v>
      </c>
      <c r="Z5" s="57"/>
    </row>
    <row r="6" spans="1:26" s="104" customFormat="1" ht="62" x14ac:dyDescent="0.35">
      <c r="A6" s="105" t="s">
        <v>13</v>
      </c>
      <c r="B6" s="128" t="s">
        <v>14</v>
      </c>
      <c r="C6" s="61" t="s">
        <v>90</v>
      </c>
      <c r="D6" s="62" t="s">
        <v>91</v>
      </c>
      <c r="E6" s="63" t="s">
        <v>92</v>
      </c>
      <c r="F6" s="106" t="s">
        <v>110</v>
      </c>
      <c r="G6" s="106" t="s">
        <v>111</v>
      </c>
      <c r="H6" s="106" t="s">
        <v>112</v>
      </c>
      <c r="I6" s="106" t="s">
        <v>69</v>
      </c>
      <c r="J6" s="106" t="s">
        <v>70</v>
      </c>
      <c r="K6" s="106" t="s">
        <v>71</v>
      </c>
      <c r="L6" s="106" t="s">
        <v>78</v>
      </c>
      <c r="M6" s="106" t="s">
        <v>79</v>
      </c>
      <c r="N6" s="106" t="s">
        <v>80</v>
      </c>
      <c r="O6" s="106" t="s">
        <v>81</v>
      </c>
      <c r="P6" s="106" t="s">
        <v>82</v>
      </c>
      <c r="Q6" s="106" t="s">
        <v>83</v>
      </c>
      <c r="R6" s="106" t="s">
        <v>113</v>
      </c>
      <c r="S6" s="106" t="s">
        <v>114</v>
      </c>
      <c r="T6" s="106" t="s">
        <v>115</v>
      </c>
      <c r="U6" s="106" t="s">
        <v>116</v>
      </c>
      <c r="V6" s="106" t="s">
        <v>117</v>
      </c>
      <c r="W6" s="106" t="s">
        <v>161</v>
      </c>
      <c r="X6" s="106" t="s">
        <v>158</v>
      </c>
      <c r="Y6" s="106" t="s">
        <v>159</v>
      </c>
      <c r="Z6" s="63" t="s">
        <v>160</v>
      </c>
    </row>
    <row r="7" spans="1:26" ht="15.65" customHeight="1" x14ac:dyDescent="0.35">
      <c r="A7" s="111">
        <v>1998</v>
      </c>
      <c r="B7" s="111" t="s">
        <v>104</v>
      </c>
      <c r="C7" s="129">
        <v>4224.3710000000001</v>
      </c>
      <c r="D7" s="130">
        <v>10.308</v>
      </c>
      <c r="E7" s="131">
        <v>4214.0630000000001</v>
      </c>
      <c r="F7" s="132">
        <v>4216.46</v>
      </c>
      <c r="G7" s="132">
        <v>0</v>
      </c>
      <c r="H7" s="175">
        <v>4216.46</v>
      </c>
      <c r="I7" s="132">
        <v>7.9109999999999996</v>
      </c>
      <c r="J7" s="132">
        <v>10.308</v>
      </c>
      <c r="K7" s="175">
        <v>-2.3970000000000002</v>
      </c>
      <c r="L7" s="132" t="s">
        <v>100</v>
      </c>
      <c r="M7" s="132" t="s">
        <v>100</v>
      </c>
      <c r="N7" s="176" t="s">
        <v>100</v>
      </c>
      <c r="O7" s="132" t="s">
        <v>100</v>
      </c>
      <c r="P7" s="132" t="s">
        <v>100</v>
      </c>
      <c r="Q7" s="131" t="s">
        <v>100</v>
      </c>
      <c r="R7" s="132" t="s">
        <v>100</v>
      </c>
      <c r="S7" s="132" t="s">
        <v>100</v>
      </c>
      <c r="T7" s="176" t="s">
        <v>100</v>
      </c>
      <c r="U7" s="132" t="s">
        <v>100</v>
      </c>
      <c r="V7" s="132" t="s">
        <v>100</v>
      </c>
      <c r="W7" s="176" t="s">
        <v>100</v>
      </c>
      <c r="X7" s="132" t="s">
        <v>100</v>
      </c>
      <c r="Y7" s="132" t="s">
        <v>100</v>
      </c>
      <c r="Z7" s="131" t="s">
        <v>100</v>
      </c>
    </row>
    <row r="8" spans="1:26" ht="15.65" customHeight="1" x14ac:dyDescent="0.35">
      <c r="A8" s="112">
        <v>1998</v>
      </c>
      <c r="B8" s="111" t="s">
        <v>105</v>
      </c>
      <c r="C8" s="129">
        <v>3992.5080000000003</v>
      </c>
      <c r="D8" s="130">
        <v>14.087999999999999</v>
      </c>
      <c r="E8" s="131">
        <v>3978.42</v>
      </c>
      <c r="F8" s="132">
        <v>3969.31</v>
      </c>
      <c r="G8" s="132">
        <v>0</v>
      </c>
      <c r="H8" s="175">
        <v>3969.31</v>
      </c>
      <c r="I8" s="132">
        <v>23.197999999999997</v>
      </c>
      <c r="J8" s="132">
        <v>14.087999999999999</v>
      </c>
      <c r="K8" s="175">
        <v>9.11</v>
      </c>
      <c r="L8" s="132" t="s">
        <v>100</v>
      </c>
      <c r="M8" s="132" t="s">
        <v>100</v>
      </c>
      <c r="N8" s="131" t="s">
        <v>100</v>
      </c>
      <c r="O8" s="132" t="s">
        <v>100</v>
      </c>
      <c r="P8" s="132" t="s">
        <v>100</v>
      </c>
      <c r="Q8" s="131" t="s">
        <v>100</v>
      </c>
      <c r="R8" s="132" t="s">
        <v>100</v>
      </c>
      <c r="S8" s="132" t="s">
        <v>100</v>
      </c>
      <c r="T8" s="131" t="s">
        <v>100</v>
      </c>
      <c r="U8" s="132" t="s">
        <v>100</v>
      </c>
      <c r="V8" s="132" t="s">
        <v>100</v>
      </c>
      <c r="W8" s="131" t="s">
        <v>100</v>
      </c>
      <c r="X8" s="132" t="s">
        <v>100</v>
      </c>
      <c r="Y8" s="132" t="s">
        <v>100</v>
      </c>
      <c r="Z8" s="131" t="s">
        <v>100</v>
      </c>
    </row>
    <row r="9" spans="1:26" ht="15.65" customHeight="1" x14ac:dyDescent="0.35">
      <c r="A9" s="111">
        <v>1998</v>
      </c>
      <c r="B9" s="111" t="s">
        <v>106</v>
      </c>
      <c r="C9" s="129">
        <v>889.93200000000002</v>
      </c>
      <c r="D9" s="130">
        <v>43.016000000000005</v>
      </c>
      <c r="E9" s="131">
        <v>846.91599999999994</v>
      </c>
      <c r="F9" s="132">
        <v>880.71500000000003</v>
      </c>
      <c r="G9" s="132">
        <v>0</v>
      </c>
      <c r="H9" s="175">
        <v>880.71500000000003</v>
      </c>
      <c r="I9" s="132">
        <v>9.2170000000000005</v>
      </c>
      <c r="J9" s="132">
        <v>43.016000000000005</v>
      </c>
      <c r="K9" s="175">
        <v>-33.799000000000007</v>
      </c>
      <c r="L9" s="132" t="s">
        <v>100</v>
      </c>
      <c r="M9" s="132" t="s">
        <v>100</v>
      </c>
      <c r="N9" s="131" t="s">
        <v>100</v>
      </c>
      <c r="O9" s="132" t="s">
        <v>100</v>
      </c>
      <c r="P9" s="132" t="s">
        <v>100</v>
      </c>
      <c r="Q9" s="131" t="s">
        <v>100</v>
      </c>
      <c r="R9" s="132" t="s">
        <v>100</v>
      </c>
      <c r="S9" s="132" t="s">
        <v>100</v>
      </c>
      <c r="T9" s="131" t="s">
        <v>100</v>
      </c>
      <c r="U9" s="132" t="s">
        <v>100</v>
      </c>
      <c r="V9" s="132" t="s">
        <v>100</v>
      </c>
      <c r="W9" s="131" t="s">
        <v>100</v>
      </c>
      <c r="X9" s="132" t="s">
        <v>100</v>
      </c>
      <c r="Y9" s="132" t="s">
        <v>100</v>
      </c>
      <c r="Z9" s="131" t="s">
        <v>100</v>
      </c>
    </row>
    <row r="10" spans="1:26" ht="15.65" customHeight="1" x14ac:dyDescent="0.35">
      <c r="A10" s="111">
        <v>1998</v>
      </c>
      <c r="B10" s="111" t="s">
        <v>107</v>
      </c>
      <c r="C10" s="129">
        <v>3732.518</v>
      </c>
      <c r="D10" s="130">
        <v>63.167999999999999</v>
      </c>
      <c r="E10" s="131">
        <v>3669.3500000000004</v>
      </c>
      <c r="F10" s="132">
        <v>3720.8870000000006</v>
      </c>
      <c r="G10" s="132">
        <v>0</v>
      </c>
      <c r="H10" s="175">
        <v>3720.8870000000006</v>
      </c>
      <c r="I10" s="132">
        <v>11.631</v>
      </c>
      <c r="J10" s="132">
        <v>63.167999999999999</v>
      </c>
      <c r="K10" s="175">
        <v>-51.536999999999992</v>
      </c>
      <c r="L10" s="132" t="s">
        <v>100</v>
      </c>
      <c r="M10" s="132" t="s">
        <v>100</v>
      </c>
      <c r="N10" s="131" t="s">
        <v>100</v>
      </c>
      <c r="O10" s="132" t="s">
        <v>100</v>
      </c>
      <c r="P10" s="132" t="s">
        <v>100</v>
      </c>
      <c r="Q10" s="131" t="s">
        <v>100</v>
      </c>
      <c r="R10" s="132" t="s">
        <v>100</v>
      </c>
      <c r="S10" s="132" t="s">
        <v>100</v>
      </c>
      <c r="T10" s="131" t="s">
        <v>100</v>
      </c>
      <c r="U10" s="132" t="s">
        <v>100</v>
      </c>
      <c r="V10" s="132" t="s">
        <v>100</v>
      </c>
      <c r="W10" s="131" t="s">
        <v>100</v>
      </c>
      <c r="X10" s="132" t="s">
        <v>100</v>
      </c>
      <c r="Y10" s="132" t="s">
        <v>100</v>
      </c>
      <c r="Z10" s="131" t="s">
        <v>100</v>
      </c>
    </row>
    <row r="11" spans="1:26" ht="15.65" customHeight="1" x14ac:dyDescent="0.35">
      <c r="A11" s="111">
        <v>1999</v>
      </c>
      <c r="B11" s="111" t="s">
        <v>104</v>
      </c>
      <c r="C11" s="129">
        <v>3645.7060000000001</v>
      </c>
      <c r="D11" s="130">
        <v>24.189</v>
      </c>
      <c r="E11" s="131">
        <v>3621.5170000000003</v>
      </c>
      <c r="F11" s="132">
        <v>3638.8</v>
      </c>
      <c r="G11" s="132">
        <v>0</v>
      </c>
      <c r="H11" s="175">
        <v>3638.8</v>
      </c>
      <c r="I11" s="132">
        <v>6.9060000000000006</v>
      </c>
      <c r="J11" s="132">
        <v>24.189</v>
      </c>
      <c r="K11" s="175">
        <v>-17.282999999999998</v>
      </c>
      <c r="L11" s="132" t="s">
        <v>100</v>
      </c>
      <c r="M11" s="132" t="s">
        <v>100</v>
      </c>
      <c r="N11" s="131" t="s">
        <v>100</v>
      </c>
      <c r="O11" s="132" t="s">
        <v>100</v>
      </c>
      <c r="P11" s="132" t="s">
        <v>100</v>
      </c>
      <c r="Q11" s="131" t="s">
        <v>100</v>
      </c>
      <c r="R11" s="132" t="s">
        <v>100</v>
      </c>
      <c r="S11" s="132" t="s">
        <v>100</v>
      </c>
      <c r="T11" s="131" t="s">
        <v>100</v>
      </c>
      <c r="U11" s="132" t="s">
        <v>100</v>
      </c>
      <c r="V11" s="132" t="s">
        <v>100</v>
      </c>
      <c r="W11" s="131" t="s">
        <v>100</v>
      </c>
      <c r="X11" s="132" t="s">
        <v>100</v>
      </c>
      <c r="Y11" s="132" t="s">
        <v>100</v>
      </c>
      <c r="Z11" s="131" t="s">
        <v>100</v>
      </c>
    </row>
    <row r="12" spans="1:26" ht="15.65" customHeight="1" x14ac:dyDescent="0.35">
      <c r="A12" s="112">
        <v>1999</v>
      </c>
      <c r="B12" s="111" t="s">
        <v>105</v>
      </c>
      <c r="C12" s="129">
        <v>3748.0949999999998</v>
      </c>
      <c r="D12" s="130">
        <v>39.648000000000003</v>
      </c>
      <c r="E12" s="131">
        <v>3708.4469999999992</v>
      </c>
      <c r="F12" s="132">
        <v>3741.9800000000005</v>
      </c>
      <c r="G12" s="132">
        <v>0</v>
      </c>
      <c r="H12" s="175">
        <v>3741.9800000000005</v>
      </c>
      <c r="I12" s="132">
        <v>6.1150000000000002</v>
      </c>
      <c r="J12" s="132">
        <v>39.648000000000003</v>
      </c>
      <c r="K12" s="175">
        <v>-33.533000000000001</v>
      </c>
      <c r="L12" s="132" t="s">
        <v>100</v>
      </c>
      <c r="M12" s="132" t="s">
        <v>100</v>
      </c>
      <c r="N12" s="131" t="s">
        <v>100</v>
      </c>
      <c r="O12" s="132" t="s">
        <v>100</v>
      </c>
      <c r="P12" s="132" t="s">
        <v>100</v>
      </c>
      <c r="Q12" s="131" t="s">
        <v>100</v>
      </c>
      <c r="R12" s="132" t="s">
        <v>100</v>
      </c>
      <c r="S12" s="132" t="s">
        <v>100</v>
      </c>
      <c r="T12" s="131" t="s">
        <v>100</v>
      </c>
      <c r="U12" s="132" t="s">
        <v>100</v>
      </c>
      <c r="V12" s="132" t="s">
        <v>100</v>
      </c>
      <c r="W12" s="131" t="s">
        <v>100</v>
      </c>
      <c r="X12" s="132" t="s">
        <v>100</v>
      </c>
      <c r="Y12" s="132" t="s">
        <v>100</v>
      </c>
      <c r="Z12" s="131" t="s">
        <v>100</v>
      </c>
    </row>
    <row r="13" spans="1:26" ht="15.65" customHeight="1" x14ac:dyDescent="0.35">
      <c r="A13" s="111">
        <v>1999</v>
      </c>
      <c r="B13" s="111" t="s">
        <v>106</v>
      </c>
      <c r="C13" s="129">
        <v>3419.2970000000005</v>
      </c>
      <c r="D13" s="130">
        <v>124.863</v>
      </c>
      <c r="E13" s="131">
        <v>3294.4340000000002</v>
      </c>
      <c r="F13" s="132">
        <v>3415.4500000000003</v>
      </c>
      <c r="G13" s="132">
        <v>0</v>
      </c>
      <c r="H13" s="175">
        <v>3415.4500000000003</v>
      </c>
      <c r="I13" s="132">
        <v>3.8470000000000004</v>
      </c>
      <c r="J13" s="132">
        <v>124.863</v>
      </c>
      <c r="K13" s="175">
        <v>-121.01600000000001</v>
      </c>
      <c r="L13" s="132" t="s">
        <v>100</v>
      </c>
      <c r="M13" s="132" t="s">
        <v>100</v>
      </c>
      <c r="N13" s="131" t="s">
        <v>100</v>
      </c>
      <c r="O13" s="132" t="s">
        <v>100</v>
      </c>
      <c r="P13" s="132" t="s">
        <v>100</v>
      </c>
      <c r="Q13" s="131" t="s">
        <v>100</v>
      </c>
      <c r="R13" s="132" t="s">
        <v>100</v>
      </c>
      <c r="S13" s="132" t="s">
        <v>100</v>
      </c>
      <c r="T13" s="131" t="s">
        <v>100</v>
      </c>
      <c r="U13" s="132" t="s">
        <v>100</v>
      </c>
      <c r="V13" s="132" t="s">
        <v>100</v>
      </c>
      <c r="W13" s="131" t="s">
        <v>100</v>
      </c>
      <c r="X13" s="132" t="s">
        <v>100</v>
      </c>
      <c r="Y13" s="132" t="s">
        <v>100</v>
      </c>
      <c r="Z13" s="131" t="s">
        <v>100</v>
      </c>
    </row>
    <row r="14" spans="1:26" ht="15.65" customHeight="1" x14ac:dyDescent="0.35">
      <c r="A14" s="111">
        <v>1999</v>
      </c>
      <c r="B14" s="111" t="s">
        <v>107</v>
      </c>
      <c r="C14" s="129">
        <v>3694.1190000000006</v>
      </c>
      <c r="D14" s="130">
        <v>74.153999999999996</v>
      </c>
      <c r="E14" s="131">
        <v>3619.9650000000001</v>
      </c>
      <c r="F14" s="132">
        <v>3688.26</v>
      </c>
      <c r="G14" s="132">
        <v>0</v>
      </c>
      <c r="H14" s="175">
        <v>3688.26</v>
      </c>
      <c r="I14" s="132">
        <v>5.859</v>
      </c>
      <c r="J14" s="132">
        <v>74.153999999999996</v>
      </c>
      <c r="K14" s="175">
        <v>-68.295000000000002</v>
      </c>
      <c r="L14" s="132" t="s">
        <v>100</v>
      </c>
      <c r="M14" s="132" t="s">
        <v>100</v>
      </c>
      <c r="N14" s="131" t="s">
        <v>100</v>
      </c>
      <c r="O14" s="132" t="s">
        <v>100</v>
      </c>
      <c r="P14" s="132" t="s">
        <v>100</v>
      </c>
      <c r="Q14" s="131" t="s">
        <v>100</v>
      </c>
      <c r="R14" s="132" t="s">
        <v>100</v>
      </c>
      <c r="S14" s="132" t="s">
        <v>100</v>
      </c>
      <c r="T14" s="131" t="s">
        <v>100</v>
      </c>
      <c r="U14" s="132" t="s">
        <v>100</v>
      </c>
      <c r="V14" s="132" t="s">
        <v>100</v>
      </c>
      <c r="W14" s="131" t="s">
        <v>100</v>
      </c>
      <c r="X14" s="132" t="s">
        <v>100</v>
      </c>
      <c r="Y14" s="132" t="s">
        <v>100</v>
      </c>
      <c r="Z14" s="131" t="s">
        <v>100</v>
      </c>
    </row>
    <row r="15" spans="1:26" ht="15.65" customHeight="1" x14ac:dyDescent="0.35">
      <c r="A15" s="111">
        <v>2000</v>
      </c>
      <c r="B15" s="111" t="s">
        <v>104</v>
      </c>
      <c r="C15" s="129">
        <v>3265.0920000000001</v>
      </c>
      <c r="D15" s="130">
        <v>27.710999999999999</v>
      </c>
      <c r="E15" s="131">
        <v>3237.3810000000003</v>
      </c>
      <c r="F15" s="132">
        <v>3259.1400000000003</v>
      </c>
      <c r="G15" s="132">
        <v>0.93</v>
      </c>
      <c r="H15" s="175">
        <v>3258.21</v>
      </c>
      <c r="I15" s="132">
        <v>5.952</v>
      </c>
      <c r="J15" s="132">
        <v>26.780999999999999</v>
      </c>
      <c r="K15" s="175">
        <v>-20.829000000000001</v>
      </c>
      <c r="L15" s="132" t="s">
        <v>100</v>
      </c>
      <c r="M15" s="132" t="s">
        <v>100</v>
      </c>
      <c r="N15" s="131" t="s">
        <v>100</v>
      </c>
      <c r="O15" s="132" t="s">
        <v>100</v>
      </c>
      <c r="P15" s="132" t="s">
        <v>100</v>
      </c>
      <c r="Q15" s="131" t="s">
        <v>100</v>
      </c>
      <c r="R15" s="132" t="s">
        <v>100</v>
      </c>
      <c r="S15" s="132" t="s">
        <v>100</v>
      </c>
      <c r="T15" s="131" t="s">
        <v>100</v>
      </c>
      <c r="U15" s="132" t="s">
        <v>100</v>
      </c>
      <c r="V15" s="132" t="s">
        <v>100</v>
      </c>
      <c r="W15" s="131" t="s">
        <v>100</v>
      </c>
      <c r="X15" s="132" t="s">
        <v>100</v>
      </c>
      <c r="Y15" s="132" t="s">
        <v>100</v>
      </c>
      <c r="Z15" s="131" t="s">
        <v>100</v>
      </c>
    </row>
    <row r="16" spans="1:26" ht="15.65" customHeight="1" x14ac:dyDescent="0.35">
      <c r="A16" s="112">
        <v>2000</v>
      </c>
      <c r="B16" s="111" t="s">
        <v>105</v>
      </c>
      <c r="C16" s="129">
        <v>3795.71</v>
      </c>
      <c r="D16" s="130">
        <v>16.253</v>
      </c>
      <c r="E16" s="131">
        <v>3779.4569999999994</v>
      </c>
      <c r="F16" s="132">
        <v>3785.87</v>
      </c>
      <c r="G16" s="132">
        <v>0</v>
      </c>
      <c r="H16" s="175">
        <v>3785.87</v>
      </c>
      <c r="I16" s="132">
        <v>9.84</v>
      </c>
      <c r="J16" s="132">
        <v>16.253</v>
      </c>
      <c r="K16" s="175">
        <v>-6.4130000000000003</v>
      </c>
      <c r="L16" s="132" t="s">
        <v>100</v>
      </c>
      <c r="M16" s="132" t="s">
        <v>100</v>
      </c>
      <c r="N16" s="131" t="s">
        <v>100</v>
      </c>
      <c r="O16" s="132" t="s">
        <v>100</v>
      </c>
      <c r="P16" s="132" t="s">
        <v>100</v>
      </c>
      <c r="Q16" s="131" t="s">
        <v>100</v>
      </c>
      <c r="R16" s="132" t="s">
        <v>100</v>
      </c>
      <c r="S16" s="132" t="s">
        <v>100</v>
      </c>
      <c r="T16" s="131" t="s">
        <v>100</v>
      </c>
      <c r="U16" s="132" t="s">
        <v>100</v>
      </c>
      <c r="V16" s="132" t="s">
        <v>100</v>
      </c>
      <c r="W16" s="131" t="s">
        <v>100</v>
      </c>
      <c r="X16" s="132" t="s">
        <v>100</v>
      </c>
      <c r="Y16" s="132" t="s">
        <v>100</v>
      </c>
      <c r="Z16" s="131" t="s">
        <v>100</v>
      </c>
    </row>
    <row r="17" spans="1:26" ht="15.65" customHeight="1" x14ac:dyDescent="0.35">
      <c r="A17" s="111">
        <v>2000</v>
      </c>
      <c r="B17" s="111" t="s">
        <v>106</v>
      </c>
      <c r="C17" s="129">
        <v>3766.4520000000002</v>
      </c>
      <c r="D17" s="130">
        <v>45.757999999999996</v>
      </c>
      <c r="E17" s="131">
        <v>3720.694</v>
      </c>
      <c r="F17" s="132">
        <v>3760.5299999999997</v>
      </c>
      <c r="G17" s="132">
        <v>0</v>
      </c>
      <c r="H17" s="175">
        <v>3760.5299999999997</v>
      </c>
      <c r="I17" s="132">
        <v>5.9219999999999997</v>
      </c>
      <c r="J17" s="132">
        <v>45.757999999999996</v>
      </c>
      <c r="K17" s="175">
        <v>-39.835999999999999</v>
      </c>
      <c r="L17" s="132" t="s">
        <v>100</v>
      </c>
      <c r="M17" s="132" t="s">
        <v>100</v>
      </c>
      <c r="N17" s="131" t="s">
        <v>100</v>
      </c>
      <c r="O17" s="132" t="s">
        <v>100</v>
      </c>
      <c r="P17" s="132" t="s">
        <v>100</v>
      </c>
      <c r="Q17" s="131" t="s">
        <v>100</v>
      </c>
      <c r="R17" s="132" t="s">
        <v>100</v>
      </c>
      <c r="S17" s="132" t="s">
        <v>100</v>
      </c>
      <c r="T17" s="131" t="s">
        <v>100</v>
      </c>
      <c r="U17" s="132" t="s">
        <v>100</v>
      </c>
      <c r="V17" s="132" t="s">
        <v>100</v>
      </c>
      <c r="W17" s="131" t="s">
        <v>100</v>
      </c>
      <c r="X17" s="132" t="s">
        <v>100</v>
      </c>
      <c r="Y17" s="132" t="s">
        <v>100</v>
      </c>
      <c r="Z17" s="131" t="s">
        <v>100</v>
      </c>
    </row>
    <row r="18" spans="1:26" ht="15.65" customHeight="1" x14ac:dyDescent="0.35">
      <c r="A18" s="111">
        <v>2000</v>
      </c>
      <c r="B18" s="111" t="s">
        <v>107</v>
      </c>
      <c r="C18" s="129">
        <v>3480.989</v>
      </c>
      <c r="D18" s="130">
        <v>44.323</v>
      </c>
      <c r="E18" s="131">
        <v>3436.6659999999997</v>
      </c>
      <c r="F18" s="132">
        <v>3461.7</v>
      </c>
      <c r="G18" s="132">
        <v>0</v>
      </c>
      <c r="H18" s="175">
        <v>3461.7</v>
      </c>
      <c r="I18" s="132">
        <v>19.289000000000001</v>
      </c>
      <c r="J18" s="132">
        <v>44.323</v>
      </c>
      <c r="K18" s="175">
        <v>-25.033999999999999</v>
      </c>
      <c r="L18" s="132" t="s">
        <v>100</v>
      </c>
      <c r="M18" s="132" t="s">
        <v>100</v>
      </c>
      <c r="N18" s="131" t="s">
        <v>100</v>
      </c>
      <c r="O18" s="132" t="s">
        <v>100</v>
      </c>
      <c r="P18" s="132" t="s">
        <v>100</v>
      </c>
      <c r="Q18" s="131" t="s">
        <v>100</v>
      </c>
      <c r="R18" s="132" t="s">
        <v>100</v>
      </c>
      <c r="S18" s="132" t="s">
        <v>100</v>
      </c>
      <c r="T18" s="131" t="s">
        <v>100</v>
      </c>
      <c r="U18" s="132" t="s">
        <v>100</v>
      </c>
      <c r="V18" s="132" t="s">
        <v>100</v>
      </c>
      <c r="W18" s="131" t="s">
        <v>100</v>
      </c>
      <c r="X18" s="132" t="s">
        <v>100</v>
      </c>
      <c r="Y18" s="132" t="s">
        <v>100</v>
      </c>
      <c r="Z18" s="131" t="s">
        <v>100</v>
      </c>
    </row>
    <row r="19" spans="1:26" ht="15.65" customHeight="1" x14ac:dyDescent="0.35">
      <c r="A19" s="111">
        <v>2001</v>
      </c>
      <c r="B19" s="134" t="s">
        <v>104</v>
      </c>
      <c r="C19" s="129">
        <v>3251.2710000000002</v>
      </c>
      <c r="D19" s="130">
        <v>12.849</v>
      </c>
      <c r="E19" s="131">
        <v>3238.4220000000005</v>
      </c>
      <c r="F19" s="132">
        <v>3214.0320000000002</v>
      </c>
      <c r="G19" s="132">
        <v>0</v>
      </c>
      <c r="H19" s="175">
        <v>3214.0320000000002</v>
      </c>
      <c r="I19" s="132">
        <v>37.239000000000004</v>
      </c>
      <c r="J19" s="132">
        <v>12.849</v>
      </c>
      <c r="K19" s="175">
        <v>24.39</v>
      </c>
      <c r="L19" s="132" t="s">
        <v>100</v>
      </c>
      <c r="M19" s="132" t="s">
        <v>100</v>
      </c>
      <c r="N19" s="131" t="s">
        <v>100</v>
      </c>
      <c r="O19" s="132" t="s">
        <v>100</v>
      </c>
      <c r="P19" s="132" t="s">
        <v>100</v>
      </c>
      <c r="Q19" s="131" t="s">
        <v>100</v>
      </c>
      <c r="R19" s="132" t="s">
        <v>100</v>
      </c>
      <c r="S19" s="132" t="s">
        <v>100</v>
      </c>
      <c r="T19" s="131" t="s">
        <v>100</v>
      </c>
      <c r="U19" s="132" t="s">
        <v>100</v>
      </c>
      <c r="V19" s="132" t="s">
        <v>100</v>
      </c>
      <c r="W19" s="131" t="s">
        <v>100</v>
      </c>
      <c r="X19" s="132" t="s">
        <v>100</v>
      </c>
      <c r="Y19" s="132" t="s">
        <v>100</v>
      </c>
      <c r="Z19" s="131" t="s">
        <v>100</v>
      </c>
    </row>
    <row r="20" spans="1:26" ht="15.65" customHeight="1" x14ac:dyDescent="0.35">
      <c r="A20" s="112">
        <v>2001</v>
      </c>
      <c r="B20" s="111" t="s">
        <v>105</v>
      </c>
      <c r="C20" s="129">
        <v>2639.7289999999998</v>
      </c>
      <c r="D20" s="130">
        <v>10.501999999999999</v>
      </c>
      <c r="E20" s="131">
        <v>2629.2269999999999</v>
      </c>
      <c r="F20" s="132">
        <v>2614.7199999999998</v>
      </c>
      <c r="G20" s="132">
        <v>0</v>
      </c>
      <c r="H20" s="175">
        <v>2614.7199999999998</v>
      </c>
      <c r="I20" s="132">
        <v>25.009</v>
      </c>
      <c r="J20" s="132">
        <v>10.501999999999999</v>
      </c>
      <c r="K20" s="175">
        <v>14.507</v>
      </c>
      <c r="L20" s="132" t="s">
        <v>100</v>
      </c>
      <c r="M20" s="132" t="s">
        <v>100</v>
      </c>
      <c r="N20" s="131" t="s">
        <v>100</v>
      </c>
      <c r="O20" s="132" t="s">
        <v>100</v>
      </c>
      <c r="P20" s="132" t="s">
        <v>100</v>
      </c>
      <c r="Q20" s="131" t="s">
        <v>100</v>
      </c>
      <c r="R20" s="132" t="s">
        <v>100</v>
      </c>
      <c r="S20" s="132" t="s">
        <v>100</v>
      </c>
      <c r="T20" s="131" t="s">
        <v>100</v>
      </c>
      <c r="U20" s="132" t="s">
        <v>100</v>
      </c>
      <c r="V20" s="132" t="s">
        <v>100</v>
      </c>
      <c r="W20" s="131" t="s">
        <v>100</v>
      </c>
      <c r="X20" s="132" t="s">
        <v>100</v>
      </c>
      <c r="Y20" s="132" t="s">
        <v>100</v>
      </c>
      <c r="Z20" s="131" t="s">
        <v>100</v>
      </c>
    </row>
    <row r="21" spans="1:26" ht="15.65" customHeight="1" x14ac:dyDescent="0.35">
      <c r="A21" s="111">
        <v>2001</v>
      </c>
      <c r="B21" s="111" t="s">
        <v>106</v>
      </c>
      <c r="C21" s="129">
        <v>2670.9780000000001</v>
      </c>
      <c r="D21" s="130">
        <v>29.369</v>
      </c>
      <c r="E21" s="131">
        <v>2641.6090000000004</v>
      </c>
      <c r="F21" s="132">
        <v>2652.739</v>
      </c>
      <c r="G21" s="132">
        <v>0</v>
      </c>
      <c r="H21" s="175">
        <v>2652.739</v>
      </c>
      <c r="I21" s="132">
        <v>18.239000000000001</v>
      </c>
      <c r="J21" s="132">
        <v>29.369</v>
      </c>
      <c r="K21" s="175">
        <v>-11.129999999999999</v>
      </c>
      <c r="L21" s="132" t="s">
        <v>100</v>
      </c>
      <c r="M21" s="132" t="s">
        <v>100</v>
      </c>
      <c r="N21" s="131" t="s">
        <v>100</v>
      </c>
      <c r="O21" s="132" t="s">
        <v>100</v>
      </c>
      <c r="P21" s="132" t="s">
        <v>100</v>
      </c>
      <c r="Q21" s="131" t="s">
        <v>100</v>
      </c>
      <c r="R21" s="132" t="s">
        <v>100</v>
      </c>
      <c r="S21" s="132" t="s">
        <v>100</v>
      </c>
      <c r="T21" s="131" t="s">
        <v>100</v>
      </c>
      <c r="U21" s="132" t="s">
        <v>100</v>
      </c>
      <c r="V21" s="132" t="s">
        <v>100</v>
      </c>
      <c r="W21" s="131" t="s">
        <v>100</v>
      </c>
      <c r="X21" s="132" t="s">
        <v>100</v>
      </c>
      <c r="Y21" s="132" t="s">
        <v>100</v>
      </c>
      <c r="Z21" s="131" t="s">
        <v>100</v>
      </c>
    </row>
    <row r="22" spans="1:26" ht="15.65" customHeight="1" x14ac:dyDescent="0.35">
      <c r="A22" s="111">
        <v>2001</v>
      </c>
      <c r="B22" s="111" t="s">
        <v>107</v>
      </c>
      <c r="C22" s="129">
        <v>2101.5059999999999</v>
      </c>
      <c r="D22" s="130">
        <v>210.92500000000001</v>
      </c>
      <c r="E22" s="131">
        <v>1890.5810000000001</v>
      </c>
      <c r="F22" s="132">
        <v>2081.076</v>
      </c>
      <c r="G22" s="132">
        <v>193.11600000000001</v>
      </c>
      <c r="H22" s="175">
        <v>1887.9599999999998</v>
      </c>
      <c r="I22" s="132">
        <v>20.43</v>
      </c>
      <c r="J22" s="132">
        <v>17.808999999999997</v>
      </c>
      <c r="K22" s="175">
        <v>2.6210000000000004</v>
      </c>
      <c r="L22" s="132" t="s">
        <v>100</v>
      </c>
      <c r="M22" s="132" t="s">
        <v>100</v>
      </c>
      <c r="N22" s="131" t="s">
        <v>100</v>
      </c>
      <c r="O22" s="132" t="s">
        <v>100</v>
      </c>
      <c r="P22" s="132" t="s">
        <v>100</v>
      </c>
      <c r="Q22" s="131" t="s">
        <v>100</v>
      </c>
      <c r="R22" s="132" t="s">
        <v>100</v>
      </c>
      <c r="S22" s="132" t="s">
        <v>100</v>
      </c>
      <c r="T22" s="131" t="s">
        <v>100</v>
      </c>
      <c r="U22" s="132" t="s">
        <v>100</v>
      </c>
      <c r="V22" s="132" t="s">
        <v>100</v>
      </c>
      <c r="W22" s="131" t="s">
        <v>100</v>
      </c>
      <c r="X22" s="132" t="s">
        <v>100</v>
      </c>
      <c r="Y22" s="132" t="s">
        <v>100</v>
      </c>
      <c r="Z22" s="131" t="s">
        <v>100</v>
      </c>
    </row>
    <row r="23" spans="1:26" ht="15.65" customHeight="1" x14ac:dyDescent="0.35">
      <c r="A23" s="111">
        <v>2002</v>
      </c>
      <c r="B23" s="111" t="s">
        <v>104</v>
      </c>
      <c r="C23" s="129">
        <v>1968.8600000000001</v>
      </c>
      <c r="D23" s="130">
        <v>145.60900000000001</v>
      </c>
      <c r="E23" s="131">
        <v>1823.251</v>
      </c>
      <c r="F23" s="132">
        <v>1949.027</v>
      </c>
      <c r="G23" s="132">
        <v>121.06800000000001</v>
      </c>
      <c r="H23" s="175">
        <v>1827.9589999999998</v>
      </c>
      <c r="I23" s="132">
        <v>19.832999999999998</v>
      </c>
      <c r="J23" s="132">
        <v>24.540999999999997</v>
      </c>
      <c r="K23" s="175">
        <v>-4.7079999999999993</v>
      </c>
      <c r="L23" s="132" t="s">
        <v>100</v>
      </c>
      <c r="M23" s="132" t="s">
        <v>100</v>
      </c>
      <c r="N23" s="131" t="s">
        <v>100</v>
      </c>
      <c r="O23" s="132" t="s">
        <v>100</v>
      </c>
      <c r="P23" s="132" t="s">
        <v>100</v>
      </c>
      <c r="Q23" s="131" t="s">
        <v>100</v>
      </c>
      <c r="R23" s="132" t="s">
        <v>100</v>
      </c>
      <c r="S23" s="132" t="s">
        <v>100</v>
      </c>
      <c r="T23" s="131" t="s">
        <v>100</v>
      </c>
      <c r="U23" s="132" t="s">
        <v>100</v>
      </c>
      <c r="V23" s="132" t="s">
        <v>100</v>
      </c>
      <c r="W23" s="131" t="s">
        <v>100</v>
      </c>
      <c r="X23" s="132" t="s">
        <v>100</v>
      </c>
      <c r="Y23" s="132" t="s">
        <v>100</v>
      </c>
      <c r="Z23" s="131" t="s">
        <v>100</v>
      </c>
    </row>
    <row r="24" spans="1:26" ht="15.65" customHeight="1" x14ac:dyDescent="0.35">
      <c r="A24" s="112">
        <v>2002</v>
      </c>
      <c r="B24" s="111" t="s">
        <v>105</v>
      </c>
      <c r="C24" s="129">
        <v>2820.105</v>
      </c>
      <c r="D24" s="130">
        <v>43.86399999999999</v>
      </c>
      <c r="E24" s="131">
        <v>2776.241</v>
      </c>
      <c r="F24" s="132">
        <v>2747.0429999999997</v>
      </c>
      <c r="G24" s="132">
        <v>24.552999999999997</v>
      </c>
      <c r="H24" s="175">
        <v>2722.49</v>
      </c>
      <c r="I24" s="132">
        <v>73.061999999999998</v>
      </c>
      <c r="J24" s="132">
        <v>19.311</v>
      </c>
      <c r="K24" s="175">
        <v>53.750999999999998</v>
      </c>
      <c r="L24" s="132" t="s">
        <v>100</v>
      </c>
      <c r="M24" s="132" t="s">
        <v>100</v>
      </c>
      <c r="N24" s="131" t="s">
        <v>100</v>
      </c>
      <c r="O24" s="132" t="s">
        <v>100</v>
      </c>
      <c r="P24" s="132" t="s">
        <v>100</v>
      </c>
      <c r="Q24" s="131" t="s">
        <v>100</v>
      </c>
      <c r="R24" s="132" t="s">
        <v>100</v>
      </c>
      <c r="S24" s="132" t="s">
        <v>100</v>
      </c>
      <c r="T24" s="131" t="s">
        <v>100</v>
      </c>
      <c r="U24" s="132" t="s">
        <v>100</v>
      </c>
      <c r="V24" s="132" t="s">
        <v>100</v>
      </c>
      <c r="W24" s="131" t="s">
        <v>100</v>
      </c>
      <c r="X24" s="132" t="s">
        <v>100</v>
      </c>
      <c r="Y24" s="132" t="s">
        <v>100</v>
      </c>
      <c r="Z24" s="131" t="s">
        <v>100</v>
      </c>
    </row>
    <row r="25" spans="1:26" ht="15.65" customHeight="1" x14ac:dyDescent="0.35">
      <c r="A25" s="111">
        <v>2002</v>
      </c>
      <c r="B25" s="111" t="s">
        <v>106</v>
      </c>
      <c r="C25" s="129">
        <v>1130.607</v>
      </c>
      <c r="D25" s="130">
        <v>484.56599999999992</v>
      </c>
      <c r="E25" s="131">
        <v>646.04099999999994</v>
      </c>
      <c r="F25" s="132">
        <v>1122.3969999999999</v>
      </c>
      <c r="G25" s="132">
        <v>408.96199999999999</v>
      </c>
      <c r="H25" s="175">
        <v>713.43499999999995</v>
      </c>
      <c r="I25" s="132">
        <v>8.2100000000000009</v>
      </c>
      <c r="J25" s="132">
        <v>75.603999999999999</v>
      </c>
      <c r="K25" s="175">
        <v>-67.394000000000005</v>
      </c>
      <c r="L25" s="132" t="s">
        <v>100</v>
      </c>
      <c r="M25" s="132" t="s">
        <v>100</v>
      </c>
      <c r="N25" s="131" t="s">
        <v>100</v>
      </c>
      <c r="O25" s="132" t="s">
        <v>100</v>
      </c>
      <c r="P25" s="132" t="s">
        <v>100</v>
      </c>
      <c r="Q25" s="131" t="s">
        <v>100</v>
      </c>
      <c r="R25" s="132" t="s">
        <v>100</v>
      </c>
      <c r="S25" s="132" t="s">
        <v>100</v>
      </c>
      <c r="T25" s="131" t="s">
        <v>100</v>
      </c>
      <c r="U25" s="132" t="s">
        <v>100</v>
      </c>
      <c r="V25" s="132" t="s">
        <v>100</v>
      </c>
      <c r="W25" s="131" t="s">
        <v>100</v>
      </c>
      <c r="X25" s="132" t="s">
        <v>100</v>
      </c>
      <c r="Y25" s="132" t="s">
        <v>100</v>
      </c>
      <c r="Z25" s="131" t="s">
        <v>100</v>
      </c>
    </row>
    <row r="26" spans="1:26" ht="15.65" customHeight="1" x14ac:dyDescent="0.35">
      <c r="A26" s="111">
        <v>2002</v>
      </c>
      <c r="B26" s="111" t="s">
        <v>107</v>
      </c>
      <c r="C26" s="129">
        <v>3262.8869999999997</v>
      </c>
      <c r="D26" s="130">
        <v>94.534999999999997</v>
      </c>
      <c r="E26" s="131">
        <v>3168.3519999999999</v>
      </c>
      <c r="F26" s="132">
        <v>3223.5650000000001</v>
      </c>
      <c r="G26" s="132">
        <v>66.015999999999991</v>
      </c>
      <c r="H26" s="175">
        <v>3157.549</v>
      </c>
      <c r="I26" s="132">
        <v>39.322000000000003</v>
      </c>
      <c r="J26" s="132">
        <v>28.518999999999998</v>
      </c>
      <c r="K26" s="175">
        <v>10.803000000000001</v>
      </c>
      <c r="L26" s="132" t="s">
        <v>100</v>
      </c>
      <c r="M26" s="132" t="s">
        <v>100</v>
      </c>
      <c r="N26" s="131" t="s">
        <v>100</v>
      </c>
      <c r="O26" s="132" t="s">
        <v>100</v>
      </c>
      <c r="P26" s="132" t="s">
        <v>100</v>
      </c>
      <c r="Q26" s="131" t="s">
        <v>100</v>
      </c>
      <c r="R26" s="132" t="s">
        <v>100</v>
      </c>
      <c r="S26" s="132" t="s">
        <v>100</v>
      </c>
      <c r="T26" s="131" t="s">
        <v>100</v>
      </c>
      <c r="U26" s="132" t="s">
        <v>100</v>
      </c>
      <c r="V26" s="132" t="s">
        <v>100</v>
      </c>
      <c r="W26" s="131" t="s">
        <v>100</v>
      </c>
      <c r="X26" s="132" t="s">
        <v>100</v>
      </c>
      <c r="Y26" s="132" t="s">
        <v>100</v>
      </c>
      <c r="Z26" s="131" t="s">
        <v>100</v>
      </c>
    </row>
    <row r="27" spans="1:26" ht="15.65" customHeight="1" x14ac:dyDescent="0.35">
      <c r="A27" s="111">
        <v>2003</v>
      </c>
      <c r="B27" s="111" t="s">
        <v>104</v>
      </c>
      <c r="C27" s="129">
        <v>1334.5039999999999</v>
      </c>
      <c r="D27" s="130">
        <v>535.16899999999998</v>
      </c>
      <c r="E27" s="131">
        <v>799.33500000000004</v>
      </c>
      <c r="F27" s="132">
        <v>1285.759</v>
      </c>
      <c r="G27" s="132">
        <v>519.44399999999996</v>
      </c>
      <c r="H27" s="175">
        <v>766.31499999999983</v>
      </c>
      <c r="I27" s="132">
        <v>48.745000000000005</v>
      </c>
      <c r="J27" s="132">
        <v>15.725</v>
      </c>
      <c r="K27" s="175">
        <v>33.020000000000003</v>
      </c>
      <c r="L27" s="132" t="s">
        <v>100</v>
      </c>
      <c r="M27" s="132" t="s">
        <v>100</v>
      </c>
      <c r="N27" s="131" t="s">
        <v>100</v>
      </c>
      <c r="O27" s="132" t="s">
        <v>100</v>
      </c>
      <c r="P27" s="132" t="s">
        <v>100</v>
      </c>
      <c r="Q27" s="131" t="s">
        <v>100</v>
      </c>
      <c r="R27" s="132" t="s">
        <v>100</v>
      </c>
      <c r="S27" s="132" t="s">
        <v>100</v>
      </c>
      <c r="T27" s="131" t="s">
        <v>100</v>
      </c>
      <c r="U27" s="132" t="s">
        <v>100</v>
      </c>
      <c r="V27" s="132" t="s">
        <v>100</v>
      </c>
      <c r="W27" s="131" t="s">
        <v>100</v>
      </c>
      <c r="X27" s="132" t="s">
        <v>100</v>
      </c>
      <c r="Y27" s="132" t="s">
        <v>100</v>
      </c>
      <c r="Z27" s="131" t="s">
        <v>100</v>
      </c>
    </row>
    <row r="28" spans="1:26" ht="15.65" customHeight="1" x14ac:dyDescent="0.35">
      <c r="A28" s="112">
        <v>2003</v>
      </c>
      <c r="B28" s="111" t="s">
        <v>105</v>
      </c>
      <c r="C28" s="129">
        <v>1241.5889999999999</v>
      </c>
      <c r="D28" s="130">
        <v>935.00300000000004</v>
      </c>
      <c r="E28" s="131">
        <v>306.58599999999996</v>
      </c>
      <c r="F28" s="132">
        <v>1224.23</v>
      </c>
      <c r="G28" s="132">
        <v>913.76099999999997</v>
      </c>
      <c r="H28" s="175">
        <v>310.46899999999994</v>
      </c>
      <c r="I28" s="132">
        <v>17.358999999999998</v>
      </c>
      <c r="J28" s="132">
        <v>21.241999999999997</v>
      </c>
      <c r="K28" s="175">
        <v>-3.883</v>
      </c>
      <c r="L28" s="132" t="s">
        <v>100</v>
      </c>
      <c r="M28" s="132" t="s">
        <v>100</v>
      </c>
      <c r="N28" s="131" t="s">
        <v>100</v>
      </c>
      <c r="O28" s="132" t="s">
        <v>100</v>
      </c>
      <c r="P28" s="132" t="s">
        <v>100</v>
      </c>
      <c r="Q28" s="131" t="s">
        <v>100</v>
      </c>
      <c r="R28" s="132" t="s">
        <v>100</v>
      </c>
      <c r="S28" s="132" t="s">
        <v>100</v>
      </c>
      <c r="T28" s="131" t="s">
        <v>100</v>
      </c>
      <c r="U28" s="132" t="s">
        <v>100</v>
      </c>
      <c r="V28" s="132" t="s">
        <v>100</v>
      </c>
      <c r="W28" s="131" t="s">
        <v>100</v>
      </c>
      <c r="X28" s="132" t="s">
        <v>100</v>
      </c>
      <c r="Y28" s="132" t="s">
        <v>100</v>
      </c>
      <c r="Z28" s="131" t="s">
        <v>100</v>
      </c>
    </row>
    <row r="29" spans="1:26" ht="15.65" customHeight="1" x14ac:dyDescent="0.35">
      <c r="A29" s="111">
        <v>2003</v>
      </c>
      <c r="B29" s="111" t="s">
        <v>106</v>
      </c>
      <c r="C29" s="129">
        <v>711.71999999999991</v>
      </c>
      <c r="D29" s="130">
        <v>936.21699999999987</v>
      </c>
      <c r="E29" s="175">
        <v>-224.49699999999996</v>
      </c>
      <c r="F29" s="130">
        <v>704.50100000000009</v>
      </c>
      <c r="G29" s="132">
        <v>902.31299999999999</v>
      </c>
      <c r="H29" s="175">
        <v>-197.81199999999995</v>
      </c>
      <c r="I29" s="132">
        <v>7.2190000000000003</v>
      </c>
      <c r="J29" s="132">
        <v>33.904000000000003</v>
      </c>
      <c r="K29" s="175">
        <v>-26.685000000000002</v>
      </c>
      <c r="L29" s="132" t="s">
        <v>100</v>
      </c>
      <c r="M29" s="132" t="s">
        <v>100</v>
      </c>
      <c r="N29" s="131" t="s">
        <v>100</v>
      </c>
      <c r="O29" s="132" t="s">
        <v>100</v>
      </c>
      <c r="P29" s="132" t="s">
        <v>100</v>
      </c>
      <c r="Q29" s="131" t="s">
        <v>100</v>
      </c>
      <c r="R29" s="132" t="s">
        <v>100</v>
      </c>
      <c r="S29" s="132" t="s">
        <v>100</v>
      </c>
      <c r="T29" s="131" t="s">
        <v>100</v>
      </c>
      <c r="U29" s="132" t="s">
        <v>100</v>
      </c>
      <c r="V29" s="132" t="s">
        <v>100</v>
      </c>
      <c r="W29" s="131" t="s">
        <v>100</v>
      </c>
      <c r="X29" s="132" t="s">
        <v>100</v>
      </c>
      <c r="Y29" s="132" t="s">
        <v>100</v>
      </c>
      <c r="Z29" s="131" t="s">
        <v>100</v>
      </c>
    </row>
    <row r="30" spans="1:26" ht="15.65" customHeight="1" x14ac:dyDescent="0.35">
      <c r="A30" s="111">
        <v>2003</v>
      </c>
      <c r="B30" s="111" t="s">
        <v>107</v>
      </c>
      <c r="C30" s="129">
        <v>1831.4870000000001</v>
      </c>
      <c r="D30" s="130">
        <v>552.59899999999993</v>
      </c>
      <c r="E30" s="175">
        <v>1278.8879999999999</v>
      </c>
      <c r="F30" s="132">
        <v>1785.4610000000002</v>
      </c>
      <c r="G30" s="132">
        <v>537.19299999999998</v>
      </c>
      <c r="H30" s="175">
        <v>1248.268</v>
      </c>
      <c r="I30" s="132">
        <v>46.025999999999996</v>
      </c>
      <c r="J30" s="132">
        <v>15.405999999999999</v>
      </c>
      <c r="K30" s="175">
        <v>30.619999999999997</v>
      </c>
      <c r="L30" s="132" t="s">
        <v>100</v>
      </c>
      <c r="M30" s="132" t="s">
        <v>100</v>
      </c>
      <c r="N30" s="131" t="s">
        <v>100</v>
      </c>
      <c r="O30" s="132" t="s">
        <v>100</v>
      </c>
      <c r="P30" s="132" t="s">
        <v>100</v>
      </c>
      <c r="Q30" s="131" t="s">
        <v>100</v>
      </c>
      <c r="R30" s="132" t="s">
        <v>100</v>
      </c>
      <c r="S30" s="132" t="s">
        <v>100</v>
      </c>
      <c r="T30" s="131" t="s">
        <v>100</v>
      </c>
      <c r="U30" s="132" t="s">
        <v>100</v>
      </c>
      <c r="V30" s="132" t="s">
        <v>100</v>
      </c>
      <c r="W30" s="131" t="s">
        <v>100</v>
      </c>
      <c r="X30" s="132" t="s">
        <v>100</v>
      </c>
      <c r="Y30" s="132" t="s">
        <v>100</v>
      </c>
      <c r="Z30" s="131" t="s">
        <v>100</v>
      </c>
    </row>
    <row r="31" spans="1:26" ht="15.65" customHeight="1" x14ac:dyDescent="0.35">
      <c r="A31" s="111">
        <v>2004</v>
      </c>
      <c r="B31" s="111" t="s">
        <v>104</v>
      </c>
      <c r="C31" s="129">
        <v>2024.0160000000001</v>
      </c>
      <c r="D31" s="130">
        <v>737.33199999999999</v>
      </c>
      <c r="E31" s="175">
        <v>1286.684</v>
      </c>
      <c r="F31" s="132">
        <v>2023.8819999999998</v>
      </c>
      <c r="G31" s="132">
        <v>392.33800000000002</v>
      </c>
      <c r="H31" s="175">
        <v>1631.5440000000001</v>
      </c>
      <c r="I31" s="132">
        <v>0.13400000000000001</v>
      </c>
      <c r="J31" s="132">
        <v>344.99399999999997</v>
      </c>
      <c r="K31" s="175">
        <v>-344.85999999999996</v>
      </c>
      <c r="L31" s="132" t="s">
        <v>100</v>
      </c>
      <c r="M31" s="132" t="s">
        <v>100</v>
      </c>
      <c r="N31" s="131" t="s">
        <v>100</v>
      </c>
      <c r="O31" s="132" t="s">
        <v>100</v>
      </c>
      <c r="P31" s="132" t="s">
        <v>100</v>
      </c>
      <c r="Q31" s="131" t="s">
        <v>100</v>
      </c>
      <c r="R31" s="132" t="s">
        <v>100</v>
      </c>
      <c r="S31" s="132" t="s">
        <v>100</v>
      </c>
      <c r="T31" s="131" t="s">
        <v>100</v>
      </c>
      <c r="U31" s="132" t="s">
        <v>100</v>
      </c>
      <c r="V31" s="132" t="s">
        <v>100</v>
      </c>
      <c r="W31" s="131" t="s">
        <v>100</v>
      </c>
      <c r="X31" s="132" t="s">
        <v>100</v>
      </c>
      <c r="Y31" s="132" t="s">
        <v>100</v>
      </c>
      <c r="Z31" s="131" t="s">
        <v>100</v>
      </c>
    </row>
    <row r="32" spans="1:26" ht="15.65" customHeight="1" x14ac:dyDescent="0.35">
      <c r="A32" s="112">
        <v>2004</v>
      </c>
      <c r="B32" s="111" t="s">
        <v>105</v>
      </c>
      <c r="C32" s="129">
        <v>2475.1559999999999</v>
      </c>
      <c r="D32" s="130">
        <v>554.28499999999997</v>
      </c>
      <c r="E32" s="175">
        <v>1920.8710000000001</v>
      </c>
      <c r="F32" s="132">
        <v>2475.0479999999998</v>
      </c>
      <c r="G32" s="132">
        <v>146.399</v>
      </c>
      <c r="H32" s="175">
        <v>2328.6489999999999</v>
      </c>
      <c r="I32" s="132">
        <v>0.108</v>
      </c>
      <c r="J32" s="132">
        <v>407.88599999999997</v>
      </c>
      <c r="K32" s="175">
        <v>-407.77800000000002</v>
      </c>
      <c r="L32" s="132" t="s">
        <v>100</v>
      </c>
      <c r="M32" s="132" t="s">
        <v>100</v>
      </c>
      <c r="N32" s="131" t="s">
        <v>100</v>
      </c>
      <c r="O32" s="132" t="s">
        <v>100</v>
      </c>
      <c r="P32" s="132" t="s">
        <v>100</v>
      </c>
      <c r="Q32" s="131" t="s">
        <v>100</v>
      </c>
      <c r="R32" s="132" t="s">
        <v>100</v>
      </c>
      <c r="S32" s="132" t="s">
        <v>100</v>
      </c>
      <c r="T32" s="131" t="s">
        <v>100</v>
      </c>
      <c r="U32" s="132" t="s">
        <v>100</v>
      </c>
      <c r="V32" s="132" t="s">
        <v>100</v>
      </c>
      <c r="W32" s="131" t="s">
        <v>100</v>
      </c>
      <c r="X32" s="132" t="s">
        <v>100</v>
      </c>
      <c r="Y32" s="132" t="s">
        <v>100</v>
      </c>
      <c r="Z32" s="131" t="s">
        <v>100</v>
      </c>
    </row>
    <row r="33" spans="1:26" ht="15.65" customHeight="1" x14ac:dyDescent="0.35">
      <c r="A33" s="111">
        <v>2004</v>
      </c>
      <c r="B33" s="111" t="s">
        <v>106</v>
      </c>
      <c r="C33" s="129">
        <v>2500.808</v>
      </c>
      <c r="D33" s="130">
        <v>445.94500000000005</v>
      </c>
      <c r="E33" s="175">
        <v>2054.8629999999998</v>
      </c>
      <c r="F33" s="132">
        <v>2500.8069999999998</v>
      </c>
      <c r="G33" s="132">
        <v>19.638999999999999</v>
      </c>
      <c r="H33" s="175">
        <v>2481.1680000000001</v>
      </c>
      <c r="I33" s="132">
        <v>1E-3</v>
      </c>
      <c r="J33" s="132">
        <v>426.30600000000004</v>
      </c>
      <c r="K33" s="175">
        <v>-426.30499999999995</v>
      </c>
      <c r="L33" s="132" t="s">
        <v>100</v>
      </c>
      <c r="M33" s="132" t="s">
        <v>100</v>
      </c>
      <c r="N33" s="131" t="s">
        <v>100</v>
      </c>
      <c r="O33" s="132" t="s">
        <v>100</v>
      </c>
      <c r="P33" s="132" t="s">
        <v>100</v>
      </c>
      <c r="Q33" s="131" t="s">
        <v>100</v>
      </c>
      <c r="R33" s="132" t="s">
        <v>100</v>
      </c>
      <c r="S33" s="132" t="s">
        <v>100</v>
      </c>
      <c r="T33" s="131" t="s">
        <v>100</v>
      </c>
      <c r="U33" s="132" t="s">
        <v>100</v>
      </c>
      <c r="V33" s="132" t="s">
        <v>100</v>
      </c>
      <c r="W33" s="131" t="s">
        <v>100</v>
      </c>
      <c r="X33" s="132" t="s">
        <v>100</v>
      </c>
      <c r="Y33" s="132" t="s">
        <v>100</v>
      </c>
      <c r="Z33" s="131" t="s">
        <v>100</v>
      </c>
    </row>
    <row r="34" spans="1:26" ht="15.65" customHeight="1" x14ac:dyDescent="0.35">
      <c r="A34" s="111">
        <v>2004</v>
      </c>
      <c r="B34" s="111" t="s">
        <v>107</v>
      </c>
      <c r="C34" s="129">
        <v>3027.3420000000001</v>
      </c>
      <c r="D34" s="130">
        <v>564.923</v>
      </c>
      <c r="E34" s="175">
        <v>2462.4190000000003</v>
      </c>
      <c r="F34" s="132">
        <v>3027.2660000000005</v>
      </c>
      <c r="G34" s="132">
        <v>169.904</v>
      </c>
      <c r="H34" s="175">
        <v>2857.3620000000001</v>
      </c>
      <c r="I34" s="132">
        <v>7.5999999999999998E-2</v>
      </c>
      <c r="J34" s="132">
        <v>395.01900000000001</v>
      </c>
      <c r="K34" s="175">
        <v>-394.94299999999998</v>
      </c>
      <c r="L34" s="132" t="s">
        <v>100</v>
      </c>
      <c r="M34" s="132" t="s">
        <v>100</v>
      </c>
      <c r="N34" s="131" t="s">
        <v>100</v>
      </c>
      <c r="O34" s="132" t="s">
        <v>100</v>
      </c>
      <c r="P34" s="132" t="s">
        <v>100</v>
      </c>
      <c r="Q34" s="131" t="s">
        <v>100</v>
      </c>
      <c r="R34" s="132" t="s">
        <v>100</v>
      </c>
      <c r="S34" s="132" t="s">
        <v>100</v>
      </c>
      <c r="T34" s="131" t="s">
        <v>100</v>
      </c>
      <c r="U34" s="132" t="s">
        <v>100</v>
      </c>
      <c r="V34" s="132" t="s">
        <v>100</v>
      </c>
      <c r="W34" s="131" t="s">
        <v>100</v>
      </c>
      <c r="X34" s="132" t="s">
        <v>100</v>
      </c>
      <c r="Y34" s="132" t="s">
        <v>100</v>
      </c>
      <c r="Z34" s="131" t="s">
        <v>100</v>
      </c>
    </row>
    <row r="35" spans="1:26" ht="15.65" customHeight="1" x14ac:dyDescent="0.35">
      <c r="A35" s="111">
        <v>2005</v>
      </c>
      <c r="B35" s="111" t="s">
        <v>104</v>
      </c>
      <c r="C35" s="129">
        <v>2299.0749999999998</v>
      </c>
      <c r="D35" s="130">
        <v>899.55700000000002</v>
      </c>
      <c r="E35" s="175">
        <v>1399.518</v>
      </c>
      <c r="F35" s="132">
        <v>2298.808</v>
      </c>
      <c r="G35" s="132">
        <v>427.87</v>
      </c>
      <c r="H35" s="175">
        <v>1870.9380000000001</v>
      </c>
      <c r="I35" s="132">
        <v>0.26700000000000002</v>
      </c>
      <c r="J35" s="132">
        <v>471.68699999999995</v>
      </c>
      <c r="K35" s="175">
        <v>-471.41999999999996</v>
      </c>
      <c r="L35" s="132" t="s">
        <v>100</v>
      </c>
      <c r="M35" s="132" t="s">
        <v>100</v>
      </c>
      <c r="N35" s="131" t="s">
        <v>100</v>
      </c>
      <c r="O35" s="132" t="s">
        <v>100</v>
      </c>
      <c r="P35" s="132" t="s">
        <v>100</v>
      </c>
      <c r="Q35" s="131" t="s">
        <v>100</v>
      </c>
      <c r="R35" s="132" t="s">
        <v>100</v>
      </c>
      <c r="S35" s="132" t="s">
        <v>100</v>
      </c>
      <c r="T35" s="131" t="s">
        <v>100</v>
      </c>
      <c r="U35" s="132" t="s">
        <v>100</v>
      </c>
      <c r="V35" s="132" t="s">
        <v>100</v>
      </c>
      <c r="W35" s="131" t="s">
        <v>100</v>
      </c>
      <c r="X35" s="132" t="s">
        <v>100</v>
      </c>
      <c r="Y35" s="132" t="s">
        <v>100</v>
      </c>
      <c r="Z35" s="131" t="s">
        <v>100</v>
      </c>
    </row>
    <row r="36" spans="1:26" ht="15.65" customHeight="1" x14ac:dyDescent="0.35">
      <c r="A36" s="112">
        <v>2005</v>
      </c>
      <c r="B36" s="111" t="s">
        <v>105</v>
      </c>
      <c r="C36" s="129">
        <v>2716.346</v>
      </c>
      <c r="D36" s="130">
        <v>590.39499999999998</v>
      </c>
      <c r="E36" s="175">
        <v>2125.951</v>
      </c>
      <c r="F36" s="132">
        <v>2716.2280000000001</v>
      </c>
      <c r="G36" s="132">
        <v>152.01300000000001</v>
      </c>
      <c r="H36" s="175">
        <v>2564.2150000000001</v>
      </c>
      <c r="I36" s="132">
        <v>0.11799999999999999</v>
      </c>
      <c r="J36" s="132">
        <v>438.38200000000006</v>
      </c>
      <c r="K36" s="175">
        <v>-438.26399999999995</v>
      </c>
      <c r="L36" s="132" t="s">
        <v>100</v>
      </c>
      <c r="M36" s="132" t="s">
        <v>100</v>
      </c>
      <c r="N36" s="131" t="s">
        <v>100</v>
      </c>
      <c r="O36" s="132" t="s">
        <v>100</v>
      </c>
      <c r="P36" s="132" t="s">
        <v>100</v>
      </c>
      <c r="Q36" s="131" t="s">
        <v>100</v>
      </c>
      <c r="R36" s="132" t="s">
        <v>100</v>
      </c>
      <c r="S36" s="132" t="s">
        <v>100</v>
      </c>
      <c r="T36" s="131" t="s">
        <v>100</v>
      </c>
      <c r="U36" s="132" t="s">
        <v>100</v>
      </c>
      <c r="V36" s="132" t="s">
        <v>100</v>
      </c>
      <c r="W36" s="131" t="s">
        <v>100</v>
      </c>
      <c r="X36" s="132" t="s">
        <v>100</v>
      </c>
      <c r="Y36" s="132" t="s">
        <v>100</v>
      </c>
      <c r="Z36" s="131" t="s">
        <v>100</v>
      </c>
    </row>
    <row r="37" spans="1:26" ht="15.65" customHeight="1" x14ac:dyDescent="0.35">
      <c r="A37" s="111">
        <v>2005</v>
      </c>
      <c r="B37" s="111" t="s">
        <v>106</v>
      </c>
      <c r="C37" s="129">
        <v>2734.3789999999999</v>
      </c>
      <c r="D37" s="130">
        <v>793.11899999999991</v>
      </c>
      <c r="E37" s="175">
        <v>1941.2599999999998</v>
      </c>
      <c r="F37" s="132">
        <v>2734.3760000000002</v>
      </c>
      <c r="G37" s="132">
        <v>148.71899999999999</v>
      </c>
      <c r="H37" s="175">
        <v>2585.6570000000002</v>
      </c>
      <c r="I37" s="132">
        <v>3.0000000000000001E-3</v>
      </c>
      <c r="J37" s="132">
        <v>644.4</v>
      </c>
      <c r="K37" s="175">
        <v>-644.39699999999993</v>
      </c>
      <c r="L37" s="132" t="s">
        <v>100</v>
      </c>
      <c r="M37" s="132" t="s">
        <v>100</v>
      </c>
      <c r="N37" s="131" t="s">
        <v>100</v>
      </c>
      <c r="O37" s="132" t="s">
        <v>100</v>
      </c>
      <c r="P37" s="132" t="s">
        <v>100</v>
      </c>
      <c r="Q37" s="131" t="s">
        <v>100</v>
      </c>
      <c r="R37" s="132" t="s">
        <v>100</v>
      </c>
      <c r="S37" s="132" t="s">
        <v>100</v>
      </c>
      <c r="T37" s="131" t="s">
        <v>100</v>
      </c>
      <c r="U37" s="132" t="s">
        <v>100</v>
      </c>
      <c r="V37" s="132" t="s">
        <v>100</v>
      </c>
      <c r="W37" s="131" t="s">
        <v>100</v>
      </c>
      <c r="X37" s="132" t="s">
        <v>100</v>
      </c>
      <c r="Y37" s="132" t="s">
        <v>100</v>
      </c>
      <c r="Z37" s="131" t="s">
        <v>100</v>
      </c>
    </row>
    <row r="38" spans="1:26" ht="15.65" customHeight="1" x14ac:dyDescent="0.35">
      <c r="A38" s="111">
        <v>2005</v>
      </c>
      <c r="B38" s="111" t="s">
        <v>107</v>
      </c>
      <c r="C38" s="129">
        <v>3410.2650000000003</v>
      </c>
      <c r="D38" s="130">
        <v>556.10800000000006</v>
      </c>
      <c r="E38" s="175">
        <v>2854.1570000000002</v>
      </c>
      <c r="F38" s="132">
        <v>3409.5170000000003</v>
      </c>
      <c r="G38" s="132">
        <v>36.417999999999999</v>
      </c>
      <c r="H38" s="175">
        <v>3373.0990000000002</v>
      </c>
      <c r="I38" s="132">
        <v>0.748</v>
      </c>
      <c r="J38" s="132">
        <v>519.69000000000005</v>
      </c>
      <c r="K38" s="175">
        <v>-518.94200000000001</v>
      </c>
      <c r="L38" s="132" t="s">
        <v>100</v>
      </c>
      <c r="M38" s="132" t="s">
        <v>100</v>
      </c>
      <c r="N38" s="131" t="s">
        <v>100</v>
      </c>
      <c r="O38" s="132" t="s">
        <v>100</v>
      </c>
      <c r="P38" s="132" t="s">
        <v>100</v>
      </c>
      <c r="Q38" s="131" t="s">
        <v>100</v>
      </c>
      <c r="R38" s="132" t="s">
        <v>100</v>
      </c>
      <c r="S38" s="132" t="s">
        <v>100</v>
      </c>
      <c r="T38" s="131" t="s">
        <v>100</v>
      </c>
      <c r="U38" s="132" t="s">
        <v>100</v>
      </c>
      <c r="V38" s="132" t="s">
        <v>100</v>
      </c>
      <c r="W38" s="131" t="s">
        <v>100</v>
      </c>
      <c r="X38" s="132" t="s">
        <v>100</v>
      </c>
      <c r="Y38" s="132" t="s">
        <v>100</v>
      </c>
      <c r="Z38" s="131" t="s">
        <v>100</v>
      </c>
    </row>
    <row r="39" spans="1:26" ht="15.65" customHeight="1" x14ac:dyDescent="0.35">
      <c r="A39" s="111">
        <v>2006</v>
      </c>
      <c r="B39" s="111" t="s">
        <v>104</v>
      </c>
      <c r="C39" s="129">
        <v>2621.7152819999937</v>
      </c>
      <c r="D39" s="130">
        <v>784.6179709999999</v>
      </c>
      <c r="E39" s="175">
        <v>1837.0973109999939</v>
      </c>
      <c r="F39" s="132">
        <v>2619.2452819999935</v>
      </c>
      <c r="G39" s="132">
        <v>312.42997100000002</v>
      </c>
      <c r="H39" s="175">
        <v>2306.8153109999939</v>
      </c>
      <c r="I39" s="132">
        <v>2.4700000000000002</v>
      </c>
      <c r="J39" s="132">
        <v>472.18799999999999</v>
      </c>
      <c r="K39" s="175">
        <v>-469.71799999999996</v>
      </c>
      <c r="L39" s="132" t="s">
        <v>100</v>
      </c>
      <c r="M39" s="132" t="s">
        <v>100</v>
      </c>
      <c r="N39" s="131" t="s">
        <v>100</v>
      </c>
      <c r="O39" s="132" t="s">
        <v>100</v>
      </c>
      <c r="P39" s="132" t="s">
        <v>100</v>
      </c>
      <c r="Q39" s="131" t="s">
        <v>100</v>
      </c>
      <c r="R39" s="132" t="s">
        <v>100</v>
      </c>
      <c r="S39" s="132" t="s">
        <v>100</v>
      </c>
      <c r="T39" s="131" t="s">
        <v>100</v>
      </c>
      <c r="U39" s="132" t="s">
        <v>100</v>
      </c>
      <c r="V39" s="132" t="s">
        <v>100</v>
      </c>
      <c r="W39" s="131" t="s">
        <v>100</v>
      </c>
      <c r="X39" s="132" t="s">
        <v>100</v>
      </c>
      <c r="Y39" s="132" t="s">
        <v>100</v>
      </c>
      <c r="Z39" s="131" t="s">
        <v>100</v>
      </c>
    </row>
    <row r="40" spans="1:26" ht="15.65" customHeight="1" x14ac:dyDescent="0.35">
      <c r="A40" s="112">
        <v>2006</v>
      </c>
      <c r="B40" s="111" t="s">
        <v>105</v>
      </c>
      <c r="C40" s="129">
        <v>3307.7049999999999</v>
      </c>
      <c r="D40" s="130">
        <v>443.065</v>
      </c>
      <c r="E40" s="175">
        <v>2864.6400000000003</v>
      </c>
      <c r="F40" s="132">
        <v>3302.0230000000001</v>
      </c>
      <c r="G40" s="132">
        <v>44.607999999999997</v>
      </c>
      <c r="H40" s="175">
        <v>3257.4150000000004</v>
      </c>
      <c r="I40" s="132">
        <v>5.6820000000000004</v>
      </c>
      <c r="J40" s="132">
        <v>398.45699999999999</v>
      </c>
      <c r="K40" s="175">
        <v>-392.77499999999998</v>
      </c>
      <c r="L40" s="132" t="s">
        <v>100</v>
      </c>
      <c r="M40" s="132" t="s">
        <v>100</v>
      </c>
      <c r="N40" s="131" t="s">
        <v>100</v>
      </c>
      <c r="O40" s="132" t="s">
        <v>100</v>
      </c>
      <c r="P40" s="132" t="s">
        <v>100</v>
      </c>
      <c r="Q40" s="131" t="s">
        <v>100</v>
      </c>
      <c r="R40" s="132" t="s">
        <v>100</v>
      </c>
      <c r="S40" s="132" t="s">
        <v>100</v>
      </c>
      <c r="T40" s="131" t="s">
        <v>100</v>
      </c>
      <c r="U40" s="132" t="s">
        <v>100</v>
      </c>
      <c r="V40" s="132" t="s">
        <v>100</v>
      </c>
      <c r="W40" s="131" t="s">
        <v>100</v>
      </c>
      <c r="X40" s="132" t="s">
        <v>100</v>
      </c>
      <c r="Y40" s="132" t="s">
        <v>100</v>
      </c>
      <c r="Z40" s="131" t="s">
        <v>100</v>
      </c>
    </row>
    <row r="41" spans="1:26" ht="15.65" customHeight="1" x14ac:dyDescent="0.35">
      <c r="A41" s="111">
        <v>2006</v>
      </c>
      <c r="B41" s="111" t="s">
        <v>106</v>
      </c>
      <c r="C41" s="129">
        <v>2270.0740000000001</v>
      </c>
      <c r="D41" s="130">
        <v>647.53099999999995</v>
      </c>
      <c r="E41" s="175">
        <v>1622.5429999999999</v>
      </c>
      <c r="F41" s="132">
        <v>2268.605</v>
      </c>
      <c r="G41" s="132">
        <v>152.809</v>
      </c>
      <c r="H41" s="175">
        <v>2115.7960000000003</v>
      </c>
      <c r="I41" s="132">
        <v>1.4690000000000001</v>
      </c>
      <c r="J41" s="132">
        <v>494.72199999999998</v>
      </c>
      <c r="K41" s="175">
        <v>-493.25299999999999</v>
      </c>
      <c r="L41" s="132" t="s">
        <v>100</v>
      </c>
      <c r="M41" s="132" t="s">
        <v>100</v>
      </c>
      <c r="N41" s="131" t="s">
        <v>100</v>
      </c>
      <c r="O41" s="132" t="s">
        <v>100</v>
      </c>
      <c r="P41" s="132" t="s">
        <v>100</v>
      </c>
      <c r="Q41" s="131" t="s">
        <v>100</v>
      </c>
      <c r="R41" s="132" t="s">
        <v>100</v>
      </c>
      <c r="S41" s="132" t="s">
        <v>100</v>
      </c>
      <c r="T41" s="131" t="s">
        <v>100</v>
      </c>
      <c r="U41" s="132" t="s">
        <v>100</v>
      </c>
      <c r="V41" s="132" t="s">
        <v>100</v>
      </c>
      <c r="W41" s="131" t="s">
        <v>100</v>
      </c>
      <c r="X41" s="132" t="s">
        <v>100</v>
      </c>
      <c r="Y41" s="132" t="s">
        <v>100</v>
      </c>
      <c r="Z41" s="131" t="s">
        <v>100</v>
      </c>
    </row>
    <row r="42" spans="1:26" ht="15.65" customHeight="1" x14ac:dyDescent="0.35">
      <c r="A42" s="111">
        <v>2006</v>
      </c>
      <c r="B42" s="111" t="s">
        <v>107</v>
      </c>
      <c r="C42" s="129">
        <v>2402.6390000000001</v>
      </c>
      <c r="D42" s="130">
        <v>774.06600000000003</v>
      </c>
      <c r="E42" s="175">
        <v>1628.5729999999999</v>
      </c>
      <c r="F42" s="132">
        <v>2402.328</v>
      </c>
      <c r="G42" s="132">
        <v>351.49200000000002</v>
      </c>
      <c r="H42" s="175">
        <v>2050.8359999999998</v>
      </c>
      <c r="I42" s="132">
        <v>0.311</v>
      </c>
      <c r="J42" s="132">
        <v>422.57400000000001</v>
      </c>
      <c r="K42" s="175">
        <v>-422.26300000000003</v>
      </c>
      <c r="L42" s="132" t="s">
        <v>100</v>
      </c>
      <c r="M42" s="132" t="s">
        <v>100</v>
      </c>
      <c r="N42" s="131" t="s">
        <v>100</v>
      </c>
      <c r="O42" s="132" t="s">
        <v>100</v>
      </c>
      <c r="P42" s="132" t="s">
        <v>100</v>
      </c>
      <c r="Q42" s="131" t="s">
        <v>100</v>
      </c>
      <c r="R42" s="132" t="s">
        <v>100</v>
      </c>
      <c r="S42" s="132" t="s">
        <v>100</v>
      </c>
      <c r="T42" s="131" t="s">
        <v>100</v>
      </c>
      <c r="U42" s="132" t="s">
        <v>100</v>
      </c>
      <c r="V42" s="132" t="s">
        <v>100</v>
      </c>
      <c r="W42" s="131" t="s">
        <v>100</v>
      </c>
      <c r="X42" s="132" t="s">
        <v>100</v>
      </c>
      <c r="Y42" s="132" t="s">
        <v>100</v>
      </c>
      <c r="Z42" s="131" t="s">
        <v>100</v>
      </c>
    </row>
    <row r="43" spans="1:26" ht="15.65" customHeight="1" x14ac:dyDescent="0.35">
      <c r="A43" s="111">
        <v>2007</v>
      </c>
      <c r="B43" s="111" t="s">
        <v>104</v>
      </c>
      <c r="C43" s="129">
        <v>1940.377</v>
      </c>
      <c r="D43" s="130">
        <v>819.18399999999997</v>
      </c>
      <c r="E43" s="175">
        <v>1121.1930000000002</v>
      </c>
      <c r="F43" s="132">
        <v>1933.2930000000001</v>
      </c>
      <c r="G43" s="132">
        <v>563.28099999999995</v>
      </c>
      <c r="H43" s="175">
        <v>1370.0120000000002</v>
      </c>
      <c r="I43" s="132">
        <v>7.0839999999999996</v>
      </c>
      <c r="J43" s="132">
        <v>255.90300000000002</v>
      </c>
      <c r="K43" s="175">
        <v>-248.81899999999999</v>
      </c>
      <c r="L43" s="132" t="s">
        <v>100</v>
      </c>
      <c r="M43" s="132" t="s">
        <v>100</v>
      </c>
      <c r="N43" s="131" t="s">
        <v>100</v>
      </c>
      <c r="O43" s="132" t="s">
        <v>100</v>
      </c>
      <c r="P43" s="132" t="s">
        <v>100</v>
      </c>
      <c r="Q43" s="131" t="s">
        <v>100</v>
      </c>
      <c r="R43" s="132" t="s">
        <v>100</v>
      </c>
      <c r="S43" s="132" t="s">
        <v>100</v>
      </c>
      <c r="T43" s="131" t="s">
        <v>100</v>
      </c>
      <c r="U43" s="132" t="s">
        <v>100</v>
      </c>
      <c r="V43" s="132" t="s">
        <v>100</v>
      </c>
      <c r="W43" s="131" t="s">
        <v>100</v>
      </c>
      <c r="X43" s="132" t="s">
        <v>100</v>
      </c>
      <c r="Y43" s="132" t="s">
        <v>100</v>
      </c>
      <c r="Z43" s="131" t="s">
        <v>100</v>
      </c>
    </row>
    <row r="44" spans="1:26" ht="15.65" customHeight="1" x14ac:dyDescent="0.35">
      <c r="A44" s="111">
        <v>2007</v>
      </c>
      <c r="B44" s="111" t="s">
        <v>105</v>
      </c>
      <c r="C44" s="129">
        <v>1932.9920000000002</v>
      </c>
      <c r="D44" s="130">
        <v>1043.0410000000002</v>
      </c>
      <c r="E44" s="175">
        <v>889.95100000000002</v>
      </c>
      <c r="F44" s="132">
        <v>1932.8690000000001</v>
      </c>
      <c r="G44" s="132">
        <v>443.59499999999997</v>
      </c>
      <c r="H44" s="175">
        <v>1489.2740000000001</v>
      </c>
      <c r="I44" s="132">
        <v>0.123</v>
      </c>
      <c r="J44" s="132">
        <v>599.44600000000003</v>
      </c>
      <c r="K44" s="175">
        <v>-599.32300000000009</v>
      </c>
      <c r="L44" s="132" t="s">
        <v>100</v>
      </c>
      <c r="M44" s="132" t="s">
        <v>100</v>
      </c>
      <c r="N44" s="131" t="s">
        <v>100</v>
      </c>
      <c r="O44" s="132" t="s">
        <v>100</v>
      </c>
      <c r="P44" s="132" t="s">
        <v>100</v>
      </c>
      <c r="Q44" s="131" t="s">
        <v>100</v>
      </c>
      <c r="R44" s="132" t="s">
        <v>100</v>
      </c>
      <c r="S44" s="132" t="s">
        <v>100</v>
      </c>
      <c r="T44" s="131" t="s">
        <v>100</v>
      </c>
      <c r="U44" s="132" t="s">
        <v>100</v>
      </c>
      <c r="V44" s="132" t="s">
        <v>100</v>
      </c>
      <c r="W44" s="131" t="s">
        <v>100</v>
      </c>
      <c r="X44" s="132" t="s">
        <v>100</v>
      </c>
      <c r="Y44" s="132" t="s">
        <v>100</v>
      </c>
      <c r="Z44" s="131" t="s">
        <v>100</v>
      </c>
    </row>
    <row r="45" spans="1:26" ht="15.65" customHeight="1" x14ac:dyDescent="0.35">
      <c r="A45" s="111">
        <v>2007</v>
      </c>
      <c r="B45" s="111" t="s">
        <v>106</v>
      </c>
      <c r="C45" s="129">
        <v>3131.1470000000004</v>
      </c>
      <c r="D45" s="130">
        <v>466.69200000000001</v>
      </c>
      <c r="E45" s="175">
        <v>2664.4549999999999</v>
      </c>
      <c r="F45" s="132">
        <v>3129.5339999999997</v>
      </c>
      <c r="G45" s="132">
        <v>21.212999999999997</v>
      </c>
      <c r="H45" s="175">
        <v>3108.3210000000004</v>
      </c>
      <c r="I45" s="132">
        <v>1.613</v>
      </c>
      <c r="J45" s="132">
        <v>445.47899999999998</v>
      </c>
      <c r="K45" s="175">
        <v>-443.86600000000004</v>
      </c>
      <c r="L45" s="132" t="s">
        <v>100</v>
      </c>
      <c r="M45" s="132" t="s">
        <v>100</v>
      </c>
      <c r="N45" s="131" t="s">
        <v>100</v>
      </c>
      <c r="O45" s="132" t="s">
        <v>100</v>
      </c>
      <c r="P45" s="132" t="s">
        <v>100</v>
      </c>
      <c r="Q45" s="131" t="s">
        <v>100</v>
      </c>
      <c r="R45" s="132" t="s">
        <v>100</v>
      </c>
      <c r="S45" s="132" t="s">
        <v>100</v>
      </c>
      <c r="T45" s="131" t="s">
        <v>100</v>
      </c>
      <c r="U45" s="132" t="s">
        <v>100</v>
      </c>
      <c r="V45" s="132" t="s">
        <v>100</v>
      </c>
      <c r="W45" s="131" t="s">
        <v>100</v>
      </c>
      <c r="X45" s="132" t="s">
        <v>100</v>
      </c>
      <c r="Y45" s="132" t="s">
        <v>100</v>
      </c>
      <c r="Z45" s="131" t="s">
        <v>100</v>
      </c>
    </row>
    <row r="46" spans="1:26" ht="15.65" customHeight="1" x14ac:dyDescent="0.35">
      <c r="A46" s="111">
        <v>2007</v>
      </c>
      <c r="B46" s="111" t="s">
        <v>107</v>
      </c>
      <c r="C46" s="129">
        <v>1610.8890000000001</v>
      </c>
      <c r="D46" s="130">
        <v>1069.4880000000001</v>
      </c>
      <c r="E46" s="175">
        <v>541.40099999999995</v>
      </c>
      <c r="F46" s="132">
        <v>1566.4380000000001</v>
      </c>
      <c r="G46" s="132">
        <v>988.33100000000002</v>
      </c>
      <c r="H46" s="175">
        <v>578.10699999999997</v>
      </c>
      <c r="I46" s="132">
        <v>44.451000000000001</v>
      </c>
      <c r="J46" s="132">
        <v>81.156999999999996</v>
      </c>
      <c r="K46" s="175">
        <v>-36.706000000000003</v>
      </c>
      <c r="L46" s="132" t="s">
        <v>100</v>
      </c>
      <c r="M46" s="132" t="s">
        <v>100</v>
      </c>
      <c r="N46" s="131" t="s">
        <v>100</v>
      </c>
      <c r="O46" s="132" t="s">
        <v>100</v>
      </c>
      <c r="P46" s="132" t="s">
        <v>100</v>
      </c>
      <c r="Q46" s="131" t="s">
        <v>100</v>
      </c>
      <c r="R46" s="132" t="s">
        <v>100</v>
      </c>
      <c r="S46" s="132" t="s">
        <v>100</v>
      </c>
      <c r="T46" s="131" t="s">
        <v>100</v>
      </c>
      <c r="U46" s="132" t="s">
        <v>100</v>
      </c>
      <c r="V46" s="132" t="s">
        <v>100</v>
      </c>
      <c r="W46" s="131" t="s">
        <v>100</v>
      </c>
      <c r="X46" s="132" t="s">
        <v>100</v>
      </c>
      <c r="Y46" s="132" t="s">
        <v>100</v>
      </c>
      <c r="Z46" s="131" t="s">
        <v>100</v>
      </c>
    </row>
    <row r="47" spans="1:26" ht="15.65" customHeight="1" x14ac:dyDescent="0.35">
      <c r="A47" s="111">
        <v>2008</v>
      </c>
      <c r="B47" s="111" t="s">
        <v>104</v>
      </c>
      <c r="C47" s="129">
        <v>2705.5183312395698</v>
      </c>
      <c r="D47" s="130">
        <v>290.33269172274561</v>
      </c>
      <c r="E47" s="175">
        <v>2415.1856395168238</v>
      </c>
      <c r="F47" s="132">
        <v>2676.6552170000004</v>
      </c>
      <c r="G47" s="132">
        <v>178.30552200000002</v>
      </c>
      <c r="H47" s="175">
        <v>2498.3496950000003</v>
      </c>
      <c r="I47" s="132">
        <v>28.863114239569313</v>
      </c>
      <c r="J47" s="132">
        <v>112.02716972274561</v>
      </c>
      <c r="K47" s="175">
        <v>-83.164055483176284</v>
      </c>
      <c r="L47" s="132" t="s">
        <v>100</v>
      </c>
      <c r="M47" s="132" t="s">
        <v>100</v>
      </c>
      <c r="N47" s="131" t="s">
        <v>100</v>
      </c>
      <c r="O47" s="132" t="s">
        <v>100</v>
      </c>
      <c r="P47" s="132" t="s">
        <v>100</v>
      </c>
      <c r="Q47" s="131" t="s">
        <v>100</v>
      </c>
      <c r="R47" s="132" t="s">
        <v>100</v>
      </c>
      <c r="S47" s="132" t="s">
        <v>100</v>
      </c>
      <c r="T47" s="131" t="s">
        <v>100</v>
      </c>
      <c r="U47" s="132" t="s">
        <v>100</v>
      </c>
      <c r="V47" s="132" t="s">
        <v>100</v>
      </c>
      <c r="W47" s="131" t="s">
        <v>100</v>
      </c>
      <c r="X47" s="132" t="s">
        <v>100</v>
      </c>
      <c r="Y47" s="132" t="s">
        <v>100</v>
      </c>
      <c r="Z47" s="131" t="s">
        <v>100</v>
      </c>
    </row>
    <row r="48" spans="1:26" ht="15.65" customHeight="1" x14ac:dyDescent="0.35">
      <c r="A48" s="111">
        <v>2008</v>
      </c>
      <c r="B48" s="111" t="s">
        <v>105</v>
      </c>
      <c r="C48" s="129">
        <v>3735.0939400000016</v>
      </c>
      <c r="D48" s="130">
        <v>176.04474450000001</v>
      </c>
      <c r="E48" s="175">
        <v>3559.0491955000016</v>
      </c>
      <c r="F48" s="132">
        <v>3709.1982500000013</v>
      </c>
      <c r="G48" s="132">
        <v>51.93491700000002</v>
      </c>
      <c r="H48" s="175">
        <v>3657.2633330000017</v>
      </c>
      <c r="I48" s="132">
        <v>25.895689999999998</v>
      </c>
      <c r="J48" s="132">
        <v>124.10982750000001</v>
      </c>
      <c r="K48" s="175">
        <v>-98.214137500000021</v>
      </c>
      <c r="L48" s="132" t="s">
        <v>100</v>
      </c>
      <c r="M48" s="132" t="s">
        <v>100</v>
      </c>
      <c r="N48" s="131" t="s">
        <v>100</v>
      </c>
      <c r="O48" s="132" t="s">
        <v>100</v>
      </c>
      <c r="P48" s="132" t="s">
        <v>100</v>
      </c>
      <c r="Q48" s="131" t="s">
        <v>100</v>
      </c>
      <c r="R48" s="132" t="s">
        <v>100</v>
      </c>
      <c r="S48" s="132" t="s">
        <v>100</v>
      </c>
      <c r="T48" s="131" t="s">
        <v>100</v>
      </c>
      <c r="U48" s="132" t="s">
        <v>100</v>
      </c>
      <c r="V48" s="132" t="s">
        <v>100</v>
      </c>
      <c r="W48" s="131" t="s">
        <v>100</v>
      </c>
      <c r="X48" s="132" t="s">
        <v>100</v>
      </c>
      <c r="Y48" s="132" t="s">
        <v>100</v>
      </c>
      <c r="Z48" s="131" t="s">
        <v>100</v>
      </c>
    </row>
    <row r="49" spans="1:26" ht="15.65" customHeight="1" x14ac:dyDescent="0.35">
      <c r="A49" s="111">
        <v>2008</v>
      </c>
      <c r="B49" s="111" t="s">
        <v>106</v>
      </c>
      <c r="C49" s="129">
        <v>3804.3293564999976</v>
      </c>
      <c r="D49" s="130">
        <v>88.020793999999995</v>
      </c>
      <c r="E49" s="175">
        <v>3716.3085624999976</v>
      </c>
      <c r="F49" s="132">
        <v>3789.2799529999975</v>
      </c>
      <c r="G49" s="132">
        <v>0.45565699999999998</v>
      </c>
      <c r="H49" s="175">
        <v>3788.824295999997</v>
      </c>
      <c r="I49" s="132">
        <v>15.0494035</v>
      </c>
      <c r="J49" s="132">
        <v>87.565136999999993</v>
      </c>
      <c r="K49" s="175">
        <v>-72.51573350000001</v>
      </c>
      <c r="L49" s="132" t="s">
        <v>100</v>
      </c>
      <c r="M49" s="132" t="s">
        <v>100</v>
      </c>
      <c r="N49" s="131" t="s">
        <v>100</v>
      </c>
      <c r="O49" s="132" t="s">
        <v>100</v>
      </c>
      <c r="P49" s="132" t="s">
        <v>100</v>
      </c>
      <c r="Q49" s="131" t="s">
        <v>100</v>
      </c>
      <c r="R49" s="132" t="s">
        <v>100</v>
      </c>
      <c r="S49" s="132" t="s">
        <v>100</v>
      </c>
      <c r="T49" s="131" t="s">
        <v>100</v>
      </c>
      <c r="U49" s="132" t="s">
        <v>100</v>
      </c>
      <c r="V49" s="132" t="s">
        <v>100</v>
      </c>
      <c r="W49" s="131" t="s">
        <v>100</v>
      </c>
      <c r="X49" s="132" t="s">
        <v>100</v>
      </c>
      <c r="Y49" s="132" t="s">
        <v>100</v>
      </c>
      <c r="Z49" s="131" t="s">
        <v>100</v>
      </c>
    </row>
    <row r="50" spans="1:26" ht="15.65" customHeight="1" x14ac:dyDescent="0.35">
      <c r="A50" s="111">
        <v>2008</v>
      </c>
      <c r="B50" s="111" t="s">
        <v>107</v>
      </c>
      <c r="C50" s="129">
        <v>2048.7431565000006</v>
      </c>
      <c r="D50" s="130">
        <v>717.17799599999978</v>
      </c>
      <c r="E50" s="175">
        <v>1331.565160500001</v>
      </c>
      <c r="F50" s="132">
        <v>1966.9932580000004</v>
      </c>
      <c r="G50" s="132">
        <v>667.5532069999997</v>
      </c>
      <c r="H50" s="175">
        <v>1299.4400510000007</v>
      </c>
      <c r="I50" s="132">
        <v>81.749898500000015</v>
      </c>
      <c r="J50" s="132">
        <v>49.624789</v>
      </c>
      <c r="K50" s="175">
        <v>32.125109500000008</v>
      </c>
      <c r="L50" s="132" t="s">
        <v>100</v>
      </c>
      <c r="M50" s="132" t="s">
        <v>100</v>
      </c>
      <c r="N50" s="131" t="s">
        <v>100</v>
      </c>
      <c r="O50" s="132" t="s">
        <v>100</v>
      </c>
      <c r="P50" s="132" t="s">
        <v>100</v>
      </c>
      <c r="Q50" s="131" t="s">
        <v>100</v>
      </c>
      <c r="R50" s="132" t="s">
        <v>100</v>
      </c>
      <c r="S50" s="132" t="s">
        <v>100</v>
      </c>
      <c r="T50" s="131" t="s">
        <v>100</v>
      </c>
      <c r="U50" s="132" t="s">
        <v>100</v>
      </c>
      <c r="V50" s="132" t="s">
        <v>100</v>
      </c>
      <c r="W50" s="131" t="s">
        <v>100</v>
      </c>
      <c r="X50" s="132" t="s">
        <v>100</v>
      </c>
      <c r="Y50" s="132" t="s">
        <v>100</v>
      </c>
      <c r="Z50" s="131" t="s">
        <v>100</v>
      </c>
    </row>
    <row r="51" spans="1:26" ht="15.65" customHeight="1" x14ac:dyDescent="0.35">
      <c r="A51" s="111">
        <v>2009</v>
      </c>
      <c r="B51" s="111" t="s">
        <v>104</v>
      </c>
      <c r="C51" s="129">
        <v>1402.1837949999999</v>
      </c>
      <c r="D51" s="130">
        <v>836.46247449999964</v>
      </c>
      <c r="E51" s="175">
        <v>565.72132050000027</v>
      </c>
      <c r="F51" s="132">
        <v>1363.8856129999999</v>
      </c>
      <c r="G51" s="132">
        <v>740.53849699999978</v>
      </c>
      <c r="H51" s="175">
        <v>623.34711600000014</v>
      </c>
      <c r="I51" s="132">
        <v>38.298181999999997</v>
      </c>
      <c r="J51" s="132">
        <v>95.923977500000007</v>
      </c>
      <c r="K51" s="175">
        <v>-57.625795499999995</v>
      </c>
      <c r="L51" s="132" t="s">
        <v>100</v>
      </c>
      <c r="M51" s="132" t="s">
        <v>100</v>
      </c>
      <c r="N51" s="131" t="s">
        <v>100</v>
      </c>
      <c r="O51" s="132" t="s">
        <v>100</v>
      </c>
      <c r="P51" s="132" t="s">
        <v>100</v>
      </c>
      <c r="Q51" s="131" t="s">
        <v>100</v>
      </c>
      <c r="R51" s="132" t="s">
        <v>100</v>
      </c>
      <c r="S51" s="132" t="s">
        <v>100</v>
      </c>
      <c r="T51" s="131" t="s">
        <v>100</v>
      </c>
      <c r="U51" s="132" t="s">
        <v>100</v>
      </c>
      <c r="V51" s="132" t="s">
        <v>100</v>
      </c>
      <c r="W51" s="131" t="s">
        <v>100</v>
      </c>
      <c r="X51" s="132" t="s">
        <v>100</v>
      </c>
      <c r="Y51" s="132" t="s">
        <v>100</v>
      </c>
      <c r="Z51" s="131" t="s">
        <v>100</v>
      </c>
    </row>
    <row r="52" spans="1:26" ht="15.65" customHeight="1" x14ac:dyDescent="0.35">
      <c r="A52" s="111">
        <v>2009</v>
      </c>
      <c r="B52" s="111" t="s">
        <v>105</v>
      </c>
      <c r="C52" s="129">
        <v>2984.9326005714265</v>
      </c>
      <c r="D52" s="130">
        <v>204.2074698571428</v>
      </c>
      <c r="E52" s="175">
        <v>2780.7251307142833</v>
      </c>
      <c r="F52" s="132">
        <v>2970.378006999998</v>
      </c>
      <c r="G52" s="132">
        <v>73.323040999999989</v>
      </c>
      <c r="H52" s="175">
        <v>2897.0549659999979</v>
      </c>
      <c r="I52" s="132">
        <v>14.554593571428571</v>
      </c>
      <c r="J52" s="132">
        <v>130.88442885714281</v>
      </c>
      <c r="K52" s="175">
        <v>-116.32983528571424</v>
      </c>
      <c r="L52" s="132" t="s">
        <v>100</v>
      </c>
      <c r="M52" s="132" t="s">
        <v>100</v>
      </c>
      <c r="N52" s="131" t="s">
        <v>100</v>
      </c>
      <c r="O52" s="132" t="s">
        <v>100</v>
      </c>
      <c r="P52" s="132" t="s">
        <v>100</v>
      </c>
      <c r="Q52" s="131" t="s">
        <v>100</v>
      </c>
      <c r="R52" s="132" t="s">
        <v>100</v>
      </c>
      <c r="S52" s="132" t="s">
        <v>100</v>
      </c>
      <c r="T52" s="131" t="s">
        <v>100</v>
      </c>
      <c r="U52" s="132" t="s">
        <v>100</v>
      </c>
      <c r="V52" s="132" t="s">
        <v>100</v>
      </c>
      <c r="W52" s="131" t="s">
        <v>100</v>
      </c>
      <c r="X52" s="132" t="s">
        <v>100</v>
      </c>
      <c r="Y52" s="132" t="s">
        <v>100</v>
      </c>
      <c r="Z52" s="131" t="s">
        <v>100</v>
      </c>
    </row>
    <row r="53" spans="1:26" ht="15.65" customHeight="1" x14ac:dyDescent="0.35">
      <c r="A53" s="111">
        <v>2009</v>
      </c>
      <c r="B53" s="135" t="s">
        <v>106</v>
      </c>
      <c r="C53" s="129">
        <v>1520.1343965591102</v>
      </c>
      <c r="D53" s="130">
        <v>708.60952537134972</v>
      </c>
      <c r="E53" s="175">
        <v>811.5248711877606</v>
      </c>
      <c r="F53" s="132">
        <v>1513.7002740000005</v>
      </c>
      <c r="G53" s="132">
        <v>546.54579800000067</v>
      </c>
      <c r="H53" s="175">
        <v>967.15447599999982</v>
      </c>
      <c r="I53" s="132">
        <v>6.4341225591098752</v>
      </c>
      <c r="J53" s="132">
        <v>162.0637273713491</v>
      </c>
      <c r="K53" s="175">
        <v>-155.62960481223922</v>
      </c>
      <c r="L53" s="132" t="s">
        <v>100</v>
      </c>
      <c r="M53" s="132" t="s">
        <v>100</v>
      </c>
      <c r="N53" s="131" t="s">
        <v>100</v>
      </c>
      <c r="O53" s="132" t="s">
        <v>100</v>
      </c>
      <c r="P53" s="132" t="s">
        <v>100</v>
      </c>
      <c r="Q53" s="131" t="s">
        <v>100</v>
      </c>
      <c r="R53" s="132" t="s">
        <v>100</v>
      </c>
      <c r="S53" s="132" t="s">
        <v>100</v>
      </c>
      <c r="T53" s="131" t="s">
        <v>100</v>
      </c>
      <c r="U53" s="132" t="s">
        <v>100</v>
      </c>
      <c r="V53" s="132" t="s">
        <v>100</v>
      </c>
      <c r="W53" s="131" t="s">
        <v>100</v>
      </c>
      <c r="X53" s="132" t="s">
        <v>100</v>
      </c>
      <c r="Y53" s="132" t="s">
        <v>100</v>
      </c>
      <c r="Z53" s="131" t="s">
        <v>100</v>
      </c>
    </row>
    <row r="54" spans="1:26" ht="15.65" customHeight="1" x14ac:dyDescent="0.35">
      <c r="A54" s="111">
        <v>2009</v>
      </c>
      <c r="B54" s="111" t="s">
        <v>107</v>
      </c>
      <c r="C54" s="129">
        <v>701.8122298566268</v>
      </c>
      <c r="D54" s="130">
        <v>1998.9742823268673</v>
      </c>
      <c r="E54" s="175">
        <v>-1297.1620524702405</v>
      </c>
      <c r="F54" s="130">
        <v>675.79606100000001</v>
      </c>
      <c r="G54" s="132">
        <v>1935.6490539999986</v>
      </c>
      <c r="H54" s="175">
        <v>-1259.8529929999986</v>
      </c>
      <c r="I54" s="132">
        <v>26.016168856626919</v>
      </c>
      <c r="J54" s="132">
        <v>63.325228326868803</v>
      </c>
      <c r="K54" s="175">
        <v>-37.309059470241884</v>
      </c>
      <c r="L54" s="132" t="s">
        <v>100</v>
      </c>
      <c r="M54" s="132" t="s">
        <v>100</v>
      </c>
      <c r="N54" s="131" t="s">
        <v>100</v>
      </c>
      <c r="O54" s="132" t="s">
        <v>100</v>
      </c>
      <c r="P54" s="132" t="s">
        <v>100</v>
      </c>
      <c r="Q54" s="131" t="s">
        <v>100</v>
      </c>
      <c r="R54" s="132" t="s">
        <v>100</v>
      </c>
      <c r="S54" s="132" t="s">
        <v>100</v>
      </c>
      <c r="T54" s="131" t="s">
        <v>100</v>
      </c>
      <c r="U54" s="132" t="s">
        <v>100</v>
      </c>
      <c r="V54" s="132" t="s">
        <v>100</v>
      </c>
      <c r="W54" s="131" t="s">
        <v>100</v>
      </c>
      <c r="X54" s="132" t="s">
        <v>100</v>
      </c>
      <c r="Y54" s="132" t="s">
        <v>100</v>
      </c>
      <c r="Z54" s="131" t="s">
        <v>100</v>
      </c>
    </row>
    <row r="55" spans="1:26" ht="15.65" customHeight="1" x14ac:dyDescent="0.35">
      <c r="A55" s="112">
        <v>2010</v>
      </c>
      <c r="B55" s="111" t="s">
        <v>104</v>
      </c>
      <c r="C55" s="129">
        <v>696.6075360000001</v>
      </c>
      <c r="D55" s="130">
        <v>2387.8368399999977</v>
      </c>
      <c r="E55" s="175">
        <v>-1691.2293039999977</v>
      </c>
      <c r="F55" s="132">
        <v>683.58370000000014</v>
      </c>
      <c r="G55" s="132">
        <v>2228.232208999998</v>
      </c>
      <c r="H55" s="175">
        <v>-1544.6485089999976</v>
      </c>
      <c r="I55" s="132">
        <v>13.023836000000001</v>
      </c>
      <c r="J55" s="132">
        <v>159.60463100000004</v>
      </c>
      <c r="K55" s="175">
        <v>-146.58079500000002</v>
      </c>
      <c r="L55" s="132" t="s">
        <v>100</v>
      </c>
      <c r="M55" s="132" t="s">
        <v>100</v>
      </c>
      <c r="N55" s="131" t="s">
        <v>100</v>
      </c>
      <c r="O55" s="132" t="s">
        <v>100</v>
      </c>
      <c r="P55" s="132" t="s">
        <v>100</v>
      </c>
      <c r="Q55" s="131" t="s">
        <v>100</v>
      </c>
      <c r="R55" s="132" t="s">
        <v>100</v>
      </c>
      <c r="S55" s="132" t="s">
        <v>100</v>
      </c>
      <c r="T55" s="131" t="s">
        <v>100</v>
      </c>
      <c r="U55" s="132" t="s">
        <v>100</v>
      </c>
      <c r="V55" s="132" t="s">
        <v>100</v>
      </c>
      <c r="W55" s="131" t="s">
        <v>100</v>
      </c>
      <c r="X55" s="132" t="s">
        <v>100</v>
      </c>
      <c r="Y55" s="132" t="s">
        <v>100</v>
      </c>
      <c r="Z55" s="131" t="s">
        <v>100</v>
      </c>
    </row>
    <row r="56" spans="1:26" ht="15.65" customHeight="1" x14ac:dyDescent="0.35">
      <c r="A56" s="111">
        <v>2010</v>
      </c>
      <c r="B56" s="111" t="s">
        <v>105</v>
      </c>
      <c r="C56" s="129">
        <v>2025.4828970000008</v>
      </c>
      <c r="D56" s="130">
        <v>607.24030300000004</v>
      </c>
      <c r="E56" s="175">
        <v>1418.2425940000007</v>
      </c>
      <c r="F56" s="132">
        <v>2005.3199260000006</v>
      </c>
      <c r="G56" s="132">
        <v>504.43863499999992</v>
      </c>
      <c r="H56" s="175">
        <v>1500.8812910000011</v>
      </c>
      <c r="I56" s="132">
        <v>20.162970999999999</v>
      </c>
      <c r="J56" s="132">
        <v>102.80166800000003</v>
      </c>
      <c r="K56" s="175">
        <v>-82.638697000000036</v>
      </c>
      <c r="L56" s="132" t="s">
        <v>100</v>
      </c>
      <c r="M56" s="132" t="s">
        <v>100</v>
      </c>
      <c r="N56" s="131" t="s">
        <v>100</v>
      </c>
      <c r="O56" s="132" t="s">
        <v>100</v>
      </c>
      <c r="P56" s="132" t="s">
        <v>100</v>
      </c>
      <c r="Q56" s="131" t="s">
        <v>100</v>
      </c>
      <c r="R56" s="132" t="s">
        <v>100</v>
      </c>
      <c r="S56" s="132" t="s">
        <v>100</v>
      </c>
      <c r="T56" s="131" t="s">
        <v>100</v>
      </c>
      <c r="U56" s="132" t="s">
        <v>100</v>
      </c>
      <c r="V56" s="132" t="s">
        <v>100</v>
      </c>
      <c r="W56" s="131" t="s">
        <v>100</v>
      </c>
      <c r="X56" s="132" t="s">
        <v>100</v>
      </c>
      <c r="Y56" s="132" t="s">
        <v>100</v>
      </c>
      <c r="Z56" s="131" t="s">
        <v>100</v>
      </c>
    </row>
    <row r="57" spans="1:26" ht="15.65" customHeight="1" x14ac:dyDescent="0.35">
      <c r="A57" s="111">
        <v>2010</v>
      </c>
      <c r="B57" s="135" t="s">
        <v>106</v>
      </c>
      <c r="C57" s="129">
        <v>2942.8508440000005</v>
      </c>
      <c r="D57" s="130">
        <v>184.12907200000006</v>
      </c>
      <c r="E57" s="175">
        <v>2758.7217720000003</v>
      </c>
      <c r="F57" s="132">
        <v>2877.2834140000009</v>
      </c>
      <c r="G57" s="132">
        <v>138.19412400000007</v>
      </c>
      <c r="H57" s="175">
        <v>2739.0892900000008</v>
      </c>
      <c r="I57" s="132">
        <v>65.567429999999959</v>
      </c>
      <c r="J57" s="132">
        <v>45.934947999999984</v>
      </c>
      <c r="K57" s="175">
        <v>19.632481999999982</v>
      </c>
      <c r="L57" s="132" t="s">
        <v>100</v>
      </c>
      <c r="M57" s="132" t="s">
        <v>100</v>
      </c>
      <c r="N57" s="131" t="s">
        <v>100</v>
      </c>
      <c r="O57" s="132" t="s">
        <v>100</v>
      </c>
      <c r="P57" s="132" t="s">
        <v>100</v>
      </c>
      <c r="Q57" s="131" t="s">
        <v>100</v>
      </c>
      <c r="R57" s="132" t="s">
        <v>100</v>
      </c>
      <c r="S57" s="132" t="s">
        <v>100</v>
      </c>
      <c r="T57" s="131" t="s">
        <v>100</v>
      </c>
      <c r="U57" s="132" t="s">
        <v>100</v>
      </c>
      <c r="V57" s="132" t="s">
        <v>100</v>
      </c>
      <c r="W57" s="131" t="s">
        <v>100</v>
      </c>
      <c r="X57" s="132" t="s">
        <v>100</v>
      </c>
      <c r="Y57" s="132" t="s">
        <v>100</v>
      </c>
      <c r="Z57" s="131" t="s">
        <v>100</v>
      </c>
    </row>
    <row r="58" spans="1:26" ht="15.65" customHeight="1" x14ac:dyDescent="0.35">
      <c r="A58" s="111">
        <v>2010</v>
      </c>
      <c r="B58" s="138" t="s">
        <v>107</v>
      </c>
      <c r="C58" s="129">
        <v>1478.5657580000006</v>
      </c>
      <c r="D58" s="130">
        <v>1302.7972014999989</v>
      </c>
      <c r="E58" s="175">
        <v>175.76855650000181</v>
      </c>
      <c r="F58" s="132">
        <v>1431.9011850000006</v>
      </c>
      <c r="G58" s="132">
        <v>1232.0069119999989</v>
      </c>
      <c r="H58" s="175">
        <v>199.89427300000187</v>
      </c>
      <c r="I58" s="132">
        <v>46.664573000000004</v>
      </c>
      <c r="J58" s="132">
        <v>70.790289500000057</v>
      </c>
      <c r="K58" s="175">
        <v>-24.125716500000049</v>
      </c>
      <c r="L58" s="132" t="s">
        <v>100</v>
      </c>
      <c r="M58" s="132" t="s">
        <v>100</v>
      </c>
      <c r="N58" s="131" t="s">
        <v>100</v>
      </c>
      <c r="O58" s="132" t="s">
        <v>100</v>
      </c>
      <c r="P58" s="132" t="s">
        <v>100</v>
      </c>
      <c r="Q58" s="131" t="s">
        <v>100</v>
      </c>
      <c r="R58" s="132" t="s">
        <v>100</v>
      </c>
      <c r="S58" s="132" t="s">
        <v>100</v>
      </c>
      <c r="T58" s="131" t="s">
        <v>100</v>
      </c>
      <c r="U58" s="132" t="s">
        <v>100</v>
      </c>
      <c r="V58" s="132" t="s">
        <v>100</v>
      </c>
      <c r="W58" s="131" t="s">
        <v>100</v>
      </c>
      <c r="X58" s="132" t="s">
        <v>100</v>
      </c>
      <c r="Y58" s="132" t="s">
        <v>100</v>
      </c>
      <c r="Z58" s="131" t="s">
        <v>100</v>
      </c>
    </row>
    <row r="59" spans="1:26" ht="15.65" customHeight="1" x14ac:dyDescent="0.35">
      <c r="A59" s="112">
        <v>2011</v>
      </c>
      <c r="B59" s="111" t="s">
        <v>104</v>
      </c>
      <c r="C59" s="129">
        <v>1787.2907335000002</v>
      </c>
      <c r="D59" s="130">
        <v>723.22652600000004</v>
      </c>
      <c r="E59" s="175">
        <v>1064.0642075000001</v>
      </c>
      <c r="F59" s="132">
        <v>1708.7834670000002</v>
      </c>
      <c r="G59" s="132">
        <v>569.05109500000003</v>
      </c>
      <c r="H59" s="175">
        <v>1139.7323720000002</v>
      </c>
      <c r="I59" s="132">
        <v>21.119252500000002</v>
      </c>
      <c r="J59" s="132">
        <v>114.93099600000001</v>
      </c>
      <c r="K59" s="175">
        <v>-93.811743500000006</v>
      </c>
      <c r="L59" s="132">
        <v>57.388013999999998</v>
      </c>
      <c r="M59" s="132">
        <v>39.244435000000003</v>
      </c>
      <c r="N59" s="175">
        <v>18.143578999999992</v>
      </c>
      <c r="O59" s="132" t="s">
        <v>100</v>
      </c>
      <c r="P59" s="132" t="s">
        <v>100</v>
      </c>
      <c r="Q59" s="131" t="s">
        <v>100</v>
      </c>
      <c r="R59" s="132" t="s">
        <v>100</v>
      </c>
      <c r="S59" s="132" t="s">
        <v>100</v>
      </c>
      <c r="T59" s="131" t="s">
        <v>100</v>
      </c>
      <c r="U59" s="132" t="s">
        <v>100</v>
      </c>
      <c r="V59" s="132" t="s">
        <v>100</v>
      </c>
      <c r="W59" s="131" t="s">
        <v>100</v>
      </c>
      <c r="X59" s="132" t="s">
        <v>100</v>
      </c>
      <c r="Y59" s="132" t="s">
        <v>100</v>
      </c>
      <c r="Z59" s="131" t="s">
        <v>100</v>
      </c>
    </row>
    <row r="60" spans="1:26" ht="15.65" customHeight="1" x14ac:dyDescent="0.35">
      <c r="A60" s="111">
        <v>2011</v>
      </c>
      <c r="B60" s="111" t="s">
        <v>105</v>
      </c>
      <c r="C60" s="129">
        <v>2054.4753499999997</v>
      </c>
      <c r="D60" s="130">
        <v>525.04904099999953</v>
      </c>
      <c r="E60" s="175">
        <v>1529.4263090000002</v>
      </c>
      <c r="F60" s="132">
        <v>1360.6232190000005</v>
      </c>
      <c r="G60" s="132">
        <v>187.82488299999989</v>
      </c>
      <c r="H60" s="175">
        <v>1172.7983360000007</v>
      </c>
      <c r="I60" s="132">
        <v>7.4171310000000004</v>
      </c>
      <c r="J60" s="132">
        <v>167.64641699999993</v>
      </c>
      <c r="K60" s="175">
        <v>-160.22928599999995</v>
      </c>
      <c r="L60" s="132">
        <v>686.43499999999892</v>
      </c>
      <c r="M60" s="132">
        <v>169.57774099999966</v>
      </c>
      <c r="N60" s="175">
        <v>516.8572589999992</v>
      </c>
      <c r="O60" s="132" t="s">
        <v>100</v>
      </c>
      <c r="P60" s="132" t="s">
        <v>100</v>
      </c>
      <c r="Q60" s="131" t="s">
        <v>100</v>
      </c>
      <c r="R60" s="132" t="s">
        <v>100</v>
      </c>
      <c r="S60" s="132" t="s">
        <v>100</v>
      </c>
      <c r="T60" s="131" t="s">
        <v>100</v>
      </c>
      <c r="U60" s="132" t="s">
        <v>100</v>
      </c>
      <c r="V60" s="132" t="s">
        <v>100</v>
      </c>
      <c r="W60" s="131" t="s">
        <v>100</v>
      </c>
      <c r="X60" s="132" t="s">
        <v>100</v>
      </c>
      <c r="Y60" s="132" t="s">
        <v>100</v>
      </c>
      <c r="Z60" s="131" t="s">
        <v>100</v>
      </c>
    </row>
    <row r="61" spans="1:26" ht="15.65" customHeight="1" x14ac:dyDescent="0.35">
      <c r="A61" s="111">
        <v>2011</v>
      </c>
      <c r="B61" s="111" t="s">
        <v>106</v>
      </c>
      <c r="C61" s="129">
        <v>2655.5898885000029</v>
      </c>
      <c r="D61" s="130">
        <v>296.60321600000003</v>
      </c>
      <c r="E61" s="175">
        <v>2358.9866725000029</v>
      </c>
      <c r="F61" s="132">
        <v>1600.8921240000022</v>
      </c>
      <c r="G61" s="132">
        <v>37.710494000000004</v>
      </c>
      <c r="H61" s="175">
        <v>1563.1816300000023</v>
      </c>
      <c r="I61" s="132">
        <v>20.985844499999999</v>
      </c>
      <c r="J61" s="132">
        <v>74.02838600000004</v>
      </c>
      <c r="K61" s="175">
        <v>-53.042541500000034</v>
      </c>
      <c r="L61" s="132">
        <v>1033.7119200000006</v>
      </c>
      <c r="M61" s="132">
        <v>184.86433599999998</v>
      </c>
      <c r="N61" s="175">
        <v>848.84758400000067</v>
      </c>
      <c r="O61" s="132" t="s">
        <v>100</v>
      </c>
      <c r="P61" s="132" t="s">
        <v>100</v>
      </c>
      <c r="Q61" s="131" t="s">
        <v>100</v>
      </c>
      <c r="R61" s="132" t="s">
        <v>100</v>
      </c>
      <c r="S61" s="132" t="s">
        <v>100</v>
      </c>
      <c r="T61" s="131" t="s">
        <v>100</v>
      </c>
      <c r="U61" s="132" t="s">
        <v>100</v>
      </c>
      <c r="V61" s="132" t="s">
        <v>100</v>
      </c>
      <c r="W61" s="131" t="s">
        <v>100</v>
      </c>
      <c r="X61" s="132" t="s">
        <v>100</v>
      </c>
      <c r="Y61" s="132" t="s">
        <v>100</v>
      </c>
      <c r="Z61" s="131" t="s">
        <v>100</v>
      </c>
    </row>
    <row r="62" spans="1:26" ht="15.65" customHeight="1" x14ac:dyDescent="0.35">
      <c r="A62" s="111">
        <v>2011</v>
      </c>
      <c r="B62" s="138" t="s">
        <v>107</v>
      </c>
      <c r="C62" s="129">
        <v>2192.7244469999982</v>
      </c>
      <c r="D62" s="130">
        <v>922.10070649999989</v>
      </c>
      <c r="E62" s="175">
        <v>1270.6237404999983</v>
      </c>
      <c r="F62" s="132">
        <v>1361.0524189999987</v>
      </c>
      <c r="G62" s="132">
        <v>559.0865409999999</v>
      </c>
      <c r="H62" s="175">
        <v>801.96587799999872</v>
      </c>
      <c r="I62" s="132">
        <v>71.203337000000047</v>
      </c>
      <c r="J62" s="132">
        <v>9.2117784999999959</v>
      </c>
      <c r="K62" s="175">
        <v>61.991558500000053</v>
      </c>
      <c r="L62" s="132">
        <v>760.46869099999958</v>
      </c>
      <c r="M62" s="132">
        <v>353.80238699999995</v>
      </c>
      <c r="N62" s="175">
        <v>406.66630399999963</v>
      </c>
      <c r="O62" s="132" t="s">
        <v>100</v>
      </c>
      <c r="P62" s="132" t="s">
        <v>100</v>
      </c>
      <c r="Q62" s="131" t="s">
        <v>100</v>
      </c>
      <c r="R62" s="132" t="s">
        <v>100</v>
      </c>
      <c r="S62" s="132" t="s">
        <v>100</v>
      </c>
      <c r="T62" s="131" t="s">
        <v>100</v>
      </c>
      <c r="U62" s="132" t="s">
        <v>100</v>
      </c>
      <c r="V62" s="132" t="s">
        <v>100</v>
      </c>
      <c r="W62" s="131" t="s">
        <v>100</v>
      </c>
      <c r="X62" s="132" t="s">
        <v>100</v>
      </c>
      <c r="Y62" s="132" t="s">
        <v>100</v>
      </c>
      <c r="Z62" s="131" t="s">
        <v>100</v>
      </c>
    </row>
    <row r="63" spans="1:26" ht="15.65" customHeight="1" x14ac:dyDescent="0.35">
      <c r="A63" s="112">
        <v>2012</v>
      </c>
      <c r="B63" s="111" t="s">
        <v>104</v>
      </c>
      <c r="C63" s="129">
        <v>3169.8002274999994</v>
      </c>
      <c r="D63" s="130">
        <v>1182.1291635000027</v>
      </c>
      <c r="E63" s="175">
        <v>1987.6710639999967</v>
      </c>
      <c r="F63" s="132">
        <v>1674.9975009999985</v>
      </c>
      <c r="G63" s="132">
        <v>994.96274800000253</v>
      </c>
      <c r="H63" s="175">
        <v>680.03475299999604</v>
      </c>
      <c r="I63" s="132">
        <v>85.732974499999983</v>
      </c>
      <c r="J63" s="132">
        <v>57.98321949999999</v>
      </c>
      <c r="K63" s="175">
        <v>27.749754999999979</v>
      </c>
      <c r="L63" s="132">
        <v>1409.0697520000008</v>
      </c>
      <c r="M63" s="132">
        <v>129.18319600000004</v>
      </c>
      <c r="N63" s="175">
        <v>1279.8865560000008</v>
      </c>
      <c r="O63" s="132" t="s">
        <v>100</v>
      </c>
      <c r="P63" s="132" t="s">
        <v>100</v>
      </c>
      <c r="Q63" s="131" t="s">
        <v>100</v>
      </c>
      <c r="R63" s="132" t="s">
        <v>100</v>
      </c>
      <c r="S63" s="132" t="s">
        <v>100</v>
      </c>
      <c r="T63" s="131" t="s">
        <v>100</v>
      </c>
      <c r="U63" s="132" t="s">
        <v>100</v>
      </c>
      <c r="V63" s="132" t="s">
        <v>100</v>
      </c>
      <c r="W63" s="131" t="s">
        <v>100</v>
      </c>
      <c r="X63" s="132" t="s">
        <v>100</v>
      </c>
      <c r="Y63" s="132" t="s">
        <v>100</v>
      </c>
      <c r="Z63" s="131" t="s">
        <v>100</v>
      </c>
    </row>
    <row r="64" spans="1:26" ht="15.65" customHeight="1" x14ac:dyDescent="0.35">
      <c r="A64" s="111">
        <v>2012</v>
      </c>
      <c r="B64" s="111" t="s">
        <v>105</v>
      </c>
      <c r="C64" s="129">
        <v>3280.6357509999953</v>
      </c>
      <c r="D64" s="130">
        <v>157.54416750000004</v>
      </c>
      <c r="E64" s="175">
        <v>3123.0915834999951</v>
      </c>
      <c r="F64" s="132">
        <v>1684.4495899999963</v>
      </c>
      <c r="G64" s="132">
        <v>26.447623999999998</v>
      </c>
      <c r="H64" s="175">
        <v>1658.0019659999964</v>
      </c>
      <c r="I64" s="132">
        <v>19.444258000000001</v>
      </c>
      <c r="J64" s="132">
        <v>103.83069850000004</v>
      </c>
      <c r="K64" s="175">
        <v>-84.386440500000049</v>
      </c>
      <c r="L64" s="132">
        <v>1576.7419029999987</v>
      </c>
      <c r="M64" s="132">
        <v>27.265844999999999</v>
      </c>
      <c r="N64" s="175">
        <v>1549.4760579999988</v>
      </c>
      <c r="O64" s="132" t="s">
        <v>100</v>
      </c>
      <c r="P64" s="132" t="s">
        <v>100</v>
      </c>
      <c r="Q64" s="131" t="s">
        <v>100</v>
      </c>
      <c r="R64" s="132" t="s">
        <v>100</v>
      </c>
      <c r="S64" s="132" t="s">
        <v>100</v>
      </c>
      <c r="T64" s="131" t="s">
        <v>100</v>
      </c>
      <c r="U64" s="132" t="s">
        <v>100</v>
      </c>
      <c r="V64" s="132" t="s">
        <v>100</v>
      </c>
      <c r="W64" s="131" t="s">
        <v>100</v>
      </c>
      <c r="X64" s="132" t="s">
        <v>100</v>
      </c>
      <c r="Y64" s="132" t="s">
        <v>100</v>
      </c>
      <c r="Z64" s="131" t="s">
        <v>100</v>
      </c>
    </row>
    <row r="65" spans="1:26" ht="15.65" customHeight="1" x14ac:dyDescent="0.35">
      <c r="A65" s="111">
        <v>2012</v>
      </c>
      <c r="B65" s="111" t="s">
        <v>106</v>
      </c>
      <c r="C65" s="129">
        <v>4337.169880999998</v>
      </c>
      <c r="D65" s="130">
        <v>280.63671950000003</v>
      </c>
      <c r="E65" s="175">
        <v>4056.5331614999977</v>
      </c>
      <c r="F65" s="132">
        <v>2817.6143609999981</v>
      </c>
      <c r="G65" s="132">
        <v>82.502961999999997</v>
      </c>
      <c r="H65" s="175">
        <v>2735.1113989999976</v>
      </c>
      <c r="I65" s="132">
        <v>15.622529999999994</v>
      </c>
      <c r="J65" s="132">
        <v>114.84322249999998</v>
      </c>
      <c r="K65" s="175">
        <v>-99.220692499999984</v>
      </c>
      <c r="L65" s="132">
        <v>1483.6587619999996</v>
      </c>
      <c r="M65" s="132">
        <v>43.642119000000008</v>
      </c>
      <c r="N65" s="175">
        <v>1440.0166429999995</v>
      </c>
      <c r="O65" s="132">
        <v>20.274228000000004</v>
      </c>
      <c r="P65" s="132">
        <v>39.648416000000012</v>
      </c>
      <c r="Q65" s="175">
        <v>-19.374188000000007</v>
      </c>
      <c r="R65" s="132" t="s">
        <v>100</v>
      </c>
      <c r="S65" s="132" t="s">
        <v>100</v>
      </c>
      <c r="T65" s="131" t="s">
        <v>100</v>
      </c>
      <c r="U65" s="132" t="s">
        <v>100</v>
      </c>
      <c r="V65" s="132" t="s">
        <v>100</v>
      </c>
      <c r="W65" s="131" t="s">
        <v>100</v>
      </c>
      <c r="X65" s="132" t="s">
        <v>100</v>
      </c>
      <c r="Y65" s="132" t="s">
        <v>100</v>
      </c>
      <c r="Z65" s="131" t="s">
        <v>100</v>
      </c>
    </row>
    <row r="66" spans="1:26" ht="15.65" customHeight="1" x14ac:dyDescent="0.35">
      <c r="A66" s="139">
        <v>2012</v>
      </c>
      <c r="B66" s="138" t="s">
        <v>107</v>
      </c>
      <c r="C66" s="129">
        <v>2986.7245689999991</v>
      </c>
      <c r="D66" s="130">
        <v>290.08445699999999</v>
      </c>
      <c r="E66" s="175">
        <v>2696.6401119999991</v>
      </c>
      <c r="F66" s="132">
        <v>1372.4935049999985</v>
      </c>
      <c r="G66" s="132">
        <v>80.929543000000052</v>
      </c>
      <c r="H66" s="175">
        <v>1291.5639619999986</v>
      </c>
      <c r="I66" s="132">
        <v>51.93107000000002</v>
      </c>
      <c r="J66" s="132">
        <v>56.34275899999998</v>
      </c>
      <c r="K66" s="175">
        <v>-4.41168899999996</v>
      </c>
      <c r="L66" s="132">
        <v>1560.4875210000005</v>
      </c>
      <c r="M66" s="132">
        <v>66.477315000000004</v>
      </c>
      <c r="N66" s="175">
        <v>1494.0102060000006</v>
      </c>
      <c r="O66" s="132">
        <v>1.8124729999999829</v>
      </c>
      <c r="P66" s="132">
        <v>86.334839999999957</v>
      </c>
      <c r="Q66" s="175">
        <v>-84.52236699999996</v>
      </c>
      <c r="R66" s="132" t="s">
        <v>100</v>
      </c>
      <c r="S66" s="132" t="s">
        <v>100</v>
      </c>
      <c r="T66" s="131" t="s">
        <v>100</v>
      </c>
      <c r="U66" s="132" t="s">
        <v>100</v>
      </c>
      <c r="V66" s="132" t="s">
        <v>100</v>
      </c>
      <c r="W66" s="131" t="s">
        <v>100</v>
      </c>
      <c r="X66" s="132" t="s">
        <v>100</v>
      </c>
      <c r="Y66" s="132" t="s">
        <v>100</v>
      </c>
      <c r="Z66" s="131" t="s">
        <v>100</v>
      </c>
    </row>
    <row r="67" spans="1:26" ht="15.65" customHeight="1" x14ac:dyDescent="0.35">
      <c r="A67" s="112">
        <v>2013</v>
      </c>
      <c r="B67" s="111" t="s">
        <v>104</v>
      </c>
      <c r="C67" s="129">
        <v>3353.1053600000014</v>
      </c>
      <c r="D67" s="130">
        <v>539.2569864999997</v>
      </c>
      <c r="E67" s="175">
        <v>2813.8483735000018</v>
      </c>
      <c r="F67" s="132">
        <v>1664.3529660000013</v>
      </c>
      <c r="G67" s="132">
        <v>168.76857999999999</v>
      </c>
      <c r="H67" s="175">
        <v>1495.5843860000011</v>
      </c>
      <c r="I67" s="132">
        <v>56.679645999999991</v>
      </c>
      <c r="J67" s="132">
        <v>38.929075500000017</v>
      </c>
      <c r="K67" s="175">
        <v>17.750570499999974</v>
      </c>
      <c r="L67" s="132">
        <v>1630.9412160000002</v>
      </c>
      <c r="M67" s="132">
        <v>23.622631000000009</v>
      </c>
      <c r="N67" s="175">
        <v>1607.318585</v>
      </c>
      <c r="O67" s="132">
        <v>1.1315319999999978</v>
      </c>
      <c r="P67" s="132">
        <v>307.93669999999969</v>
      </c>
      <c r="Q67" s="175">
        <v>-306.80516799999975</v>
      </c>
      <c r="R67" s="132" t="s">
        <v>100</v>
      </c>
      <c r="S67" s="132" t="s">
        <v>100</v>
      </c>
      <c r="T67" s="131" t="s">
        <v>100</v>
      </c>
      <c r="U67" s="132" t="s">
        <v>100</v>
      </c>
      <c r="V67" s="132" t="s">
        <v>100</v>
      </c>
      <c r="W67" s="131" t="s">
        <v>100</v>
      </c>
      <c r="X67" s="132" t="s">
        <v>100</v>
      </c>
      <c r="Y67" s="132" t="s">
        <v>100</v>
      </c>
      <c r="Z67" s="131" t="s">
        <v>100</v>
      </c>
    </row>
    <row r="68" spans="1:26" ht="15.65" customHeight="1" x14ac:dyDescent="0.35">
      <c r="A68" s="111">
        <v>2013</v>
      </c>
      <c r="B68" s="111" t="s">
        <v>105</v>
      </c>
      <c r="C68" s="129">
        <v>4340.3368454999973</v>
      </c>
      <c r="D68" s="130">
        <v>776.4300545000001</v>
      </c>
      <c r="E68" s="175">
        <v>3563.9067909999976</v>
      </c>
      <c r="F68" s="132">
        <v>2818.3443919999968</v>
      </c>
      <c r="G68" s="132">
        <v>43.876891000000036</v>
      </c>
      <c r="H68" s="175">
        <v>2774.4675009999964</v>
      </c>
      <c r="I68" s="132">
        <v>34.518343500000015</v>
      </c>
      <c r="J68" s="132">
        <v>60.209624500000025</v>
      </c>
      <c r="K68" s="175">
        <v>-25.691281000000011</v>
      </c>
      <c r="L68" s="132">
        <v>1468.4486680000009</v>
      </c>
      <c r="M68" s="132">
        <v>66.45968400000001</v>
      </c>
      <c r="N68" s="175">
        <v>1401.9889840000008</v>
      </c>
      <c r="O68" s="132">
        <v>19.025442000000066</v>
      </c>
      <c r="P68" s="132">
        <v>605.88385500000004</v>
      </c>
      <c r="Q68" s="175">
        <v>-586.85841299999993</v>
      </c>
      <c r="R68" s="132" t="s">
        <v>100</v>
      </c>
      <c r="S68" s="132" t="s">
        <v>100</v>
      </c>
      <c r="T68" s="131" t="s">
        <v>100</v>
      </c>
      <c r="U68" s="132" t="s">
        <v>100</v>
      </c>
      <c r="V68" s="132" t="s">
        <v>100</v>
      </c>
      <c r="W68" s="131" t="s">
        <v>100</v>
      </c>
      <c r="X68" s="132" t="s">
        <v>100</v>
      </c>
      <c r="Y68" s="132" t="s">
        <v>100</v>
      </c>
      <c r="Z68" s="131" t="s">
        <v>100</v>
      </c>
    </row>
    <row r="69" spans="1:26" ht="15.65" customHeight="1" x14ac:dyDescent="0.35">
      <c r="A69" s="111">
        <v>2013</v>
      </c>
      <c r="B69" s="135" t="s">
        <v>106</v>
      </c>
      <c r="C69" s="129">
        <v>5402.1681590000044</v>
      </c>
      <c r="D69" s="130">
        <v>748.51772949999986</v>
      </c>
      <c r="E69" s="175">
        <v>4653.650429500005</v>
      </c>
      <c r="F69" s="132">
        <v>3710.4748750000049</v>
      </c>
      <c r="G69" s="132">
        <v>0.66131700000000004</v>
      </c>
      <c r="H69" s="175">
        <v>3709.8135580000048</v>
      </c>
      <c r="I69" s="132">
        <v>36.523494999999997</v>
      </c>
      <c r="J69" s="132">
        <v>43.654018499999999</v>
      </c>
      <c r="K69" s="175">
        <v>-7.130523500000006</v>
      </c>
      <c r="L69" s="132">
        <v>1644.5631259999996</v>
      </c>
      <c r="M69" s="132">
        <v>19.590676000000002</v>
      </c>
      <c r="N69" s="175">
        <v>1624.9724499999993</v>
      </c>
      <c r="O69" s="132">
        <v>10.606662999999994</v>
      </c>
      <c r="P69" s="132">
        <v>684.61171799999988</v>
      </c>
      <c r="Q69" s="175">
        <v>-674.00505499999997</v>
      </c>
      <c r="R69" s="132" t="s">
        <v>100</v>
      </c>
      <c r="S69" s="132" t="s">
        <v>100</v>
      </c>
      <c r="T69" s="131" t="s">
        <v>100</v>
      </c>
      <c r="U69" s="132" t="s">
        <v>100</v>
      </c>
      <c r="V69" s="132" t="s">
        <v>100</v>
      </c>
      <c r="W69" s="131" t="s">
        <v>100</v>
      </c>
      <c r="X69" s="132" t="s">
        <v>100</v>
      </c>
      <c r="Y69" s="132" t="s">
        <v>100</v>
      </c>
      <c r="Z69" s="131" t="s">
        <v>100</v>
      </c>
    </row>
    <row r="70" spans="1:26" ht="15.65" customHeight="1" x14ac:dyDescent="0.35">
      <c r="A70" s="111">
        <v>2013</v>
      </c>
      <c r="B70" s="138" t="s">
        <v>107</v>
      </c>
      <c r="C70" s="129">
        <v>4437.2003400000049</v>
      </c>
      <c r="D70" s="130">
        <v>1037.7160475000003</v>
      </c>
      <c r="E70" s="175">
        <v>3399.4842925000048</v>
      </c>
      <c r="F70" s="132">
        <v>2643.662143000005</v>
      </c>
      <c r="G70" s="132">
        <v>321.14466100000004</v>
      </c>
      <c r="H70" s="175">
        <v>2322.5174820000047</v>
      </c>
      <c r="I70" s="132">
        <v>28.981228000000002</v>
      </c>
      <c r="J70" s="132">
        <v>59.157181500000007</v>
      </c>
      <c r="K70" s="175">
        <v>-30.175953500000013</v>
      </c>
      <c r="L70" s="132">
        <v>1734.5330409999997</v>
      </c>
      <c r="M70" s="132">
        <v>33.800063000000002</v>
      </c>
      <c r="N70" s="175">
        <v>1700.7329779999995</v>
      </c>
      <c r="O70" s="132">
        <v>30.023928000000002</v>
      </c>
      <c r="P70" s="132">
        <v>623.61414200000013</v>
      </c>
      <c r="Q70" s="175">
        <v>-593.59021400000017</v>
      </c>
      <c r="R70" s="132" t="s">
        <v>100</v>
      </c>
      <c r="S70" s="132" t="s">
        <v>100</v>
      </c>
      <c r="T70" s="131" t="s">
        <v>100</v>
      </c>
      <c r="U70" s="132" t="s">
        <v>100</v>
      </c>
      <c r="V70" s="132" t="s">
        <v>100</v>
      </c>
      <c r="W70" s="131" t="s">
        <v>100</v>
      </c>
      <c r="X70" s="132" t="s">
        <v>100</v>
      </c>
      <c r="Y70" s="132" t="s">
        <v>100</v>
      </c>
      <c r="Z70" s="131" t="s">
        <v>100</v>
      </c>
    </row>
    <row r="71" spans="1:26" ht="15.65" customHeight="1" x14ac:dyDescent="0.35">
      <c r="A71" s="112">
        <v>2014</v>
      </c>
      <c r="B71" s="111" t="s">
        <v>104</v>
      </c>
      <c r="C71" s="129">
        <v>5700.0998020000134</v>
      </c>
      <c r="D71" s="130">
        <v>807.8509210000002</v>
      </c>
      <c r="E71" s="175">
        <v>4892.2488810000141</v>
      </c>
      <c r="F71" s="132">
        <v>3608.4741520000134</v>
      </c>
      <c r="G71" s="132">
        <v>2.3731110000000002</v>
      </c>
      <c r="H71" s="175">
        <v>3606.1010410000131</v>
      </c>
      <c r="I71" s="132">
        <v>45.700040999999992</v>
      </c>
      <c r="J71" s="132">
        <v>46.117058</v>
      </c>
      <c r="K71" s="175">
        <v>-0.41701700000000841</v>
      </c>
      <c r="L71" s="132">
        <v>2005.6311519999999</v>
      </c>
      <c r="M71" s="132">
        <v>2.6917779999999998</v>
      </c>
      <c r="N71" s="175">
        <v>2002.939374</v>
      </c>
      <c r="O71" s="132">
        <v>40.294457000000001</v>
      </c>
      <c r="P71" s="132">
        <v>756.66897400000016</v>
      </c>
      <c r="Q71" s="175">
        <v>-716.37451700000008</v>
      </c>
      <c r="R71" s="132" t="s">
        <v>100</v>
      </c>
      <c r="S71" s="132" t="s">
        <v>100</v>
      </c>
      <c r="T71" s="131" t="s">
        <v>100</v>
      </c>
      <c r="U71" s="132" t="s">
        <v>100</v>
      </c>
      <c r="V71" s="132" t="s">
        <v>100</v>
      </c>
      <c r="W71" s="131" t="s">
        <v>100</v>
      </c>
      <c r="X71" s="132" t="s">
        <v>100</v>
      </c>
      <c r="Y71" s="132" t="s">
        <v>100</v>
      </c>
      <c r="Z71" s="131" t="s">
        <v>100</v>
      </c>
    </row>
    <row r="72" spans="1:26" ht="15.65" customHeight="1" x14ac:dyDescent="0.35">
      <c r="A72" s="111">
        <v>2014</v>
      </c>
      <c r="B72" s="111" t="s">
        <v>105</v>
      </c>
      <c r="C72" s="129">
        <v>5770.2825525000098</v>
      </c>
      <c r="D72" s="130">
        <v>694.05536549999988</v>
      </c>
      <c r="E72" s="175">
        <v>5076.2271870000095</v>
      </c>
      <c r="F72" s="132">
        <v>3761.0181670000079</v>
      </c>
      <c r="G72" s="132">
        <v>1.0339789999999998</v>
      </c>
      <c r="H72" s="175">
        <v>3759.9841880000076</v>
      </c>
      <c r="I72" s="132">
        <v>67.707681500000007</v>
      </c>
      <c r="J72" s="132">
        <v>30.176354499999992</v>
      </c>
      <c r="K72" s="175">
        <v>37.531327000000012</v>
      </c>
      <c r="L72" s="132">
        <v>1905.7864120000017</v>
      </c>
      <c r="M72" s="132">
        <v>4.5161639999999998</v>
      </c>
      <c r="N72" s="175">
        <v>1901.2702480000019</v>
      </c>
      <c r="O72" s="132">
        <v>35.770292000000012</v>
      </c>
      <c r="P72" s="132">
        <v>658.32886799999994</v>
      </c>
      <c r="Q72" s="175">
        <v>-622.5585759999999</v>
      </c>
      <c r="R72" s="132" t="s">
        <v>100</v>
      </c>
      <c r="S72" s="132" t="s">
        <v>100</v>
      </c>
      <c r="T72" s="131" t="s">
        <v>100</v>
      </c>
      <c r="U72" s="132" t="s">
        <v>100</v>
      </c>
      <c r="V72" s="132" t="s">
        <v>100</v>
      </c>
      <c r="W72" s="131" t="s">
        <v>100</v>
      </c>
      <c r="X72" s="132" t="s">
        <v>100</v>
      </c>
      <c r="Y72" s="132" t="s">
        <v>100</v>
      </c>
      <c r="Z72" s="131" t="s">
        <v>100</v>
      </c>
    </row>
    <row r="73" spans="1:26" ht="15.65" customHeight="1" x14ac:dyDescent="0.35">
      <c r="A73" s="111">
        <v>2014</v>
      </c>
      <c r="B73" s="135" t="s">
        <v>106</v>
      </c>
      <c r="C73" s="129">
        <v>6036.0534319999979</v>
      </c>
      <c r="D73" s="130">
        <v>603.59993599999996</v>
      </c>
      <c r="E73" s="175">
        <v>5432.4534959999974</v>
      </c>
      <c r="F73" s="132">
        <v>4068.5404599999938</v>
      </c>
      <c r="G73" s="132">
        <v>0</v>
      </c>
      <c r="H73" s="175">
        <v>4068.5404599999938</v>
      </c>
      <c r="I73" s="132">
        <v>66.180578000000025</v>
      </c>
      <c r="J73" s="132">
        <v>17.785152</v>
      </c>
      <c r="K73" s="175">
        <v>48.395426000000022</v>
      </c>
      <c r="L73" s="132">
        <v>1874.9502700000037</v>
      </c>
      <c r="M73" s="132">
        <v>2.5340600000000002</v>
      </c>
      <c r="N73" s="175">
        <v>1872.416210000004</v>
      </c>
      <c r="O73" s="132">
        <v>26.382124000000001</v>
      </c>
      <c r="P73" s="132">
        <v>583.28072399999996</v>
      </c>
      <c r="Q73" s="175">
        <v>-556.89859999999999</v>
      </c>
      <c r="R73" s="132" t="s">
        <v>100</v>
      </c>
      <c r="S73" s="132" t="s">
        <v>100</v>
      </c>
      <c r="T73" s="131" t="s">
        <v>100</v>
      </c>
      <c r="U73" s="132" t="s">
        <v>100</v>
      </c>
      <c r="V73" s="132" t="s">
        <v>100</v>
      </c>
      <c r="W73" s="131" t="s">
        <v>100</v>
      </c>
      <c r="X73" s="132" t="s">
        <v>100</v>
      </c>
      <c r="Y73" s="132" t="s">
        <v>100</v>
      </c>
      <c r="Z73" s="131" t="s">
        <v>100</v>
      </c>
    </row>
    <row r="74" spans="1:26" ht="15.65" customHeight="1" x14ac:dyDescent="0.35">
      <c r="A74" s="111">
        <v>2014</v>
      </c>
      <c r="B74" s="138" t="s">
        <v>107</v>
      </c>
      <c r="C74" s="129">
        <v>5736.6996415000049</v>
      </c>
      <c r="D74" s="130">
        <v>617.84085200000015</v>
      </c>
      <c r="E74" s="175">
        <v>5118.8587895000055</v>
      </c>
      <c r="F74" s="132">
        <v>3526.6523300000022</v>
      </c>
      <c r="G74" s="132">
        <v>9.9146150000000013</v>
      </c>
      <c r="H74" s="175">
        <v>3516.737715000002</v>
      </c>
      <c r="I74" s="132">
        <v>63.441556499999997</v>
      </c>
      <c r="J74" s="132">
        <v>28.060613999999994</v>
      </c>
      <c r="K74" s="175">
        <v>35.380942500000003</v>
      </c>
      <c r="L74" s="132">
        <v>2080.520260000003</v>
      </c>
      <c r="M74" s="132">
        <v>1.3227249999999999</v>
      </c>
      <c r="N74" s="175">
        <v>2079.197535000003</v>
      </c>
      <c r="O74" s="132">
        <v>66.085494999999995</v>
      </c>
      <c r="P74" s="132">
        <v>578.54289800000015</v>
      </c>
      <c r="Q74" s="175">
        <v>-512.45740300000023</v>
      </c>
      <c r="R74" s="132" t="s">
        <v>100</v>
      </c>
      <c r="S74" s="132" t="s">
        <v>100</v>
      </c>
      <c r="T74" s="131" t="s">
        <v>100</v>
      </c>
      <c r="U74" s="132" t="s">
        <v>100</v>
      </c>
      <c r="V74" s="132" t="s">
        <v>100</v>
      </c>
      <c r="W74" s="131" t="s">
        <v>100</v>
      </c>
      <c r="X74" s="132" t="s">
        <v>100</v>
      </c>
      <c r="Y74" s="132" t="s">
        <v>100</v>
      </c>
      <c r="Z74" s="131" t="s">
        <v>100</v>
      </c>
    </row>
    <row r="75" spans="1:26" ht="15.65" customHeight="1" x14ac:dyDescent="0.35">
      <c r="A75" s="112">
        <v>2015</v>
      </c>
      <c r="B75" s="111" t="s">
        <v>104</v>
      </c>
      <c r="C75" s="129">
        <v>5536.8685189999942</v>
      </c>
      <c r="D75" s="130">
        <v>576.99151699999993</v>
      </c>
      <c r="E75" s="175">
        <v>4959.8770019999938</v>
      </c>
      <c r="F75" s="132">
        <v>3231.8035699999937</v>
      </c>
      <c r="G75" s="132">
        <v>32.086704999999995</v>
      </c>
      <c r="H75" s="175">
        <v>3199.716864999994</v>
      </c>
      <c r="I75" s="132">
        <v>150.16586699999996</v>
      </c>
      <c r="J75" s="132">
        <v>44.925752000000003</v>
      </c>
      <c r="K75" s="175">
        <v>105.24011499999995</v>
      </c>
      <c r="L75" s="132">
        <v>2087.8340050000002</v>
      </c>
      <c r="M75" s="132">
        <v>0</v>
      </c>
      <c r="N75" s="175">
        <v>2087.8340050000002</v>
      </c>
      <c r="O75" s="132">
        <v>67.065077000000002</v>
      </c>
      <c r="P75" s="132">
        <v>499.97906</v>
      </c>
      <c r="Q75" s="175">
        <v>-432.91398299999997</v>
      </c>
      <c r="R75" s="132" t="s">
        <v>100</v>
      </c>
      <c r="S75" s="132" t="s">
        <v>100</v>
      </c>
      <c r="T75" s="131" t="s">
        <v>100</v>
      </c>
      <c r="U75" s="132" t="s">
        <v>100</v>
      </c>
      <c r="V75" s="132" t="s">
        <v>100</v>
      </c>
      <c r="W75" s="131" t="s">
        <v>100</v>
      </c>
      <c r="X75" s="132" t="s">
        <v>100</v>
      </c>
      <c r="Y75" s="132" t="s">
        <v>100</v>
      </c>
      <c r="Z75" s="131" t="s">
        <v>100</v>
      </c>
    </row>
    <row r="76" spans="1:26" ht="15.65" customHeight="1" x14ac:dyDescent="0.35">
      <c r="A76" s="111">
        <v>2015</v>
      </c>
      <c r="B76" s="111" t="s">
        <v>105</v>
      </c>
      <c r="C76" s="129">
        <v>6104.951310000004</v>
      </c>
      <c r="D76" s="130">
        <v>503.99716700000033</v>
      </c>
      <c r="E76" s="175">
        <v>5600.9541430000027</v>
      </c>
      <c r="F76" s="132">
        <v>3977.5393350000013</v>
      </c>
      <c r="G76" s="132">
        <v>2.1053000000000002</v>
      </c>
      <c r="H76" s="175">
        <v>3975.4340350000011</v>
      </c>
      <c r="I76" s="132">
        <v>164.37849499999999</v>
      </c>
      <c r="J76" s="132">
        <v>40.325586000000008</v>
      </c>
      <c r="K76" s="175">
        <v>124.05290899999997</v>
      </c>
      <c r="L76" s="132">
        <v>1904.1118950000025</v>
      </c>
      <c r="M76" s="132">
        <v>1.6424050000000028</v>
      </c>
      <c r="N76" s="175">
        <v>1902.4694900000025</v>
      </c>
      <c r="O76" s="132">
        <v>58.921584999999986</v>
      </c>
      <c r="P76" s="132">
        <v>459.92387600000029</v>
      </c>
      <c r="Q76" s="175">
        <v>-401.00229100000024</v>
      </c>
      <c r="R76" s="132" t="s">
        <v>100</v>
      </c>
      <c r="S76" s="132" t="s">
        <v>100</v>
      </c>
      <c r="T76" s="131" t="s">
        <v>100</v>
      </c>
      <c r="U76" s="132" t="s">
        <v>100</v>
      </c>
      <c r="V76" s="132" t="s">
        <v>100</v>
      </c>
      <c r="W76" s="131" t="s">
        <v>100</v>
      </c>
      <c r="X76" s="132" t="s">
        <v>100</v>
      </c>
      <c r="Y76" s="132" t="s">
        <v>100</v>
      </c>
      <c r="Z76" s="131" t="s">
        <v>100</v>
      </c>
    </row>
    <row r="77" spans="1:26" ht="15.65" customHeight="1" x14ac:dyDescent="0.35">
      <c r="A77" s="111">
        <v>2015</v>
      </c>
      <c r="B77" s="111" t="s">
        <v>106</v>
      </c>
      <c r="C77" s="129">
        <v>6205.4080270000086</v>
      </c>
      <c r="D77" s="130">
        <v>282.328101</v>
      </c>
      <c r="E77" s="175">
        <v>5923.0799260000085</v>
      </c>
      <c r="F77" s="132">
        <v>3980.0434900000068</v>
      </c>
      <c r="G77" s="132">
        <v>0</v>
      </c>
      <c r="H77" s="175">
        <v>3980.0434900000068</v>
      </c>
      <c r="I77" s="132">
        <v>107.14392900000001</v>
      </c>
      <c r="J77" s="132">
        <v>46.708980999999994</v>
      </c>
      <c r="K77" s="175">
        <v>60.43494800000002</v>
      </c>
      <c r="L77" s="132">
        <v>1976.6040700000012</v>
      </c>
      <c r="M77" s="132">
        <v>0.11967</v>
      </c>
      <c r="N77" s="175">
        <v>1976.4844000000012</v>
      </c>
      <c r="O77" s="132">
        <v>141.61653800000005</v>
      </c>
      <c r="P77" s="132">
        <v>235.49945000000002</v>
      </c>
      <c r="Q77" s="175">
        <v>-93.882911999999976</v>
      </c>
      <c r="R77" s="132" t="s">
        <v>100</v>
      </c>
      <c r="S77" s="132" t="s">
        <v>100</v>
      </c>
      <c r="T77" s="131" t="s">
        <v>100</v>
      </c>
      <c r="U77" s="132" t="s">
        <v>100</v>
      </c>
      <c r="V77" s="132" t="s">
        <v>100</v>
      </c>
      <c r="W77" s="131" t="s">
        <v>100</v>
      </c>
      <c r="X77" s="132" t="s">
        <v>100</v>
      </c>
      <c r="Y77" s="132" t="s">
        <v>100</v>
      </c>
      <c r="Z77" s="131" t="s">
        <v>100</v>
      </c>
    </row>
    <row r="78" spans="1:26" ht="15.65" customHeight="1" x14ac:dyDescent="0.35">
      <c r="A78" s="111">
        <v>2015</v>
      </c>
      <c r="B78" s="138" t="s">
        <v>107</v>
      </c>
      <c r="C78" s="129">
        <v>5113.6435839999986</v>
      </c>
      <c r="D78" s="130">
        <v>491.99583699999977</v>
      </c>
      <c r="E78" s="175">
        <v>4621.6477469999982</v>
      </c>
      <c r="F78" s="132">
        <v>2822.9029299999956</v>
      </c>
      <c r="G78" s="132">
        <v>140.13861999999992</v>
      </c>
      <c r="H78" s="175">
        <v>2682.7643099999955</v>
      </c>
      <c r="I78" s="132">
        <v>67.876514</v>
      </c>
      <c r="J78" s="132">
        <v>23.328596999999988</v>
      </c>
      <c r="K78" s="175">
        <v>44.547917000000012</v>
      </c>
      <c r="L78" s="132">
        <v>2037.7388700000029</v>
      </c>
      <c r="M78" s="132">
        <v>5.8887749999999999</v>
      </c>
      <c r="N78" s="175">
        <v>2031.8500950000027</v>
      </c>
      <c r="O78" s="132">
        <v>185.12526999999994</v>
      </c>
      <c r="P78" s="132">
        <v>322.63984499999987</v>
      </c>
      <c r="Q78" s="175">
        <v>-137.51457499999992</v>
      </c>
      <c r="R78" s="132" t="s">
        <v>100</v>
      </c>
      <c r="S78" s="132" t="s">
        <v>100</v>
      </c>
      <c r="T78" s="131" t="s">
        <v>100</v>
      </c>
      <c r="U78" s="132" t="s">
        <v>100</v>
      </c>
      <c r="V78" s="132" t="s">
        <v>100</v>
      </c>
      <c r="W78" s="131" t="s">
        <v>100</v>
      </c>
      <c r="X78" s="132" t="s">
        <v>100</v>
      </c>
      <c r="Y78" s="132" t="s">
        <v>100</v>
      </c>
      <c r="Z78" s="131" t="s">
        <v>100</v>
      </c>
    </row>
    <row r="79" spans="1:26" ht="15.65" customHeight="1" x14ac:dyDescent="0.35">
      <c r="A79" s="112">
        <v>2016</v>
      </c>
      <c r="B79" s="111" t="s">
        <v>104</v>
      </c>
      <c r="C79" s="129">
        <v>6401.3922359999915</v>
      </c>
      <c r="D79" s="130">
        <v>366.12364599999995</v>
      </c>
      <c r="E79" s="175">
        <v>6035.2685899999906</v>
      </c>
      <c r="F79" s="130">
        <v>3965.0059049999918</v>
      </c>
      <c r="G79" s="132">
        <v>55.939839999999975</v>
      </c>
      <c r="H79" s="175">
        <v>3909.0660649999918</v>
      </c>
      <c r="I79" s="132">
        <v>134.65242400000002</v>
      </c>
      <c r="J79" s="132">
        <v>70.933050000000009</v>
      </c>
      <c r="K79" s="175">
        <v>63.719374000000016</v>
      </c>
      <c r="L79" s="132">
        <v>2092.8465499999993</v>
      </c>
      <c r="M79" s="132">
        <v>10.064179999999999</v>
      </c>
      <c r="N79" s="175">
        <v>2082.7823699999994</v>
      </c>
      <c r="O79" s="132">
        <v>208.88735699999992</v>
      </c>
      <c r="P79" s="132">
        <v>229.18657599999995</v>
      </c>
      <c r="Q79" s="175">
        <v>-20.299219000000036</v>
      </c>
      <c r="R79" s="132" t="s">
        <v>100</v>
      </c>
      <c r="S79" s="132" t="s">
        <v>100</v>
      </c>
      <c r="T79" s="131" t="s">
        <v>100</v>
      </c>
      <c r="U79" s="132" t="s">
        <v>100</v>
      </c>
      <c r="V79" s="132" t="s">
        <v>100</v>
      </c>
      <c r="W79" s="131" t="s">
        <v>100</v>
      </c>
      <c r="X79" s="132" t="s">
        <v>100</v>
      </c>
      <c r="Y79" s="132" t="s">
        <v>100</v>
      </c>
      <c r="Z79" s="131" t="s">
        <v>100</v>
      </c>
    </row>
    <row r="80" spans="1:26" ht="15.65" customHeight="1" x14ac:dyDescent="0.35">
      <c r="A80" s="111">
        <v>2016</v>
      </c>
      <c r="B80" s="111" t="s">
        <v>105</v>
      </c>
      <c r="C80" s="129">
        <v>5675.963264</v>
      </c>
      <c r="D80" s="130">
        <v>318.652873</v>
      </c>
      <c r="E80" s="175">
        <v>5357.310391</v>
      </c>
      <c r="F80" s="132">
        <v>3516.9560000000001</v>
      </c>
      <c r="G80" s="132">
        <v>0.20399999999999999</v>
      </c>
      <c r="H80" s="175">
        <v>3516.7520000000004</v>
      </c>
      <c r="I80" s="132">
        <v>108.606764</v>
      </c>
      <c r="J80" s="132">
        <v>86.597873000000021</v>
      </c>
      <c r="K80" s="175">
        <v>22.008890999999981</v>
      </c>
      <c r="L80" s="132">
        <v>1800.9929999999999</v>
      </c>
      <c r="M80" s="132">
        <v>2.2365000000000004</v>
      </c>
      <c r="N80" s="175">
        <v>1798.7565</v>
      </c>
      <c r="O80" s="132">
        <v>249.4075</v>
      </c>
      <c r="P80" s="132">
        <v>229.61450000000002</v>
      </c>
      <c r="Q80" s="175">
        <v>19.792999999999992</v>
      </c>
      <c r="R80" s="132" t="s">
        <v>100</v>
      </c>
      <c r="S80" s="132" t="s">
        <v>100</v>
      </c>
      <c r="T80" s="131" t="s">
        <v>100</v>
      </c>
      <c r="U80" s="132" t="s">
        <v>100</v>
      </c>
      <c r="V80" s="132" t="s">
        <v>100</v>
      </c>
      <c r="W80" s="131" t="s">
        <v>100</v>
      </c>
      <c r="X80" s="132" t="s">
        <v>100</v>
      </c>
      <c r="Y80" s="132" t="s">
        <v>100</v>
      </c>
      <c r="Z80" s="131" t="s">
        <v>100</v>
      </c>
    </row>
    <row r="81" spans="1:26" ht="15.65" customHeight="1" x14ac:dyDescent="0.35">
      <c r="A81" s="111">
        <v>2016</v>
      </c>
      <c r="B81" s="111" t="s">
        <v>106</v>
      </c>
      <c r="C81" s="129">
        <v>5028.0704269999997</v>
      </c>
      <c r="D81" s="130">
        <v>283.17781200000002</v>
      </c>
      <c r="E81" s="175">
        <v>4744.8926149999998</v>
      </c>
      <c r="F81" s="132">
        <v>2789.2474999999995</v>
      </c>
      <c r="G81" s="132">
        <v>129.54599999999999</v>
      </c>
      <c r="H81" s="175">
        <v>2659.7015000000001</v>
      </c>
      <c r="I81" s="132">
        <v>154.84592699999996</v>
      </c>
      <c r="J81" s="132">
        <v>29.719312000000006</v>
      </c>
      <c r="K81" s="175">
        <v>125.12661499999994</v>
      </c>
      <c r="L81" s="132">
        <v>1699.33</v>
      </c>
      <c r="M81" s="132">
        <v>37.606499999999997</v>
      </c>
      <c r="N81" s="175">
        <v>1661.7235000000001</v>
      </c>
      <c r="O81" s="132">
        <v>384.64700000000005</v>
      </c>
      <c r="P81" s="132">
        <v>86.305999999999997</v>
      </c>
      <c r="Q81" s="175">
        <v>298.34100000000001</v>
      </c>
      <c r="R81" s="132" t="s">
        <v>100</v>
      </c>
      <c r="S81" s="132" t="s">
        <v>100</v>
      </c>
      <c r="T81" s="131" t="s">
        <v>100</v>
      </c>
      <c r="U81" s="132" t="s">
        <v>100</v>
      </c>
      <c r="V81" s="132" t="s">
        <v>100</v>
      </c>
      <c r="W81" s="131" t="s">
        <v>100</v>
      </c>
      <c r="X81" s="132" t="s">
        <v>100</v>
      </c>
      <c r="Y81" s="132" t="s">
        <v>100</v>
      </c>
      <c r="Z81" s="131" t="s">
        <v>100</v>
      </c>
    </row>
    <row r="82" spans="1:26" ht="15.65" customHeight="1" x14ac:dyDescent="0.35">
      <c r="A82" s="111">
        <v>2016</v>
      </c>
      <c r="B82" s="138" t="s">
        <v>107</v>
      </c>
      <c r="C82" s="129">
        <v>2912.497453</v>
      </c>
      <c r="D82" s="130">
        <v>1304.9117409999999</v>
      </c>
      <c r="E82" s="175">
        <v>1607.5857119999998</v>
      </c>
      <c r="F82" s="132">
        <v>786.55</v>
      </c>
      <c r="G82" s="132">
        <v>1144.4090000000001</v>
      </c>
      <c r="H82" s="175">
        <v>-357.85900000000004</v>
      </c>
      <c r="I82" s="132">
        <v>240.53845300000009</v>
      </c>
      <c r="J82" s="132">
        <v>52.790740999999983</v>
      </c>
      <c r="K82" s="175">
        <v>187.74771200000012</v>
      </c>
      <c r="L82" s="132">
        <v>1854.1675</v>
      </c>
      <c r="M82" s="132">
        <v>91.283500000000004</v>
      </c>
      <c r="N82" s="175">
        <v>1762.8839999999998</v>
      </c>
      <c r="O82" s="132">
        <v>31.241499999999998</v>
      </c>
      <c r="P82" s="132">
        <v>16.4285</v>
      </c>
      <c r="Q82" s="175">
        <v>14.812999999999999</v>
      </c>
      <c r="R82" s="132" t="s">
        <v>100</v>
      </c>
      <c r="S82" s="132" t="s">
        <v>100</v>
      </c>
      <c r="T82" s="131" t="s">
        <v>100</v>
      </c>
      <c r="U82" s="132" t="s">
        <v>100</v>
      </c>
      <c r="V82" s="132" t="s">
        <v>100</v>
      </c>
      <c r="W82" s="131" t="s">
        <v>100</v>
      </c>
      <c r="X82" s="132" t="s">
        <v>100</v>
      </c>
      <c r="Y82" s="132" t="s">
        <v>100</v>
      </c>
      <c r="Z82" s="131" t="s">
        <v>100</v>
      </c>
    </row>
    <row r="83" spans="1:26" ht="15.65" customHeight="1" x14ac:dyDescent="0.35">
      <c r="A83" s="112">
        <v>2017</v>
      </c>
      <c r="B83" s="111" t="s">
        <v>104</v>
      </c>
      <c r="C83" s="129">
        <v>3516.7957999999999</v>
      </c>
      <c r="D83" s="130">
        <v>910.14170000000001</v>
      </c>
      <c r="E83" s="175">
        <v>2606.6541000000002</v>
      </c>
      <c r="F83" s="132">
        <v>1269.327</v>
      </c>
      <c r="G83" s="132">
        <v>653.14250000000004</v>
      </c>
      <c r="H83" s="175">
        <v>616.18449999999996</v>
      </c>
      <c r="I83" s="132">
        <v>81.520300000000006</v>
      </c>
      <c r="J83" s="132">
        <v>43.782200000000003</v>
      </c>
      <c r="K83" s="175">
        <v>37.738100000000003</v>
      </c>
      <c r="L83" s="132">
        <v>1851.4870000000001</v>
      </c>
      <c r="M83" s="132">
        <v>89.414500000000004</v>
      </c>
      <c r="N83" s="175">
        <v>1762.0725</v>
      </c>
      <c r="O83" s="132">
        <v>314.4615</v>
      </c>
      <c r="P83" s="132">
        <v>123.80249999999999</v>
      </c>
      <c r="Q83" s="175">
        <v>190.65899999999999</v>
      </c>
      <c r="R83" s="132">
        <v>0</v>
      </c>
      <c r="S83" s="132">
        <v>0</v>
      </c>
      <c r="T83" s="131">
        <v>0</v>
      </c>
      <c r="U83" s="132">
        <v>0</v>
      </c>
      <c r="V83" s="132">
        <v>0</v>
      </c>
      <c r="W83" s="131">
        <v>0</v>
      </c>
      <c r="X83" s="132">
        <v>0</v>
      </c>
      <c r="Y83" s="132">
        <v>0</v>
      </c>
      <c r="Z83" s="131">
        <v>0</v>
      </c>
    </row>
    <row r="84" spans="1:26" ht="15.65" customHeight="1" x14ac:dyDescent="0.35">
      <c r="A84" s="111">
        <v>2017</v>
      </c>
      <c r="B84" s="111" t="s">
        <v>105</v>
      </c>
      <c r="C84" s="129">
        <v>5475.9911000000002</v>
      </c>
      <c r="D84" s="130">
        <v>225.76920000000001</v>
      </c>
      <c r="E84" s="175">
        <v>5250.2219999999998</v>
      </c>
      <c r="F84" s="132">
        <v>3411.982</v>
      </c>
      <c r="G84" s="132">
        <v>22.103999999999999</v>
      </c>
      <c r="H84" s="175">
        <v>3389.8780000000002</v>
      </c>
      <c r="I84" s="132">
        <v>106.2906</v>
      </c>
      <c r="J84" s="132">
        <v>93.539699999999996</v>
      </c>
      <c r="K84" s="175">
        <v>12.750999999999999</v>
      </c>
      <c r="L84" s="132">
        <v>1772.9214999999999</v>
      </c>
      <c r="M84" s="132">
        <v>6.8775000000000004</v>
      </c>
      <c r="N84" s="175">
        <v>1766.0440000000001</v>
      </c>
      <c r="O84" s="132">
        <v>184.797</v>
      </c>
      <c r="P84" s="132">
        <v>103.248</v>
      </c>
      <c r="Q84" s="175">
        <v>81.549000000000007</v>
      </c>
      <c r="R84" s="132">
        <v>0</v>
      </c>
      <c r="S84" s="132">
        <v>0</v>
      </c>
      <c r="T84" s="131">
        <v>0</v>
      </c>
      <c r="U84" s="132">
        <v>0</v>
      </c>
      <c r="V84" s="132">
        <v>0</v>
      </c>
      <c r="W84" s="131">
        <v>0</v>
      </c>
      <c r="X84" s="132">
        <v>0</v>
      </c>
      <c r="Y84" s="132">
        <v>0</v>
      </c>
      <c r="Z84" s="131">
        <v>0</v>
      </c>
    </row>
    <row r="85" spans="1:26" ht="15.65" customHeight="1" x14ac:dyDescent="0.35">
      <c r="A85" s="111">
        <v>2017</v>
      </c>
      <c r="B85" s="111" t="s">
        <v>106</v>
      </c>
      <c r="C85" s="129">
        <v>5504.7348000000002</v>
      </c>
      <c r="D85" s="130">
        <v>203.43530000000001</v>
      </c>
      <c r="E85" s="175">
        <v>5301.2995000000001</v>
      </c>
      <c r="F85" s="132">
        <v>3181.1129999999998</v>
      </c>
      <c r="G85" s="132">
        <v>6.9580000000000002</v>
      </c>
      <c r="H85" s="175">
        <v>3174.1550000000002</v>
      </c>
      <c r="I85" s="132">
        <v>35.211799999999997</v>
      </c>
      <c r="J85" s="132">
        <v>76.7453</v>
      </c>
      <c r="K85" s="175">
        <v>-41.533499999999997</v>
      </c>
      <c r="L85" s="132">
        <v>1764.761</v>
      </c>
      <c r="M85" s="132">
        <v>8.5939999999999994</v>
      </c>
      <c r="N85" s="175">
        <v>1756.1669999999999</v>
      </c>
      <c r="O85" s="132">
        <v>523.649</v>
      </c>
      <c r="P85" s="132">
        <v>111.13800000000001</v>
      </c>
      <c r="Q85" s="175">
        <v>412.51100000000002</v>
      </c>
      <c r="R85" s="132">
        <v>0</v>
      </c>
      <c r="S85" s="132">
        <v>0</v>
      </c>
      <c r="T85" s="131">
        <v>0</v>
      </c>
      <c r="U85" s="132">
        <v>0</v>
      </c>
      <c r="V85" s="132">
        <v>0</v>
      </c>
      <c r="W85" s="131">
        <v>0</v>
      </c>
      <c r="X85" s="132">
        <v>0</v>
      </c>
      <c r="Y85" s="132">
        <v>0</v>
      </c>
      <c r="Z85" s="131">
        <v>0</v>
      </c>
    </row>
    <row r="86" spans="1:26" ht="15.65" customHeight="1" x14ac:dyDescent="0.35">
      <c r="A86" s="111">
        <v>2017</v>
      </c>
      <c r="B86" s="138" t="s">
        <v>107</v>
      </c>
      <c r="C86" s="129">
        <v>3669.4584</v>
      </c>
      <c r="D86" s="130">
        <v>2067.7031000000002</v>
      </c>
      <c r="E86" s="175">
        <v>1601.7553</v>
      </c>
      <c r="F86" s="132">
        <v>1569.7940000000001</v>
      </c>
      <c r="G86" s="132">
        <v>1568.6595</v>
      </c>
      <c r="H86" s="175">
        <v>1.1345000000000001</v>
      </c>
      <c r="I86" s="132">
        <v>47.691899999999997</v>
      </c>
      <c r="J86" s="132">
        <v>166.74209999999999</v>
      </c>
      <c r="K86" s="175">
        <v>-119.0502</v>
      </c>
      <c r="L86" s="132">
        <v>1661.4455</v>
      </c>
      <c r="M86" s="132">
        <v>88.048500000000004</v>
      </c>
      <c r="N86" s="175">
        <v>1573.3969999999999</v>
      </c>
      <c r="O86" s="132">
        <v>390.52699999999999</v>
      </c>
      <c r="P86" s="132">
        <v>244.25299999999999</v>
      </c>
      <c r="Q86" s="175">
        <v>146.274</v>
      </c>
      <c r="R86" s="132">
        <v>0</v>
      </c>
      <c r="S86" s="132">
        <v>0</v>
      </c>
      <c r="T86" s="131">
        <v>0</v>
      </c>
      <c r="U86" s="132">
        <v>0</v>
      </c>
      <c r="V86" s="132">
        <v>0</v>
      </c>
      <c r="W86" s="131">
        <v>0</v>
      </c>
      <c r="X86" s="132">
        <v>0</v>
      </c>
      <c r="Y86" s="132">
        <v>0</v>
      </c>
      <c r="Z86" s="131">
        <v>0</v>
      </c>
    </row>
    <row r="87" spans="1:26" ht="15.65" customHeight="1" x14ac:dyDescent="0.35">
      <c r="A87" s="112">
        <v>2018</v>
      </c>
      <c r="B87" s="111" t="s">
        <v>104</v>
      </c>
      <c r="C87" s="129">
        <v>5843.5326999999997</v>
      </c>
      <c r="D87" s="130">
        <v>467.4864</v>
      </c>
      <c r="E87" s="175">
        <v>5376.0463</v>
      </c>
      <c r="F87" s="132">
        <v>3608.7024999999999</v>
      </c>
      <c r="G87" s="132">
        <v>68.003500000000003</v>
      </c>
      <c r="H87" s="175">
        <v>3540.6990000000001</v>
      </c>
      <c r="I87" s="132">
        <v>74.764200000000002</v>
      </c>
      <c r="J87" s="132">
        <v>213.2414</v>
      </c>
      <c r="K87" s="175">
        <v>-138.47720000000001</v>
      </c>
      <c r="L87" s="132">
        <v>1887.4884999999999</v>
      </c>
      <c r="M87" s="132">
        <v>16.513000000000002</v>
      </c>
      <c r="N87" s="175">
        <v>1870.9755</v>
      </c>
      <c r="O87" s="132">
        <v>272.57749999999999</v>
      </c>
      <c r="P87" s="132">
        <v>169.7285</v>
      </c>
      <c r="Q87" s="175">
        <v>102.849</v>
      </c>
      <c r="R87" s="132">
        <v>0</v>
      </c>
      <c r="S87" s="132">
        <v>0</v>
      </c>
      <c r="T87" s="131">
        <v>0</v>
      </c>
      <c r="U87" s="132">
        <v>0</v>
      </c>
      <c r="V87" s="132">
        <v>0</v>
      </c>
      <c r="W87" s="131">
        <v>0</v>
      </c>
      <c r="X87" s="132">
        <v>0</v>
      </c>
      <c r="Y87" s="132">
        <v>0</v>
      </c>
      <c r="Z87" s="131">
        <v>0</v>
      </c>
    </row>
    <row r="88" spans="1:26" ht="15.65" customHeight="1" x14ac:dyDescent="0.35">
      <c r="A88" s="111">
        <v>2018</v>
      </c>
      <c r="B88" s="111" t="s">
        <v>105</v>
      </c>
      <c r="C88" s="129">
        <v>5519.6803</v>
      </c>
      <c r="D88" s="130">
        <v>368.72149999999999</v>
      </c>
      <c r="E88" s="175">
        <v>5150.9588000000003</v>
      </c>
      <c r="F88" s="132">
        <v>3373.4364999999998</v>
      </c>
      <c r="G88" s="132">
        <v>3.9590000000000001</v>
      </c>
      <c r="H88" s="175">
        <v>3369.4775</v>
      </c>
      <c r="I88" s="132">
        <v>114.76730000000001</v>
      </c>
      <c r="J88" s="132">
        <v>176.315</v>
      </c>
      <c r="K88" s="175">
        <v>-61.547699999999999</v>
      </c>
      <c r="L88" s="132">
        <v>1657.7329999999999</v>
      </c>
      <c r="M88" s="132">
        <v>46.551499999999997</v>
      </c>
      <c r="N88" s="175">
        <v>1611.1814999999999</v>
      </c>
      <c r="O88" s="132">
        <v>373.74349999999998</v>
      </c>
      <c r="P88" s="132">
        <v>141.89599999999999</v>
      </c>
      <c r="Q88" s="175">
        <v>231.8475</v>
      </c>
      <c r="R88" s="132">
        <v>0</v>
      </c>
      <c r="S88" s="132">
        <v>0</v>
      </c>
      <c r="T88" s="131">
        <v>0</v>
      </c>
      <c r="U88" s="132">
        <v>0</v>
      </c>
      <c r="V88" s="132">
        <v>0</v>
      </c>
      <c r="W88" s="131">
        <v>0</v>
      </c>
      <c r="X88" s="132">
        <v>0</v>
      </c>
      <c r="Y88" s="132">
        <v>0</v>
      </c>
      <c r="Z88" s="131">
        <v>0</v>
      </c>
    </row>
    <row r="89" spans="1:26" ht="15.65" customHeight="1" x14ac:dyDescent="0.35">
      <c r="A89" s="111">
        <v>2018</v>
      </c>
      <c r="B89" s="111" t="s">
        <v>106</v>
      </c>
      <c r="C89" s="129">
        <v>5418.0429000000004</v>
      </c>
      <c r="D89" s="130">
        <v>489.65210000000002</v>
      </c>
      <c r="E89" s="175">
        <v>4928.3908000000001</v>
      </c>
      <c r="F89" s="132">
        <v>3362.4690000000001</v>
      </c>
      <c r="G89" s="132">
        <v>57.216999999999999</v>
      </c>
      <c r="H89" s="175">
        <v>3305.252</v>
      </c>
      <c r="I89" s="132">
        <v>101.9794</v>
      </c>
      <c r="J89" s="132">
        <v>189.85509999999999</v>
      </c>
      <c r="K89" s="175">
        <v>-87.875699999999995</v>
      </c>
      <c r="L89" s="132">
        <v>1591.7429999999999</v>
      </c>
      <c r="M89" s="132">
        <v>48.526499999999999</v>
      </c>
      <c r="N89" s="175">
        <v>1543.2165</v>
      </c>
      <c r="O89" s="132">
        <v>361.85149999999999</v>
      </c>
      <c r="P89" s="132">
        <v>194.05350000000001</v>
      </c>
      <c r="Q89" s="175">
        <v>167.798</v>
      </c>
      <c r="R89" s="132">
        <v>0</v>
      </c>
      <c r="S89" s="132">
        <v>0</v>
      </c>
      <c r="T89" s="131">
        <v>0</v>
      </c>
      <c r="U89" s="132">
        <v>0</v>
      </c>
      <c r="V89" s="132">
        <v>0</v>
      </c>
      <c r="W89" s="131">
        <v>0</v>
      </c>
      <c r="X89" s="132">
        <v>0</v>
      </c>
      <c r="Y89" s="132">
        <v>0</v>
      </c>
      <c r="Z89" s="131">
        <v>0</v>
      </c>
    </row>
    <row r="90" spans="1:26" ht="15.65" customHeight="1" x14ac:dyDescent="0.35">
      <c r="A90" s="111">
        <v>2018</v>
      </c>
      <c r="B90" s="133" t="s">
        <v>107</v>
      </c>
      <c r="C90" s="129">
        <v>4551.1589999999997</v>
      </c>
      <c r="D90" s="130">
        <v>898.90390000000002</v>
      </c>
      <c r="E90" s="175">
        <v>3652.2550000000001</v>
      </c>
      <c r="F90" s="132">
        <v>2942.2330000000002</v>
      </c>
      <c r="G90" s="132">
        <v>267.3655</v>
      </c>
      <c r="H90" s="175">
        <v>2674.8674999999998</v>
      </c>
      <c r="I90" s="132">
        <v>85.269000000000005</v>
      </c>
      <c r="J90" s="132">
        <v>268.43990000000002</v>
      </c>
      <c r="K90" s="175">
        <v>-183.17099999999999</v>
      </c>
      <c r="L90" s="132">
        <v>1254.9214999999999</v>
      </c>
      <c r="M90" s="132">
        <v>95.540499999999994</v>
      </c>
      <c r="N90" s="175">
        <v>1159.3810000000001</v>
      </c>
      <c r="O90" s="132">
        <v>268.7355</v>
      </c>
      <c r="P90" s="132">
        <v>267.55799999999999</v>
      </c>
      <c r="Q90" s="175">
        <v>1.1775</v>
      </c>
      <c r="R90" s="132">
        <v>0</v>
      </c>
      <c r="S90" s="132">
        <v>0</v>
      </c>
      <c r="T90" s="131">
        <v>0</v>
      </c>
      <c r="U90" s="132">
        <v>0</v>
      </c>
      <c r="V90" s="132">
        <v>0</v>
      </c>
      <c r="W90" s="131">
        <v>0</v>
      </c>
      <c r="X90" s="132">
        <v>0</v>
      </c>
      <c r="Y90" s="132">
        <v>0</v>
      </c>
      <c r="Z90" s="131">
        <v>0</v>
      </c>
    </row>
    <row r="91" spans="1:26" ht="15.65" customHeight="1" x14ac:dyDescent="0.35">
      <c r="A91" s="112">
        <v>2019</v>
      </c>
      <c r="B91" s="134" t="s">
        <v>104</v>
      </c>
      <c r="C91" s="129">
        <v>6779.4366</v>
      </c>
      <c r="D91" s="130">
        <v>729.7921</v>
      </c>
      <c r="E91" s="175">
        <v>6049.6445000000003</v>
      </c>
      <c r="F91" s="130">
        <v>3646.0145000000002</v>
      </c>
      <c r="G91" s="132">
        <v>90.215500000000006</v>
      </c>
      <c r="H91" s="175">
        <v>3555.799</v>
      </c>
      <c r="I91" s="132">
        <v>71.698599999999999</v>
      </c>
      <c r="J91" s="132">
        <v>315.38760000000002</v>
      </c>
      <c r="K91" s="175">
        <v>-243.68899999999999</v>
      </c>
      <c r="L91" s="132">
        <v>1831.7114999999999</v>
      </c>
      <c r="M91" s="132">
        <v>34.676000000000002</v>
      </c>
      <c r="N91" s="175">
        <v>1797.0355</v>
      </c>
      <c r="O91" s="132">
        <v>311.28699999999998</v>
      </c>
      <c r="P91" s="132">
        <v>289.2045</v>
      </c>
      <c r="Q91" s="175">
        <v>22.0825</v>
      </c>
      <c r="R91" s="132">
        <v>918.72500000000002</v>
      </c>
      <c r="S91" s="132">
        <v>0.3085</v>
      </c>
      <c r="T91" s="175">
        <v>918.41650000000004</v>
      </c>
      <c r="U91" s="132">
        <v>0</v>
      </c>
      <c r="V91" s="132">
        <v>0</v>
      </c>
      <c r="W91" s="131">
        <v>0</v>
      </c>
      <c r="X91" s="132">
        <v>0</v>
      </c>
      <c r="Y91" s="132">
        <v>0</v>
      </c>
      <c r="Z91" s="131">
        <v>0</v>
      </c>
    </row>
    <row r="92" spans="1:26" ht="15.65" customHeight="1" x14ac:dyDescent="0.35">
      <c r="A92" s="111">
        <v>2019</v>
      </c>
      <c r="B92" s="111" t="s">
        <v>105</v>
      </c>
      <c r="C92" s="129">
        <v>6126.1791000000003</v>
      </c>
      <c r="D92" s="130">
        <v>502.59280000000001</v>
      </c>
      <c r="E92" s="175">
        <v>5623.5862999999999</v>
      </c>
      <c r="F92" s="132">
        <v>2630.951</v>
      </c>
      <c r="G92" s="132">
        <v>14.823499999999999</v>
      </c>
      <c r="H92" s="175">
        <v>2616.1275000000001</v>
      </c>
      <c r="I92" s="132">
        <v>94.320599999999999</v>
      </c>
      <c r="J92" s="132">
        <v>237.0093</v>
      </c>
      <c r="K92" s="175">
        <v>-142.68870000000001</v>
      </c>
      <c r="L92" s="132">
        <v>1553.7864999999999</v>
      </c>
      <c r="M92" s="132">
        <v>66.345500000000001</v>
      </c>
      <c r="N92" s="175">
        <v>1487.441</v>
      </c>
      <c r="O92" s="132">
        <v>305.89049999999997</v>
      </c>
      <c r="P92" s="132">
        <v>178.21700000000001</v>
      </c>
      <c r="Q92" s="175">
        <v>127.6735</v>
      </c>
      <c r="R92" s="132">
        <v>1541.2304999999999</v>
      </c>
      <c r="S92" s="132">
        <v>6.1974999999999998</v>
      </c>
      <c r="T92" s="175">
        <v>1535.0329999999999</v>
      </c>
      <c r="U92" s="132">
        <v>0</v>
      </c>
      <c r="V92" s="132">
        <v>0</v>
      </c>
      <c r="W92" s="131">
        <v>0</v>
      </c>
      <c r="X92" s="132">
        <v>0</v>
      </c>
      <c r="Y92" s="132">
        <v>0</v>
      </c>
      <c r="Z92" s="131">
        <v>0</v>
      </c>
    </row>
    <row r="93" spans="1:26" ht="15.65" customHeight="1" x14ac:dyDescent="0.35">
      <c r="A93" s="111">
        <v>2019</v>
      </c>
      <c r="B93" s="111" t="s">
        <v>106</v>
      </c>
      <c r="C93" s="129">
        <v>5520.2896000000001</v>
      </c>
      <c r="D93" s="130">
        <v>1070.491</v>
      </c>
      <c r="E93" s="175">
        <v>4449.7986000000001</v>
      </c>
      <c r="F93" s="132">
        <v>2835.2645000000002</v>
      </c>
      <c r="G93" s="132">
        <v>217.2175</v>
      </c>
      <c r="H93" s="175">
        <v>2618.047</v>
      </c>
      <c r="I93" s="132">
        <v>61.932099999999998</v>
      </c>
      <c r="J93" s="132">
        <v>306.84800000000001</v>
      </c>
      <c r="K93" s="175">
        <v>-244.91589999999999</v>
      </c>
      <c r="L93" s="132">
        <v>1190.0015000000001</v>
      </c>
      <c r="M93" s="132">
        <v>184.85650000000001</v>
      </c>
      <c r="N93" s="175">
        <v>1005.145</v>
      </c>
      <c r="O93" s="132">
        <v>214.20400000000001</v>
      </c>
      <c r="P93" s="132">
        <v>333.37400000000002</v>
      </c>
      <c r="Q93" s="175">
        <v>-119.17</v>
      </c>
      <c r="R93" s="132">
        <v>1218.8875</v>
      </c>
      <c r="S93" s="132">
        <v>28.195</v>
      </c>
      <c r="T93" s="175">
        <v>1190.6925000000001</v>
      </c>
      <c r="U93" s="132">
        <v>0</v>
      </c>
      <c r="V93" s="132">
        <v>0</v>
      </c>
      <c r="W93" s="131">
        <v>0</v>
      </c>
      <c r="X93" s="132">
        <v>0</v>
      </c>
      <c r="Y93" s="132">
        <v>0</v>
      </c>
      <c r="Z93" s="131">
        <v>0</v>
      </c>
    </row>
    <row r="94" spans="1:26" ht="15.65" customHeight="1" x14ac:dyDescent="0.35">
      <c r="A94" s="111">
        <v>2019</v>
      </c>
      <c r="B94" s="133" t="s">
        <v>107</v>
      </c>
      <c r="C94" s="129">
        <v>6129.6813000000002</v>
      </c>
      <c r="D94" s="130">
        <v>1082.2406000000001</v>
      </c>
      <c r="E94" s="175">
        <v>5047.4407000000001</v>
      </c>
      <c r="F94" s="130">
        <v>2763.1145000000001</v>
      </c>
      <c r="G94" s="132">
        <v>406.33600000000001</v>
      </c>
      <c r="H94" s="175">
        <v>2356.7784999999999</v>
      </c>
      <c r="I94" s="132">
        <v>74.059299999999993</v>
      </c>
      <c r="J94" s="132">
        <v>267.3766</v>
      </c>
      <c r="K94" s="175">
        <v>-193.31729999999999</v>
      </c>
      <c r="L94" s="132">
        <v>1473.9245000000001</v>
      </c>
      <c r="M94" s="132">
        <v>68.39</v>
      </c>
      <c r="N94" s="175">
        <v>1405.5345</v>
      </c>
      <c r="O94" s="132">
        <v>406.52100000000002</v>
      </c>
      <c r="P94" s="132">
        <v>257.072</v>
      </c>
      <c r="Q94" s="175">
        <v>149.44900000000001</v>
      </c>
      <c r="R94" s="132">
        <v>1412.0619999999999</v>
      </c>
      <c r="S94" s="132">
        <v>83.066000000000003</v>
      </c>
      <c r="T94" s="175">
        <v>1328.9960000000001</v>
      </c>
      <c r="U94" s="132">
        <v>0</v>
      </c>
      <c r="V94" s="132">
        <v>0</v>
      </c>
      <c r="W94" s="131">
        <v>0</v>
      </c>
      <c r="X94" s="132">
        <v>0</v>
      </c>
      <c r="Y94" s="132">
        <v>0</v>
      </c>
      <c r="Z94" s="131">
        <v>0</v>
      </c>
    </row>
    <row r="95" spans="1:26" ht="15.65" customHeight="1" x14ac:dyDescent="0.35">
      <c r="A95" s="112">
        <v>2020</v>
      </c>
      <c r="B95" s="111" t="s">
        <v>104</v>
      </c>
      <c r="C95" s="129">
        <v>6680.3200999999999</v>
      </c>
      <c r="D95" s="130">
        <v>878.64890000000003</v>
      </c>
      <c r="E95" s="175">
        <v>5801.6711999999998</v>
      </c>
      <c r="F95" s="132">
        <v>3245.2375000000002</v>
      </c>
      <c r="G95" s="132">
        <v>162.84100000000001</v>
      </c>
      <c r="H95" s="175">
        <v>3082.3964999999998</v>
      </c>
      <c r="I95" s="132">
        <v>55.623100000000001</v>
      </c>
      <c r="J95" s="132">
        <v>320.82639999999998</v>
      </c>
      <c r="K95" s="175">
        <v>-265.20330000000001</v>
      </c>
      <c r="L95" s="132">
        <v>1436.566</v>
      </c>
      <c r="M95" s="132">
        <v>107.873</v>
      </c>
      <c r="N95" s="175">
        <v>1328.693</v>
      </c>
      <c r="O95" s="132">
        <v>438.74599999999998</v>
      </c>
      <c r="P95" s="132">
        <v>203.74600000000001</v>
      </c>
      <c r="Q95" s="175">
        <v>235</v>
      </c>
      <c r="R95" s="132">
        <v>1504.1475</v>
      </c>
      <c r="S95" s="132">
        <v>83.362499999999997</v>
      </c>
      <c r="T95" s="175">
        <v>1420.7850000000001</v>
      </c>
      <c r="U95" s="132">
        <v>0</v>
      </c>
      <c r="V95" s="132">
        <v>0</v>
      </c>
      <c r="W95" s="131">
        <v>0</v>
      </c>
      <c r="X95" s="132">
        <v>0</v>
      </c>
      <c r="Y95" s="132">
        <v>0</v>
      </c>
      <c r="Z95" s="131">
        <v>0</v>
      </c>
    </row>
    <row r="96" spans="1:26" ht="15.65" customHeight="1" x14ac:dyDescent="0.35">
      <c r="A96" s="111">
        <v>2020</v>
      </c>
      <c r="B96" s="111" t="s">
        <v>105</v>
      </c>
      <c r="C96" s="129">
        <v>5573.8697000000002</v>
      </c>
      <c r="D96" s="130">
        <v>1112.7746999999999</v>
      </c>
      <c r="E96" s="175">
        <v>4461.0950000000003</v>
      </c>
      <c r="F96" s="132">
        <v>2629.4319999999998</v>
      </c>
      <c r="G96" s="132">
        <v>339.34800000000001</v>
      </c>
      <c r="H96" s="175">
        <v>2290.0839999999998</v>
      </c>
      <c r="I96" s="132">
        <v>71.491699999999994</v>
      </c>
      <c r="J96" s="132">
        <v>267.9117</v>
      </c>
      <c r="K96" s="175">
        <v>-196.42</v>
      </c>
      <c r="L96" s="132">
        <v>1166.3019999999999</v>
      </c>
      <c r="M96" s="132">
        <v>220.34350000000001</v>
      </c>
      <c r="N96" s="175">
        <v>945.95849999999996</v>
      </c>
      <c r="O96" s="132">
        <v>345.06700000000001</v>
      </c>
      <c r="P96" s="132">
        <v>165.04750000000001</v>
      </c>
      <c r="Q96" s="175">
        <v>180.01949999999999</v>
      </c>
      <c r="R96" s="132">
        <v>1361.577</v>
      </c>
      <c r="S96" s="132">
        <v>120.124</v>
      </c>
      <c r="T96" s="175">
        <v>1241.453</v>
      </c>
      <c r="U96" s="132">
        <v>0</v>
      </c>
      <c r="V96" s="132">
        <v>0</v>
      </c>
      <c r="W96" s="131">
        <v>0</v>
      </c>
      <c r="X96" s="132">
        <v>0</v>
      </c>
      <c r="Y96" s="132">
        <v>0</v>
      </c>
      <c r="Z96" s="131">
        <v>0</v>
      </c>
    </row>
    <row r="97" spans="1:26" ht="15.65" customHeight="1" x14ac:dyDescent="0.35">
      <c r="A97" s="111">
        <v>2020</v>
      </c>
      <c r="B97" s="111" t="s">
        <v>106</v>
      </c>
      <c r="C97" s="129">
        <v>3992.9328</v>
      </c>
      <c r="D97" s="130">
        <v>1653.3887999999999</v>
      </c>
      <c r="E97" s="175">
        <v>2339.5439999999999</v>
      </c>
      <c r="F97" s="132">
        <v>1540.1765</v>
      </c>
      <c r="G97" s="132">
        <v>977.74300000000005</v>
      </c>
      <c r="H97" s="175">
        <v>562.43349999999998</v>
      </c>
      <c r="I97" s="132">
        <v>89.250299999999996</v>
      </c>
      <c r="J97" s="132">
        <v>228.09030000000001</v>
      </c>
      <c r="K97" s="175">
        <v>-138.84</v>
      </c>
      <c r="L97" s="132">
        <v>981.45699999999999</v>
      </c>
      <c r="M97" s="132">
        <v>131.8845</v>
      </c>
      <c r="N97" s="175">
        <v>849.57249999999999</v>
      </c>
      <c r="O97" s="132">
        <v>395.8125</v>
      </c>
      <c r="P97" s="132">
        <v>107.5415</v>
      </c>
      <c r="Q97" s="175">
        <v>288.27100000000002</v>
      </c>
      <c r="R97" s="132">
        <v>986.23649999999998</v>
      </c>
      <c r="S97" s="132">
        <v>208.12950000000001</v>
      </c>
      <c r="T97" s="175">
        <v>778.10699999999997</v>
      </c>
      <c r="U97" s="132">
        <v>0</v>
      </c>
      <c r="V97" s="132">
        <v>0</v>
      </c>
      <c r="W97" s="131">
        <v>0</v>
      </c>
      <c r="X97" s="132">
        <v>0</v>
      </c>
      <c r="Y97" s="132">
        <v>0</v>
      </c>
      <c r="Z97" s="131">
        <v>0</v>
      </c>
    </row>
    <row r="98" spans="1:26" ht="15.65" customHeight="1" x14ac:dyDescent="0.35">
      <c r="A98" s="111">
        <v>2020</v>
      </c>
      <c r="B98" s="133" t="s">
        <v>107</v>
      </c>
      <c r="C98" s="129">
        <v>6143.5558000000001</v>
      </c>
      <c r="D98" s="130">
        <v>836.03020000000004</v>
      </c>
      <c r="E98" s="175">
        <v>5307.5255999999999</v>
      </c>
      <c r="F98" s="132">
        <v>2997.1345000000001</v>
      </c>
      <c r="G98" s="132">
        <v>199.7895</v>
      </c>
      <c r="H98" s="175">
        <v>2797.3449999999998</v>
      </c>
      <c r="I98" s="132">
        <v>104.8493</v>
      </c>
      <c r="J98" s="132">
        <v>257.1977</v>
      </c>
      <c r="K98" s="175">
        <v>-152.3484</v>
      </c>
      <c r="L98" s="132">
        <v>1089.3375000000001</v>
      </c>
      <c r="M98" s="132">
        <v>86.965999999999994</v>
      </c>
      <c r="N98" s="175">
        <v>1002.3715</v>
      </c>
      <c r="O98" s="132">
        <v>420.18400000000003</v>
      </c>
      <c r="P98" s="132">
        <v>212.49850000000001</v>
      </c>
      <c r="Q98" s="175">
        <v>207.68549999999999</v>
      </c>
      <c r="R98" s="132">
        <v>1532.0505000000001</v>
      </c>
      <c r="S98" s="132">
        <v>79.578500000000005</v>
      </c>
      <c r="T98" s="175">
        <v>1452.472</v>
      </c>
      <c r="U98" s="132">
        <v>0</v>
      </c>
      <c r="V98" s="132">
        <v>0</v>
      </c>
      <c r="W98" s="131">
        <v>0</v>
      </c>
      <c r="X98" s="132">
        <v>0</v>
      </c>
      <c r="Y98" s="132">
        <v>0</v>
      </c>
      <c r="Z98" s="131">
        <v>0</v>
      </c>
    </row>
    <row r="99" spans="1:26" ht="15.65" customHeight="1" x14ac:dyDescent="0.35">
      <c r="A99" s="112">
        <v>2021</v>
      </c>
      <c r="B99" s="111" t="s">
        <v>104</v>
      </c>
      <c r="C99" s="129">
        <v>7012.2407999999996</v>
      </c>
      <c r="D99" s="130">
        <v>700.96540000000005</v>
      </c>
      <c r="E99" s="175">
        <v>6311.2754000000004</v>
      </c>
      <c r="F99" s="132">
        <v>4353.9110000000001</v>
      </c>
      <c r="G99" s="132">
        <v>190.80850000000001</v>
      </c>
      <c r="H99" s="175">
        <v>4163.1025</v>
      </c>
      <c r="I99" s="132">
        <v>80.331299999999999</v>
      </c>
      <c r="J99" s="132">
        <v>278.47989999999999</v>
      </c>
      <c r="K99" s="175">
        <v>-198.14859999999999</v>
      </c>
      <c r="L99" s="132">
        <v>571.5915</v>
      </c>
      <c r="M99" s="132">
        <v>7.47</v>
      </c>
      <c r="N99" s="175">
        <v>564.12149999999997</v>
      </c>
      <c r="O99" s="132">
        <v>231.971</v>
      </c>
      <c r="P99" s="132">
        <v>199.79599999999999</v>
      </c>
      <c r="Q99" s="175">
        <v>32.174999999999997</v>
      </c>
      <c r="R99" s="132">
        <v>1774.4359999999999</v>
      </c>
      <c r="S99" s="132">
        <v>24.411000000000001</v>
      </c>
      <c r="T99" s="175">
        <v>1750.0250000000001</v>
      </c>
      <c r="U99" s="132">
        <v>0</v>
      </c>
      <c r="V99" s="132">
        <v>0</v>
      </c>
      <c r="W99" s="131">
        <v>0</v>
      </c>
      <c r="X99" s="132">
        <v>0</v>
      </c>
      <c r="Y99" s="132">
        <v>0</v>
      </c>
      <c r="Z99" s="131">
        <v>0</v>
      </c>
    </row>
    <row r="100" spans="1:26" ht="15.65" customHeight="1" x14ac:dyDescent="0.35">
      <c r="A100" s="111">
        <v>2021</v>
      </c>
      <c r="B100" s="111" t="s">
        <v>105</v>
      </c>
      <c r="C100" s="129">
        <v>7021.6884</v>
      </c>
      <c r="D100" s="130">
        <v>934.91380000000004</v>
      </c>
      <c r="E100" s="175">
        <v>6086.7745999999997</v>
      </c>
      <c r="F100" s="132">
        <v>4663.4660000000003</v>
      </c>
      <c r="G100" s="132">
        <v>133.02850000000001</v>
      </c>
      <c r="H100" s="175">
        <v>4530.4375</v>
      </c>
      <c r="I100" s="132">
        <v>43.046900000000001</v>
      </c>
      <c r="J100" s="132">
        <v>451.38279999999997</v>
      </c>
      <c r="K100" s="175">
        <v>-408.33589999999998</v>
      </c>
      <c r="L100" s="132">
        <v>369.88049999999998</v>
      </c>
      <c r="M100" s="132">
        <v>6.9524999999999997</v>
      </c>
      <c r="N100" s="175">
        <v>362.928</v>
      </c>
      <c r="O100" s="132">
        <v>59.203000000000003</v>
      </c>
      <c r="P100" s="132">
        <v>336.63749999999999</v>
      </c>
      <c r="Q100" s="175">
        <v>-277.43450000000001</v>
      </c>
      <c r="R100" s="132">
        <v>1885.2265</v>
      </c>
      <c r="S100" s="132">
        <v>5.5750000000000002</v>
      </c>
      <c r="T100" s="175">
        <v>1879.6514999999999</v>
      </c>
      <c r="U100" s="132">
        <v>0.86550000000000005</v>
      </c>
      <c r="V100" s="132">
        <v>1.3374999999999999</v>
      </c>
      <c r="W100" s="175">
        <v>-0.47199999999999998</v>
      </c>
      <c r="X100" s="132">
        <v>0</v>
      </c>
      <c r="Y100" s="132">
        <v>0</v>
      </c>
      <c r="Z100" s="131">
        <v>0</v>
      </c>
    </row>
    <row r="101" spans="1:26" ht="15.65" customHeight="1" x14ac:dyDescent="0.35">
      <c r="A101" s="111">
        <v>2021</v>
      </c>
      <c r="B101" s="111" t="s">
        <v>106</v>
      </c>
      <c r="C101" s="129">
        <v>8567.6427999999996</v>
      </c>
      <c r="D101" s="130">
        <v>867.84439999999995</v>
      </c>
      <c r="E101" s="175">
        <v>7699.7983999999997</v>
      </c>
      <c r="F101" s="130">
        <v>4850.1154999999999</v>
      </c>
      <c r="G101" s="132">
        <v>9.7040000000000006</v>
      </c>
      <c r="H101" s="175">
        <v>4840.4115000000002</v>
      </c>
      <c r="I101" s="132">
        <v>48.182299999999998</v>
      </c>
      <c r="J101" s="132">
        <v>455.9769</v>
      </c>
      <c r="K101" s="175">
        <v>-407.7946</v>
      </c>
      <c r="L101" s="132">
        <v>1730.4259999999999</v>
      </c>
      <c r="M101" s="132">
        <v>14.4115</v>
      </c>
      <c r="N101" s="175">
        <v>1716.0145</v>
      </c>
      <c r="O101" s="132">
        <v>38.000999999999998</v>
      </c>
      <c r="P101" s="132">
        <v>361.25349999999997</v>
      </c>
      <c r="Q101" s="175">
        <v>-323.2525</v>
      </c>
      <c r="R101" s="132">
        <v>1838.278</v>
      </c>
      <c r="S101" s="132">
        <v>3.6034999999999999</v>
      </c>
      <c r="T101" s="175">
        <v>1834.6745000000001</v>
      </c>
      <c r="U101" s="132">
        <v>62.64</v>
      </c>
      <c r="V101" s="132">
        <v>22.895</v>
      </c>
      <c r="W101" s="175">
        <v>39.744999999999997</v>
      </c>
      <c r="X101" s="132">
        <v>0</v>
      </c>
      <c r="Y101" s="132">
        <v>0</v>
      </c>
      <c r="Z101" s="131">
        <v>0</v>
      </c>
    </row>
    <row r="102" spans="1:26" ht="15.65" customHeight="1" x14ac:dyDescent="0.35">
      <c r="A102" s="111">
        <v>2021</v>
      </c>
      <c r="B102" s="133" t="s">
        <v>107</v>
      </c>
      <c r="C102" s="129">
        <v>6217.1365999999998</v>
      </c>
      <c r="D102" s="130">
        <v>1690.5924</v>
      </c>
      <c r="E102" s="175">
        <v>4526.5442000000003</v>
      </c>
      <c r="F102" s="132">
        <v>1296.8235</v>
      </c>
      <c r="G102" s="132">
        <v>1149.4269999999999</v>
      </c>
      <c r="H102" s="175">
        <v>147.3965</v>
      </c>
      <c r="I102" s="132">
        <v>153.08510000000001</v>
      </c>
      <c r="J102" s="132">
        <v>231.1609</v>
      </c>
      <c r="K102" s="175">
        <v>-78.075800000000001</v>
      </c>
      <c r="L102" s="132">
        <v>1668.7085</v>
      </c>
      <c r="M102" s="132">
        <v>48.460500000000003</v>
      </c>
      <c r="N102" s="175">
        <v>1620.248</v>
      </c>
      <c r="O102" s="132">
        <v>208.52250000000001</v>
      </c>
      <c r="P102" s="132">
        <v>137.22800000000001</v>
      </c>
      <c r="Q102" s="175">
        <v>71.294499999999999</v>
      </c>
      <c r="R102" s="132">
        <v>1497.0730000000001</v>
      </c>
      <c r="S102" s="132">
        <v>104.122</v>
      </c>
      <c r="T102" s="175">
        <v>1392.951</v>
      </c>
      <c r="U102" s="132">
        <v>1392.924</v>
      </c>
      <c r="V102" s="132">
        <v>20.193999999999999</v>
      </c>
      <c r="W102" s="175">
        <v>1372.73</v>
      </c>
      <c r="X102" s="132">
        <v>0</v>
      </c>
      <c r="Y102" s="132">
        <v>0</v>
      </c>
      <c r="Z102" s="131">
        <v>0</v>
      </c>
    </row>
    <row r="103" spans="1:26" ht="15.65" customHeight="1" x14ac:dyDescent="0.35">
      <c r="A103" s="112">
        <v>2022</v>
      </c>
      <c r="B103" s="111" t="s">
        <v>104</v>
      </c>
      <c r="C103" s="129">
        <v>6619.8206000000027</v>
      </c>
      <c r="D103" s="130">
        <v>1646.8086000000001</v>
      </c>
      <c r="E103" s="175">
        <v>4973.0120000000024</v>
      </c>
      <c r="F103" s="132">
        <v>1350.2190000000001</v>
      </c>
      <c r="G103" s="132">
        <v>1084.6155000000001</v>
      </c>
      <c r="H103" s="175">
        <v>265.60349999999971</v>
      </c>
      <c r="I103" s="132">
        <v>89.094600000000014</v>
      </c>
      <c r="J103" s="132">
        <v>285.02659999999997</v>
      </c>
      <c r="K103" s="175">
        <v>-195.93199999999999</v>
      </c>
      <c r="L103" s="132">
        <v>1597.5820000000001</v>
      </c>
      <c r="M103" s="132">
        <v>72.164999999999992</v>
      </c>
      <c r="N103" s="175">
        <v>1525.4169999999999</v>
      </c>
      <c r="O103" s="132">
        <v>265.57950000000011</v>
      </c>
      <c r="P103" s="132">
        <v>66.197499999999991</v>
      </c>
      <c r="Q103" s="175">
        <v>199.38200000000009</v>
      </c>
      <c r="R103" s="132">
        <v>1536.0509999999999</v>
      </c>
      <c r="S103" s="132">
        <v>88.140999999999991</v>
      </c>
      <c r="T103" s="175">
        <v>1447.91</v>
      </c>
      <c r="U103" s="132">
        <v>1781.294500000002</v>
      </c>
      <c r="V103" s="132">
        <v>50.662999999999997</v>
      </c>
      <c r="W103" s="175">
        <v>1730.631500000002</v>
      </c>
      <c r="X103" s="132">
        <v>0</v>
      </c>
      <c r="Y103" s="132">
        <v>0</v>
      </c>
      <c r="Z103" s="131">
        <v>0</v>
      </c>
    </row>
    <row r="104" spans="1:26" ht="15.65" customHeight="1" x14ac:dyDescent="0.35">
      <c r="A104" s="111">
        <v>2022</v>
      </c>
      <c r="B104" s="111" t="s">
        <v>105</v>
      </c>
      <c r="C104" s="129">
        <v>2273.8062</v>
      </c>
      <c r="D104" s="130">
        <v>6233.0636999999988</v>
      </c>
      <c r="E104" s="175">
        <v>-3959.2575000000002</v>
      </c>
      <c r="F104" s="132">
        <v>232.82599999999999</v>
      </c>
      <c r="G104" s="132">
        <v>3604.3869999999988</v>
      </c>
      <c r="H104" s="175">
        <v>-3371.5610000000001</v>
      </c>
      <c r="I104" s="132">
        <v>53.469200000000001</v>
      </c>
      <c r="J104" s="132">
        <v>335.50319999999999</v>
      </c>
      <c r="K104" s="175">
        <v>-282.03399999999999</v>
      </c>
      <c r="L104" s="130">
        <v>608.05000000000018</v>
      </c>
      <c r="M104" s="132">
        <v>788.21249999999998</v>
      </c>
      <c r="N104" s="175">
        <v>-180.1624999999998</v>
      </c>
      <c r="O104" s="132">
        <v>135.21950000000001</v>
      </c>
      <c r="P104" s="132">
        <v>74.248000000000005</v>
      </c>
      <c r="Q104" s="175">
        <v>60.971500000000013</v>
      </c>
      <c r="R104" s="132">
        <v>581.73249999999985</v>
      </c>
      <c r="S104" s="132">
        <v>987.44849999999997</v>
      </c>
      <c r="T104" s="175">
        <v>-405.71600000000012</v>
      </c>
      <c r="U104" s="132">
        <v>662.50899999999979</v>
      </c>
      <c r="V104" s="132">
        <v>443.26449999999988</v>
      </c>
      <c r="W104" s="175">
        <v>219.2444999999999</v>
      </c>
      <c r="X104" s="132">
        <v>0</v>
      </c>
      <c r="Y104" s="132">
        <v>0</v>
      </c>
      <c r="Z104" s="131">
        <v>0</v>
      </c>
    </row>
    <row r="105" spans="1:26" ht="15.65" customHeight="1" x14ac:dyDescent="0.35">
      <c r="A105" s="111">
        <v>2022</v>
      </c>
      <c r="B105" s="111" t="s">
        <v>106</v>
      </c>
      <c r="C105" s="129">
        <v>2503.4643999999998</v>
      </c>
      <c r="D105" s="130">
        <v>7356.5323999999982</v>
      </c>
      <c r="E105" s="175">
        <v>-4853.0679999999984</v>
      </c>
      <c r="F105" s="132">
        <v>190.483</v>
      </c>
      <c r="G105" s="132">
        <v>4615.8084999999983</v>
      </c>
      <c r="H105" s="175">
        <v>-4425.3254999999981</v>
      </c>
      <c r="I105" s="132">
        <v>65.0364</v>
      </c>
      <c r="J105" s="132">
        <v>271.25139999999999</v>
      </c>
      <c r="K105" s="175">
        <v>-206.215</v>
      </c>
      <c r="L105" s="130">
        <v>682.28250000000014</v>
      </c>
      <c r="M105" s="132">
        <v>679.62300000000005</v>
      </c>
      <c r="N105" s="175">
        <v>2.6595000000000941</v>
      </c>
      <c r="O105" s="132">
        <v>301.01549999999997</v>
      </c>
      <c r="P105" s="132">
        <v>122.65300000000001</v>
      </c>
      <c r="Q105" s="175">
        <v>178.36250000000001</v>
      </c>
      <c r="R105" s="132">
        <v>494.98250000000002</v>
      </c>
      <c r="S105" s="132">
        <v>829.7465000000002</v>
      </c>
      <c r="T105" s="175">
        <v>-334.76400000000018</v>
      </c>
      <c r="U105" s="132">
        <v>769.6645000000002</v>
      </c>
      <c r="V105" s="132">
        <v>837.44999999999993</v>
      </c>
      <c r="W105" s="175">
        <v>-67.785499999999729</v>
      </c>
      <c r="X105" s="132">
        <v>0</v>
      </c>
      <c r="Y105" s="132">
        <v>0</v>
      </c>
      <c r="Z105" s="131">
        <v>0</v>
      </c>
    </row>
    <row r="106" spans="1:26" ht="15.65" customHeight="1" x14ac:dyDescent="0.35">
      <c r="A106" s="111">
        <v>2022</v>
      </c>
      <c r="B106" s="111" t="s">
        <v>107</v>
      </c>
      <c r="C106" s="129">
        <v>4109.3067000000001</v>
      </c>
      <c r="D106" s="130">
        <v>5579.5505999999987</v>
      </c>
      <c r="E106" s="175">
        <v>-1470.243899999999</v>
      </c>
      <c r="F106" s="132">
        <v>1018.8895</v>
      </c>
      <c r="G106" s="132">
        <v>3471.1769999999992</v>
      </c>
      <c r="H106" s="175">
        <v>-2452.287499999999</v>
      </c>
      <c r="I106" s="132">
        <v>128.69319999999999</v>
      </c>
      <c r="J106" s="132">
        <v>277.05759999999998</v>
      </c>
      <c r="K106" s="175">
        <v>-148.36439999999999</v>
      </c>
      <c r="L106" s="130">
        <v>722.25299999999993</v>
      </c>
      <c r="M106" s="132">
        <v>617.66</v>
      </c>
      <c r="N106" s="175">
        <v>104.593</v>
      </c>
      <c r="O106" s="132">
        <v>288.28699999999998</v>
      </c>
      <c r="P106" s="132">
        <v>120.6645</v>
      </c>
      <c r="Q106" s="175">
        <v>167.6225</v>
      </c>
      <c r="R106" s="132">
        <v>617.67650000000003</v>
      </c>
      <c r="S106" s="132">
        <v>662.69550000000004</v>
      </c>
      <c r="T106" s="175">
        <v>-45.019000000000013</v>
      </c>
      <c r="U106" s="132">
        <v>1333.5074999999999</v>
      </c>
      <c r="V106" s="132">
        <v>430.29599999999999</v>
      </c>
      <c r="W106" s="175">
        <v>903.21149999999989</v>
      </c>
      <c r="X106" s="132">
        <v>0</v>
      </c>
      <c r="Y106" s="132">
        <v>0</v>
      </c>
      <c r="Z106" s="131">
        <v>0</v>
      </c>
    </row>
    <row r="107" spans="1:26" ht="15.65" customHeight="1" x14ac:dyDescent="0.35">
      <c r="A107" s="112">
        <v>2023</v>
      </c>
      <c r="B107" s="111" t="s">
        <v>104</v>
      </c>
      <c r="C107" s="129">
        <v>9180.7538999999997</v>
      </c>
      <c r="D107" s="130">
        <v>1957.3957</v>
      </c>
      <c r="E107" s="175">
        <v>7223.3581999999997</v>
      </c>
      <c r="F107" s="132">
        <v>3849.7395000000001</v>
      </c>
      <c r="G107" s="132">
        <v>1053.855</v>
      </c>
      <c r="H107" s="175">
        <v>2795.8845000000001</v>
      </c>
      <c r="I107" s="132">
        <v>76.811400000000006</v>
      </c>
      <c r="J107" s="132">
        <v>374.98270000000002</v>
      </c>
      <c r="K107" s="175">
        <v>-298.17129999999997</v>
      </c>
      <c r="L107" s="132">
        <v>1676.9775</v>
      </c>
      <c r="M107" s="132">
        <v>59.496000000000002</v>
      </c>
      <c r="N107" s="175">
        <v>1617.4815000000001</v>
      </c>
      <c r="O107" s="130">
        <v>105.872</v>
      </c>
      <c r="P107" s="132">
        <v>297.435</v>
      </c>
      <c r="Q107" s="175">
        <v>-191.56299999999999</v>
      </c>
      <c r="R107" s="132">
        <v>1196.9449999999999</v>
      </c>
      <c r="S107" s="132">
        <v>97.203999999999994</v>
      </c>
      <c r="T107" s="175">
        <v>1099.741</v>
      </c>
      <c r="U107" s="132">
        <v>2274.4085</v>
      </c>
      <c r="V107" s="132">
        <v>74.423000000000002</v>
      </c>
      <c r="W107" s="175">
        <v>2199.9854999999998</v>
      </c>
      <c r="X107" s="132">
        <v>0</v>
      </c>
      <c r="Y107" s="132">
        <v>0</v>
      </c>
      <c r="Z107" s="131">
        <v>0</v>
      </c>
    </row>
    <row r="108" spans="1:26" s="133" customFormat="1" ht="15.65" customHeight="1" x14ac:dyDescent="0.35">
      <c r="A108" s="111">
        <v>2023</v>
      </c>
      <c r="B108" s="111" t="s">
        <v>130</v>
      </c>
      <c r="C108" s="140">
        <v>9260.2621999999992</v>
      </c>
      <c r="D108" s="141">
        <v>1669.3471999999999</v>
      </c>
      <c r="E108" s="175">
        <v>7590.915</v>
      </c>
      <c r="F108" s="141">
        <v>4878.2709999999997</v>
      </c>
      <c r="G108" s="142">
        <v>267.255</v>
      </c>
      <c r="H108" s="175">
        <v>4611.0159999999996</v>
      </c>
      <c r="I108" s="142">
        <v>44.649700000000003</v>
      </c>
      <c r="J108" s="142">
        <v>437.88920000000002</v>
      </c>
      <c r="K108" s="175">
        <v>-393.23950000000002</v>
      </c>
      <c r="L108" s="142">
        <v>1065.6275000000001</v>
      </c>
      <c r="M108" s="142">
        <v>260.86900000000003</v>
      </c>
      <c r="N108" s="175">
        <v>804.75850000000003</v>
      </c>
      <c r="O108" s="142">
        <v>39.133000000000003</v>
      </c>
      <c r="P108" s="142">
        <v>497.565</v>
      </c>
      <c r="Q108" s="175">
        <v>-458.43200000000002</v>
      </c>
      <c r="R108" s="142">
        <v>958.96900000000005</v>
      </c>
      <c r="S108" s="142">
        <v>183.90450000000001</v>
      </c>
      <c r="T108" s="175">
        <v>775.06449999999995</v>
      </c>
      <c r="U108" s="142">
        <v>2273.6120000000001</v>
      </c>
      <c r="V108" s="142">
        <v>21.8645</v>
      </c>
      <c r="W108" s="175">
        <v>2251.7474999999999</v>
      </c>
      <c r="X108" s="132">
        <v>0</v>
      </c>
      <c r="Y108" s="132">
        <v>0</v>
      </c>
      <c r="Z108" s="131">
        <v>0</v>
      </c>
    </row>
    <row r="109" spans="1:26" ht="15.65" customHeight="1" x14ac:dyDescent="0.35">
      <c r="A109" s="111">
        <v>2023</v>
      </c>
      <c r="B109" s="111" t="s">
        <v>106</v>
      </c>
      <c r="C109" s="129">
        <v>7188.8301000000001</v>
      </c>
      <c r="D109" s="130">
        <v>3318.2649000000001</v>
      </c>
      <c r="E109" s="175">
        <v>3870.5652</v>
      </c>
      <c r="F109" s="129">
        <v>3105.2109999999998</v>
      </c>
      <c r="G109" s="132">
        <v>902.89649999999995</v>
      </c>
      <c r="H109" s="175">
        <v>2202.3145</v>
      </c>
      <c r="I109" s="132">
        <v>48.9696</v>
      </c>
      <c r="J109" s="132">
        <v>467.69540000000001</v>
      </c>
      <c r="K109" s="175">
        <v>-418.72579999999999</v>
      </c>
      <c r="L109" s="132">
        <v>625.13400000000001</v>
      </c>
      <c r="M109" s="132">
        <v>843.85500000000002</v>
      </c>
      <c r="N109" s="175">
        <v>-218.721</v>
      </c>
      <c r="O109" s="130">
        <v>44.404000000000003</v>
      </c>
      <c r="P109" s="132">
        <v>548.77800000000002</v>
      </c>
      <c r="Q109" s="175">
        <v>-504.37400000000002</v>
      </c>
      <c r="R109" s="132">
        <v>683.54449999999997</v>
      </c>
      <c r="S109" s="132">
        <v>500.24400000000003</v>
      </c>
      <c r="T109" s="175">
        <v>183.3005</v>
      </c>
      <c r="U109" s="132">
        <v>2681.567</v>
      </c>
      <c r="V109" s="132">
        <v>54.795999999999999</v>
      </c>
      <c r="W109" s="175">
        <v>2626.7710000000002</v>
      </c>
      <c r="X109" s="132">
        <v>0</v>
      </c>
      <c r="Y109" s="132">
        <v>0</v>
      </c>
      <c r="Z109" s="131">
        <v>0</v>
      </c>
    </row>
    <row r="110" spans="1:26" ht="15.65" customHeight="1" x14ac:dyDescent="0.35">
      <c r="A110" s="111">
        <v>2023</v>
      </c>
      <c r="B110" s="159" t="s">
        <v>107</v>
      </c>
      <c r="C110" s="130">
        <v>7689.3730999999998</v>
      </c>
      <c r="D110" s="130">
        <v>2540.5428000000002</v>
      </c>
      <c r="E110" s="175">
        <v>5148.8302999999996</v>
      </c>
      <c r="F110" s="130">
        <v>3784.0149999999999</v>
      </c>
      <c r="G110" s="132">
        <v>525.21450000000004</v>
      </c>
      <c r="H110" s="175">
        <v>3258.8004999999998</v>
      </c>
      <c r="I110" s="132">
        <v>32.597099999999998</v>
      </c>
      <c r="J110" s="132">
        <v>526.29430000000002</v>
      </c>
      <c r="K110" s="175">
        <v>-493.69720000000001</v>
      </c>
      <c r="L110" s="132">
        <v>897.61</v>
      </c>
      <c r="M110" s="132">
        <v>421.41199999999998</v>
      </c>
      <c r="N110" s="175">
        <v>476.19799999999998</v>
      </c>
      <c r="O110" s="130">
        <v>49.631500000000003</v>
      </c>
      <c r="P110" s="132">
        <v>571.34900000000005</v>
      </c>
      <c r="Q110" s="175">
        <v>-521.71749999999997</v>
      </c>
      <c r="R110" s="132">
        <v>1146.1355000000001</v>
      </c>
      <c r="S110" s="132">
        <v>219.13800000000001</v>
      </c>
      <c r="T110" s="175">
        <v>926.99749999999995</v>
      </c>
      <c r="U110" s="132">
        <v>1715.7175</v>
      </c>
      <c r="V110" s="132">
        <v>263.08999999999997</v>
      </c>
      <c r="W110" s="175">
        <v>1452.6275000000001</v>
      </c>
      <c r="X110" s="132">
        <v>63.668500000000002</v>
      </c>
      <c r="Y110" s="132">
        <v>14.045</v>
      </c>
      <c r="Z110" s="131">
        <v>49.6235</v>
      </c>
    </row>
    <row r="111" spans="1:26" ht="15.65" customHeight="1" x14ac:dyDescent="0.35">
      <c r="A111" s="112">
        <v>2024</v>
      </c>
      <c r="B111" s="159" t="s">
        <v>162</v>
      </c>
      <c r="C111" s="130">
        <v>11194.763000000001</v>
      </c>
      <c r="D111" s="130">
        <v>2168.1525999999999</v>
      </c>
      <c r="E111" s="175">
        <v>9026.6103999999978</v>
      </c>
      <c r="F111" s="132">
        <v>5143.1355000000003</v>
      </c>
      <c r="G111" s="132">
        <v>331.85799999999989</v>
      </c>
      <c r="H111" s="175">
        <v>4811.2775000000001</v>
      </c>
      <c r="I111" s="132">
        <v>27.883500000000002</v>
      </c>
      <c r="J111" s="132">
        <v>525.84760000000006</v>
      </c>
      <c r="K111" s="175">
        <v>-497.96409999999997</v>
      </c>
      <c r="L111" s="130">
        <v>1164.6495</v>
      </c>
      <c r="M111" s="132">
        <v>252.83600000000001</v>
      </c>
      <c r="N111" s="175">
        <v>911.81349999999998</v>
      </c>
      <c r="O111" s="132">
        <v>59.03</v>
      </c>
      <c r="P111" s="132">
        <v>580.10599999999988</v>
      </c>
      <c r="Q111" s="175">
        <v>-521.07599999999991</v>
      </c>
      <c r="R111" s="132">
        <v>1247.296</v>
      </c>
      <c r="S111" s="132">
        <v>177.57249999999999</v>
      </c>
      <c r="T111" s="175">
        <v>1069.7235000000001</v>
      </c>
      <c r="U111" s="132">
        <v>2187.7064999999989</v>
      </c>
      <c r="V111" s="132">
        <v>120.69750000000001</v>
      </c>
      <c r="W111" s="175">
        <v>2067.0089999999991</v>
      </c>
      <c r="X111" s="132">
        <v>1365.0619999999999</v>
      </c>
      <c r="Y111" s="132">
        <v>179.23500000000001</v>
      </c>
      <c r="Z111" s="131">
        <v>1185.827</v>
      </c>
    </row>
    <row r="112" spans="1:26" ht="15.65" customHeight="1" x14ac:dyDescent="0.35">
      <c r="A112" s="111">
        <v>2024</v>
      </c>
      <c r="B112" s="111" t="s">
        <v>130</v>
      </c>
      <c r="C112" s="129">
        <v>12140.696099999999</v>
      </c>
      <c r="D112" s="132">
        <v>2922.4885000000008</v>
      </c>
      <c r="E112" s="175">
        <v>9218.2076000000015</v>
      </c>
      <c r="F112" s="132">
        <v>6436.4640000000018</v>
      </c>
      <c r="G112" s="132">
        <v>25.048500000000001</v>
      </c>
      <c r="H112" s="175">
        <v>6411.4155000000019</v>
      </c>
      <c r="I112" s="132">
        <v>6.7820999999999998</v>
      </c>
      <c r="J112" s="132">
        <v>696.63900000000001</v>
      </c>
      <c r="K112" s="175">
        <v>-689.8569</v>
      </c>
      <c r="L112" s="132">
        <v>861.83449999999993</v>
      </c>
      <c r="M112" s="132">
        <v>669.22250000000008</v>
      </c>
      <c r="N112" s="175">
        <v>192.61199999999991</v>
      </c>
      <c r="O112" s="132">
        <v>9.4935000000000009</v>
      </c>
      <c r="P112" s="132">
        <v>775.46400000000062</v>
      </c>
      <c r="Q112" s="175">
        <v>-765.97050000000058</v>
      </c>
      <c r="R112" s="132">
        <v>1260.3620000000001</v>
      </c>
      <c r="S112" s="132">
        <v>219.12049999999999</v>
      </c>
      <c r="T112" s="175">
        <v>1041.2415000000001</v>
      </c>
      <c r="U112" s="132">
        <v>2569.9989999999998</v>
      </c>
      <c r="V112" s="132">
        <v>112.387</v>
      </c>
      <c r="W112" s="175">
        <v>2457.6120000000001</v>
      </c>
      <c r="X112" s="132">
        <v>995.76100000000008</v>
      </c>
      <c r="Y112" s="132">
        <v>424.60700000000003</v>
      </c>
      <c r="Z112" s="131">
        <v>571.15400000000011</v>
      </c>
    </row>
    <row r="113" spans="1:26" ht="15.65" customHeight="1" x14ac:dyDescent="0.35">
      <c r="A113" s="111">
        <v>2024</v>
      </c>
      <c r="B113" s="111" t="s">
        <v>163</v>
      </c>
      <c r="C113" s="129">
        <v>11049.245199999999</v>
      </c>
      <c r="D113" s="132">
        <v>2912.360000000001</v>
      </c>
      <c r="E113" s="175">
        <v>8136.8851999999997</v>
      </c>
      <c r="F113" s="132">
        <v>5432.9585000000006</v>
      </c>
      <c r="G113" s="132">
        <v>113.621</v>
      </c>
      <c r="H113" s="175">
        <v>5319.3375000000005</v>
      </c>
      <c r="I113" s="132">
        <v>9.4207000000000001</v>
      </c>
      <c r="J113" s="132">
        <v>689.08100000000002</v>
      </c>
      <c r="K113" s="175">
        <v>-679.66030000000001</v>
      </c>
      <c r="L113" s="132">
        <v>439.702</v>
      </c>
      <c r="M113" s="132">
        <v>462.18799999999999</v>
      </c>
      <c r="N113" s="175">
        <v>-22.48599999999999</v>
      </c>
      <c r="O113" s="132">
        <v>15.691000000000001</v>
      </c>
      <c r="P113" s="132">
        <v>825.28850000000057</v>
      </c>
      <c r="Q113" s="175">
        <v>-809.59750000000054</v>
      </c>
      <c r="R113" s="132">
        <v>1235.9939999999999</v>
      </c>
      <c r="S113" s="132">
        <v>308.58449999999988</v>
      </c>
      <c r="T113" s="175">
        <v>927.40949999999975</v>
      </c>
      <c r="U113" s="132">
        <v>2843.340499999998</v>
      </c>
      <c r="V113" s="132">
        <v>34.795000000000002</v>
      </c>
      <c r="W113" s="175">
        <v>2808.5454999999979</v>
      </c>
      <c r="X113" s="132">
        <v>1072.1385</v>
      </c>
      <c r="Y113" s="132">
        <v>478.80200000000002</v>
      </c>
      <c r="Z113" s="131">
        <v>593.3365</v>
      </c>
    </row>
    <row r="114" spans="1:26" ht="15.65" customHeight="1" x14ac:dyDescent="0.35">
      <c r="A114" s="111">
        <v>2024</v>
      </c>
      <c r="B114" s="111" t="s">
        <v>164</v>
      </c>
      <c r="C114" s="129">
        <v>9348.2419999999966</v>
      </c>
      <c r="D114" s="132">
        <v>2322.1250000000009</v>
      </c>
      <c r="E114" s="175">
        <v>7026.1169999999966</v>
      </c>
      <c r="F114" s="132">
        <v>3261.4074999999998</v>
      </c>
      <c r="G114" s="132">
        <v>353.26400000000001</v>
      </c>
      <c r="H114" s="175">
        <v>2908.1435000000001</v>
      </c>
      <c r="I114" s="132">
        <v>26.882000000000001</v>
      </c>
      <c r="J114" s="132">
        <v>549.26400000000001</v>
      </c>
      <c r="K114" s="175">
        <v>-522.38200000000006</v>
      </c>
      <c r="L114" s="132">
        <v>762.89350000000024</v>
      </c>
      <c r="M114" s="132">
        <v>259.36950000000002</v>
      </c>
      <c r="N114" s="175">
        <v>503.52400000000029</v>
      </c>
      <c r="O114" s="132">
        <v>52.356999999999999</v>
      </c>
      <c r="P114" s="132">
        <v>638.09750000000054</v>
      </c>
      <c r="Q114" s="175">
        <v>-585.74050000000057</v>
      </c>
      <c r="R114" s="132">
        <v>1324.444</v>
      </c>
      <c r="S114" s="132">
        <v>201.1</v>
      </c>
      <c r="T114" s="175">
        <v>1123.3440000000001</v>
      </c>
      <c r="U114" s="132">
        <v>2302.2929999999969</v>
      </c>
      <c r="V114" s="132">
        <v>14.403</v>
      </c>
      <c r="W114" s="175">
        <v>2287.8899999999971</v>
      </c>
      <c r="X114" s="132">
        <v>1617.9649999999999</v>
      </c>
      <c r="Y114" s="132">
        <v>306.62700000000001</v>
      </c>
      <c r="Z114" s="131">
        <v>1311.338</v>
      </c>
    </row>
    <row r="115" spans="1:26" ht="15.65" customHeight="1" x14ac:dyDescent="0.35">
      <c r="A115" s="111">
        <v>2025</v>
      </c>
      <c r="B115" s="111" t="s">
        <v>104</v>
      </c>
      <c r="C115" s="129">
        <v>10745.805899999999</v>
      </c>
      <c r="D115" s="130">
        <v>2913.2381999999998</v>
      </c>
      <c r="E115" s="175">
        <v>7832.5676999999996</v>
      </c>
      <c r="F115" s="132">
        <v>4964.6745000000001</v>
      </c>
      <c r="G115" s="132">
        <v>375.12599999999998</v>
      </c>
      <c r="H115" s="175">
        <v>4589.5484999999999</v>
      </c>
      <c r="I115" s="132">
        <v>30.641400000000001</v>
      </c>
      <c r="J115" s="132">
        <v>467.33569999999997</v>
      </c>
      <c r="K115" s="175">
        <v>-436.6943</v>
      </c>
      <c r="L115" s="132">
        <v>712.11450000000002</v>
      </c>
      <c r="M115" s="132">
        <v>309.88400000000001</v>
      </c>
      <c r="N115" s="175">
        <v>402.23050000000001</v>
      </c>
      <c r="O115" s="132">
        <v>132.047</v>
      </c>
      <c r="P115" s="132">
        <v>980.89300000000003</v>
      </c>
      <c r="Q115" s="175">
        <v>-848.846</v>
      </c>
      <c r="R115" s="132">
        <v>972.15800000000002</v>
      </c>
      <c r="S115" s="132">
        <v>419.92099999999999</v>
      </c>
      <c r="T115" s="175">
        <v>552.23699999999997</v>
      </c>
      <c r="U115" s="132">
        <v>2507.8980000000001</v>
      </c>
      <c r="V115" s="132">
        <v>15.797499999999999</v>
      </c>
      <c r="W115" s="175">
        <v>2492.1005</v>
      </c>
      <c r="X115" s="132">
        <v>1426.2725</v>
      </c>
      <c r="Y115" s="132">
        <v>344.28100000000001</v>
      </c>
      <c r="Z115" s="131">
        <v>1081.9915000000001</v>
      </c>
    </row>
    <row r="116" spans="1:26" ht="15.65" customHeight="1" x14ac:dyDescent="0.35">
      <c r="A116" s="111">
        <v>2025</v>
      </c>
      <c r="B116" s="111" t="s">
        <v>105</v>
      </c>
      <c r="C116" s="129">
        <v>10880.294599999999</v>
      </c>
      <c r="D116" s="130">
        <v>3498.2622999999999</v>
      </c>
      <c r="E116" s="175">
        <v>7382.0322999999999</v>
      </c>
      <c r="F116" s="132">
        <v>5656.2984999999999</v>
      </c>
      <c r="G116" s="130">
        <v>109.592</v>
      </c>
      <c r="H116" s="175">
        <v>5546.7065000000002</v>
      </c>
      <c r="I116" s="130">
        <v>10.0951</v>
      </c>
      <c r="J116" s="130">
        <v>567.2518</v>
      </c>
      <c r="K116" s="175">
        <v>-557.1567</v>
      </c>
      <c r="L116" s="130">
        <v>825.01250000000005</v>
      </c>
      <c r="M116" s="130">
        <v>595.11599999999999</v>
      </c>
      <c r="N116" s="175">
        <v>229.8965</v>
      </c>
      <c r="O116" s="130">
        <v>53.793500000000002</v>
      </c>
      <c r="P116" s="130">
        <v>1226.2114999999999</v>
      </c>
      <c r="Q116" s="175">
        <v>-1172.4179999999999</v>
      </c>
      <c r="R116" s="130">
        <v>955.62350000000004</v>
      </c>
      <c r="S116" s="130">
        <v>469.40199999999999</v>
      </c>
      <c r="T116" s="175">
        <v>486.22149999999999</v>
      </c>
      <c r="U116" s="130">
        <v>2340.2494999999999</v>
      </c>
      <c r="V116" s="130">
        <v>136.72</v>
      </c>
      <c r="W116" s="175">
        <v>2203.5295000000001</v>
      </c>
      <c r="X116" s="130">
        <v>1039.222</v>
      </c>
      <c r="Y116" s="130">
        <v>393.96899999999999</v>
      </c>
      <c r="Z116" s="131">
        <v>645.25300000000004</v>
      </c>
    </row>
    <row r="117" spans="1:26" ht="15.65" customHeight="1" x14ac:dyDescent="0.35">
      <c r="A117" s="111">
        <v>2025</v>
      </c>
      <c r="B117" s="134" t="s">
        <v>106</v>
      </c>
      <c r="C117" s="129">
        <v>11795.627200000001</v>
      </c>
      <c r="D117" s="130">
        <v>3696.2062999999998</v>
      </c>
      <c r="E117" s="175">
        <v>8099.4209000000001</v>
      </c>
      <c r="F117" s="130">
        <v>6820.9889999999996</v>
      </c>
      <c r="G117" s="130">
        <v>84.765000000000001</v>
      </c>
      <c r="H117" s="175">
        <v>6736.2240000000002</v>
      </c>
      <c r="I117" s="130">
        <v>48.1937</v>
      </c>
      <c r="J117" s="130">
        <v>358.72879999999998</v>
      </c>
      <c r="K117" s="175">
        <v>-310.5351</v>
      </c>
      <c r="L117" s="130">
        <v>712.32050000000004</v>
      </c>
      <c r="M117" s="130">
        <v>775.57749999999999</v>
      </c>
      <c r="N117" s="175">
        <v>-63.256999999999998</v>
      </c>
      <c r="O117" s="130">
        <v>63.6</v>
      </c>
      <c r="P117" s="130">
        <v>1282.7954999999999</v>
      </c>
      <c r="Q117" s="175">
        <v>-1219.1955</v>
      </c>
      <c r="R117" s="130">
        <v>888.44399999999996</v>
      </c>
      <c r="S117" s="130">
        <v>368.33</v>
      </c>
      <c r="T117" s="175">
        <v>520.11400000000003</v>
      </c>
      <c r="U117" s="130">
        <v>2211.2885000000001</v>
      </c>
      <c r="V117" s="130">
        <v>110.66549999999999</v>
      </c>
      <c r="W117" s="175">
        <v>2100.623</v>
      </c>
      <c r="X117" s="130">
        <v>1050.7915</v>
      </c>
      <c r="Y117" s="130">
        <v>715.34400000000005</v>
      </c>
      <c r="Z117" s="131">
        <v>335.44749999999999</v>
      </c>
    </row>
    <row r="118" spans="1:26" ht="15.65" customHeight="1" x14ac:dyDescent="0.35">
      <c r="A118" s="111">
        <v>2025</v>
      </c>
      <c r="B118" s="134" t="s">
        <v>107</v>
      </c>
      <c r="C118" s="129">
        <v>10507.760200000001</v>
      </c>
      <c r="D118" s="130">
        <v>4092.0239999999999</v>
      </c>
      <c r="E118" s="175">
        <v>6415.7362000000003</v>
      </c>
      <c r="F118" s="130">
        <v>5178.4809999999998</v>
      </c>
      <c r="G118" s="130">
        <v>114.5155</v>
      </c>
      <c r="H118" s="175">
        <v>5063.9655000000002</v>
      </c>
      <c r="I118" s="130">
        <v>39.388199999999998</v>
      </c>
      <c r="J118" s="130">
        <v>375.88549999999998</v>
      </c>
      <c r="K118" s="175">
        <v>-336.4973</v>
      </c>
      <c r="L118" s="130">
        <v>660.18349999999998</v>
      </c>
      <c r="M118" s="130">
        <v>788.10699999999997</v>
      </c>
      <c r="N118" s="175">
        <v>-127.9235</v>
      </c>
      <c r="O118" s="130">
        <v>95.917500000000004</v>
      </c>
      <c r="P118" s="130">
        <v>1354.8820000000001</v>
      </c>
      <c r="Q118" s="175">
        <v>-1258.9645</v>
      </c>
      <c r="R118" s="130">
        <v>926.25149999999996</v>
      </c>
      <c r="S118" s="130">
        <v>494.62549999999999</v>
      </c>
      <c r="T118" s="175">
        <v>431.62599999999998</v>
      </c>
      <c r="U118" s="130">
        <v>2370.0655000000002</v>
      </c>
      <c r="V118" s="130">
        <v>206.05500000000001</v>
      </c>
      <c r="W118" s="175">
        <v>2164.0104999999999</v>
      </c>
      <c r="X118" s="130">
        <v>1237.473</v>
      </c>
      <c r="Y118" s="130">
        <v>757.95349999999996</v>
      </c>
      <c r="Z118" s="131">
        <v>479.51949999999999</v>
      </c>
    </row>
    <row r="119" spans="1:26" ht="15.65" customHeight="1" x14ac:dyDescent="0.35">
      <c r="A119" s="111">
        <v>2026</v>
      </c>
      <c r="B119" s="134" t="s">
        <v>168</v>
      </c>
      <c r="C119" s="129">
        <v>10401.8176</v>
      </c>
      <c r="D119" s="130">
        <v>4218.8215</v>
      </c>
      <c r="E119" s="175">
        <v>6182.9961000000003</v>
      </c>
      <c r="F119" s="130">
        <v>6029.2979999999998</v>
      </c>
      <c r="G119" s="130">
        <v>115.212</v>
      </c>
      <c r="H119" s="175">
        <v>5914.0860000000002</v>
      </c>
      <c r="I119" s="130">
        <v>15.620100000000001</v>
      </c>
      <c r="J119" s="130">
        <v>466.91399999999999</v>
      </c>
      <c r="K119" s="175">
        <v>-451.29390000000001</v>
      </c>
      <c r="L119" s="130">
        <v>945.21500000000003</v>
      </c>
      <c r="M119" s="130">
        <v>568.10699999999997</v>
      </c>
      <c r="N119" s="175">
        <v>377.108</v>
      </c>
      <c r="O119" s="130">
        <v>95.158500000000004</v>
      </c>
      <c r="P119" s="130">
        <v>1195.2735</v>
      </c>
      <c r="Q119" s="175">
        <v>-1100.115</v>
      </c>
      <c r="R119" s="130">
        <v>993.33749999999998</v>
      </c>
      <c r="S119" s="130">
        <v>377.31349999999998</v>
      </c>
      <c r="T119" s="175">
        <v>616.024</v>
      </c>
      <c r="U119" s="130">
        <v>1227.2974999999999</v>
      </c>
      <c r="V119" s="130">
        <v>871.59349999999995</v>
      </c>
      <c r="W119" s="175">
        <v>355.70400000000001</v>
      </c>
      <c r="X119" s="130">
        <v>1095.8910000000001</v>
      </c>
      <c r="Y119" s="130">
        <v>624.40800000000002</v>
      </c>
      <c r="Z119" s="131">
        <v>471.483</v>
      </c>
    </row>
    <row r="120" spans="1:26" x14ac:dyDescent="0.35">
      <c r="A120" s="125"/>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row>
    <row r="121" spans="1:26" x14ac:dyDescent="0.35">
      <c r="A121" s="125"/>
      <c r="B121" s="145"/>
      <c r="C121" s="144"/>
      <c r="D121" s="144"/>
      <c r="E121" s="144"/>
      <c r="F121" s="144"/>
      <c r="G121" s="144"/>
      <c r="H121" s="144"/>
      <c r="I121" s="144"/>
      <c r="J121" s="144"/>
      <c r="L121" s="144"/>
      <c r="M121" s="144"/>
      <c r="N121" s="144"/>
      <c r="O121" s="144"/>
      <c r="P121" s="144"/>
      <c r="Q121" s="144"/>
      <c r="R121" s="144"/>
      <c r="S121" s="144"/>
      <c r="T121" s="144"/>
      <c r="U121" s="144"/>
      <c r="V121" s="144"/>
      <c r="W121" s="144"/>
      <c r="X121" s="144"/>
      <c r="Y121" s="144"/>
      <c r="Z121" s="144"/>
    </row>
    <row r="122" spans="1:26" x14ac:dyDescent="0.35">
      <c r="A122" s="125"/>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row>
    <row r="123" spans="1:26" x14ac:dyDescent="0.35">
      <c r="A123" s="125"/>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row>
    <row r="124" spans="1:26" x14ac:dyDescent="0.35">
      <c r="A124" s="125"/>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row>
    <row r="125" spans="1:26" x14ac:dyDescent="0.35">
      <c r="A125" s="125"/>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row>
    <row r="126" spans="1:26" x14ac:dyDescent="0.35">
      <c r="A126" s="125"/>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row>
    <row r="127" spans="1:26" x14ac:dyDescent="0.35">
      <c r="A127" s="125"/>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row>
    <row r="128" spans="1:26" x14ac:dyDescent="0.35">
      <c r="A128" s="125"/>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row>
    <row r="129" spans="1:26" x14ac:dyDescent="0.35">
      <c r="A129" s="125"/>
      <c r="B129" s="143"/>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row>
    <row r="130" spans="1:26" x14ac:dyDescent="0.35">
      <c r="A130" s="125"/>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row>
    <row r="131" spans="1:26" x14ac:dyDescent="0.35">
      <c r="A131" s="125"/>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row>
    <row r="132" spans="1:26" x14ac:dyDescent="0.35">
      <c r="A132" s="125"/>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row>
    <row r="133" spans="1:26" x14ac:dyDescent="0.35">
      <c r="A133" s="125"/>
      <c r="B133" s="145"/>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row>
    <row r="134" spans="1:26" x14ac:dyDescent="0.35">
      <c r="A134" s="125"/>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row>
    <row r="135" spans="1:26" x14ac:dyDescent="0.35">
      <c r="A135" s="125"/>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row>
    <row r="136" spans="1:26" x14ac:dyDescent="0.35">
      <c r="A136" s="125"/>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row>
    <row r="137" spans="1:26" x14ac:dyDescent="0.35">
      <c r="A137" s="125"/>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row>
    <row r="138" spans="1:26" x14ac:dyDescent="0.35">
      <c r="A138" s="125"/>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row>
    <row r="139" spans="1:26" x14ac:dyDescent="0.35">
      <c r="A139" s="125"/>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row>
    <row r="140" spans="1:26" x14ac:dyDescent="0.35">
      <c r="A140" s="125"/>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row>
    <row r="141" spans="1:26" x14ac:dyDescent="0.35">
      <c r="A141" s="125"/>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row>
    <row r="142" spans="1:26" x14ac:dyDescent="0.35">
      <c r="A142" s="125"/>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row>
    <row r="143" spans="1:26" x14ac:dyDescent="0.35">
      <c r="A143" s="125"/>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row>
    <row r="144" spans="1:26" x14ac:dyDescent="0.35">
      <c r="A144" s="125"/>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row>
    <row r="145" spans="1:26" x14ac:dyDescent="0.35">
      <c r="A145" s="125"/>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row>
    <row r="146" spans="1:26" x14ac:dyDescent="0.35">
      <c r="A146" s="125"/>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row>
    <row r="147" spans="1:26" x14ac:dyDescent="0.35">
      <c r="A147" s="125"/>
      <c r="B147" s="144"/>
      <c r="C147" s="144"/>
      <c r="D147" s="144"/>
      <c r="E147" s="144"/>
      <c r="F147" s="123"/>
      <c r="G147" s="123"/>
      <c r="H147" s="123"/>
      <c r="I147" s="123"/>
      <c r="J147" s="123"/>
      <c r="K147" s="123"/>
      <c r="L147" s="123"/>
      <c r="M147" s="123"/>
      <c r="N147" s="123"/>
      <c r="O147" s="123"/>
      <c r="P147" s="123"/>
      <c r="Q147" s="123"/>
      <c r="R147" s="123"/>
      <c r="S147" s="123"/>
      <c r="T147" s="123"/>
      <c r="U147" s="123"/>
      <c r="V147" s="123"/>
      <c r="W147" s="123"/>
      <c r="X147" s="123"/>
    </row>
    <row r="148" spans="1:26" x14ac:dyDescent="0.35">
      <c r="A148" s="125"/>
      <c r="B148" s="144"/>
      <c r="C148" s="144"/>
      <c r="D148" s="144"/>
      <c r="E148" s="144"/>
      <c r="F148" s="123"/>
      <c r="G148" s="123"/>
      <c r="H148" s="123"/>
      <c r="I148" s="123"/>
      <c r="J148" s="123"/>
      <c r="K148" s="123"/>
      <c r="L148" s="123"/>
      <c r="M148" s="123"/>
      <c r="N148" s="123"/>
      <c r="O148" s="123"/>
      <c r="P148" s="123"/>
      <c r="Q148" s="123"/>
      <c r="R148" s="123"/>
      <c r="S148" s="123"/>
      <c r="T148" s="123"/>
      <c r="U148" s="123"/>
      <c r="V148" s="123"/>
      <c r="W148" s="123"/>
      <c r="X148" s="123"/>
    </row>
    <row r="149" spans="1:26" x14ac:dyDescent="0.35">
      <c r="A149" s="125"/>
      <c r="B149" s="144"/>
      <c r="C149" s="144"/>
      <c r="D149" s="144"/>
      <c r="E149" s="144"/>
      <c r="F149" s="123"/>
      <c r="G149" s="123"/>
      <c r="H149" s="123"/>
      <c r="I149" s="123"/>
      <c r="J149" s="123"/>
      <c r="K149" s="123"/>
      <c r="L149" s="123"/>
      <c r="M149" s="123"/>
      <c r="N149" s="123"/>
      <c r="O149" s="123"/>
      <c r="P149" s="123"/>
      <c r="Q149" s="123"/>
      <c r="R149" s="123"/>
      <c r="S149" s="123"/>
      <c r="T149" s="123"/>
      <c r="U149" s="123"/>
      <c r="V149" s="123"/>
      <c r="W149" s="123"/>
      <c r="X149" s="123"/>
    </row>
    <row r="150" spans="1:26" x14ac:dyDescent="0.35">
      <c r="A150" s="125"/>
      <c r="B150" s="144"/>
      <c r="C150" s="144"/>
      <c r="D150" s="144"/>
      <c r="E150" s="144"/>
      <c r="F150" s="123"/>
      <c r="G150" s="123"/>
      <c r="H150" s="123"/>
      <c r="I150" s="123"/>
      <c r="J150" s="123"/>
      <c r="K150" s="123"/>
      <c r="L150" s="123"/>
      <c r="M150" s="123"/>
      <c r="N150" s="123"/>
      <c r="O150" s="123"/>
      <c r="P150" s="123"/>
      <c r="Q150" s="123"/>
      <c r="R150" s="123"/>
      <c r="S150" s="123"/>
      <c r="T150" s="123"/>
      <c r="U150" s="123"/>
      <c r="V150" s="123"/>
      <c r="W150" s="123"/>
      <c r="X150" s="123"/>
    </row>
    <row r="151" spans="1:26" x14ac:dyDescent="0.35">
      <c r="A151" s="125"/>
      <c r="B151" s="144"/>
      <c r="C151" s="144"/>
      <c r="D151" s="144"/>
      <c r="E151" s="144"/>
      <c r="F151" s="123"/>
      <c r="G151" s="123"/>
      <c r="H151" s="123"/>
      <c r="I151" s="123"/>
      <c r="J151" s="123"/>
      <c r="K151" s="123"/>
      <c r="L151" s="123"/>
      <c r="M151" s="123"/>
      <c r="N151" s="123"/>
      <c r="O151" s="123"/>
      <c r="P151" s="123"/>
      <c r="Q151" s="123"/>
      <c r="R151" s="123"/>
      <c r="S151" s="123"/>
      <c r="T151" s="123"/>
      <c r="U151" s="123"/>
      <c r="V151" s="123"/>
      <c r="W151" s="123"/>
      <c r="X151" s="123"/>
    </row>
    <row r="152" spans="1:26" x14ac:dyDescent="0.35">
      <c r="A152" s="125"/>
      <c r="B152" s="144"/>
      <c r="C152" s="144"/>
      <c r="D152" s="144"/>
      <c r="E152" s="144"/>
      <c r="F152" s="123"/>
      <c r="G152" s="123"/>
      <c r="H152" s="123"/>
      <c r="I152" s="123"/>
      <c r="J152" s="123"/>
      <c r="K152" s="123"/>
      <c r="L152" s="123"/>
      <c r="M152" s="123"/>
      <c r="N152" s="123"/>
      <c r="O152" s="123"/>
      <c r="P152" s="123"/>
      <c r="Q152" s="123"/>
      <c r="R152" s="123"/>
      <c r="S152" s="123"/>
      <c r="T152" s="123"/>
      <c r="U152" s="123"/>
      <c r="V152" s="123"/>
      <c r="W152" s="123"/>
      <c r="X152" s="123"/>
    </row>
    <row r="153" spans="1:26" x14ac:dyDescent="0.35">
      <c r="A153" s="125"/>
      <c r="B153" s="144"/>
      <c r="C153" s="144"/>
      <c r="D153" s="144"/>
      <c r="E153" s="144"/>
      <c r="F153" s="123"/>
      <c r="G153" s="123"/>
      <c r="H153" s="123"/>
      <c r="I153" s="123"/>
      <c r="J153" s="123"/>
      <c r="K153" s="123"/>
      <c r="L153" s="123"/>
      <c r="M153" s="123"/>
      <c r="N153" s="123"/>
      <c r="O153" s="123"/>
      <c r="P153" s="123"/>
      <c r="Q153" s="123"/>
      <c r="R153" s="123"/>
      <c r="S153" s="123"/>
      <c r="T153" s="123"/>
      <c r="U153" s="123"/>
      <c r="V153" s="123"/>
      <c r="W153" s="123"/>
      <c r="X153" s="123"/>
    </row>
    <row r="154" spans="1:26" x14ac:dyDescent="0.35">
      <c r="A154" s="125"/>
      <c r="B154" s="144"/>
      <c r="C154" s="144"/>
      <c r="D154" s="144"/>
      <c r="E154" s="144"/>
      <c r="F154" s="123"/>
      <c r="G154" s="123"/>
      <c r="H154" s="123"/>
      <c r="I154" s="123"/>
      <c r="J154" s="123"/>
      <c r="K154" s="123"/>
      <c r="L154" s="123"/>
      <c r="M154" s="123"/>
      <c r="N154" s="123"/>
      <c r="O154" s="123"/>
      <c r="P154" s="123"/>
      <c r="Q154" s="123"/>
      <c r="R154" s="123"/>
      <c r="S154" s="123"/>
      <c r="T154" s="123"/>
      <c r="U154" s="123"/>
      <c r="V154" s="123"/>
      <c r="W154" s="123"/>
      <c r="X154" s="123"/>
    </row>
    <row r="155" spans="1:26" x14ac:dyDescent="0.35">
      <c r="A155" s="125"/>
      <c r="B155" s="144"/>
      <c r="C155" s="144"/>
      <c r="D155" s="144"/>
      <c r="E155" s="144"/>
      <c r="F155" s="123"/>
      <c r="G155" s="123"/>
      <c r="H155" s="123"/>
      <c r="I155" s="123"/>
      <c r="J155" s="123"/>
      <c r="K155" s="123"/>
      <c r="L155" s="123"/>
      <c r="M155" s="123"/>
      <c r="N155" s="123"/>
      <c r="O155" s="123"/>
      <c r="P155" s="123"/>
      <c r="Q155" s="123"/>
      <c r="R155" s="123"/>
      <c r="S155" s="123"/>
      <c r="T155" s="123"/>
      <c r="U155" s="123"/>
      <c r="V155" s="123"/>
      <c r="W155" s="123"/>
      <c r="X155" s="123"/>
    </row>
    <row r="156" spans="1:26" x14ac:dyDescent="0.35">
      <c r="A156" s="125"/>
      <c r="B156" s="144"/>
      <c r="C156" s="144"/>
      <c r="D156" s="144"/>
      <c r="E156" s="144"/>
      <c r="F156" s="123"/>
      <c r="G156" s="123"/>
      <c r="H156" s="123"/>
      <c r="I156" s="123"/>
      <c r="J156" s="123"/>
      <c r="K156" s="123"/>
      <c r="L156" s="123"/>
      <c r="M156" s="123"/>
      <c r="N156" s="123"/>
      <c r="O156" s="123"/>
      <c r="P156" s="123"/>
      <c r="Q156" s="123"/>
      <c r="R156" s="123"/>
      <c r="S156" s="123"/>
      <c r="T156" s="123"/>
      <c r="U156" s="123"/>
      <c r="V156" s="123"/>
      <c r="W156" s="123"/>
      <c r="X156" s="123"/>
    </row>
    <row r="157" spans="1:26" x14ac:dyDescent="0.35">
      <c r="A157" s="125"/>
      <c r="B157" s="144"/>
      <c r="C157" s="144"/>
      <c r="D157" s="144"/>
      <c r="E157" s="144"/>
      <c r="F157" s="123"/>
      <c r="G157" s="123"/>
      <c r="H157" s="123"/>
      <c r="I157" s="123"/>
      <c r="J157" s="123"/>
      <c r="K157" s="123"/>
      <c r="L157" s="123"/>
      <c r="M157" s="123"/>
      <c r="N157" s="123"/>
      <c r="O157" s="123"/>
      <c r="P157" s="123"/>
      <c r="Q157" s="123"/>
      <c r="R157" s="123"/>
      <c r="S157" s="123"/>
      <c r="T157" s="123"/>
      <c r="U157" s="123"/>
      <c r="V157" s="123"/>
      <c r="W157" s="123"/>
      <c r="X157" s="123"/>
    </row>
    <row r="158" spans="1:26" x14ac:dyDescent="0.35">
      <c r="A158" s="125"/>
      <c r="B158" s="144"/>
      <c r="C158" s="144"/>
      <c r="D158" s="144"/>
      <c r="E158" s="144"/>
      <c r="F158" s="123"/>
      <c r="G158" s="123"/>
      <c r="H158" s="123"/>
      <c r="I158" s="123"/>
      <c r="J158" s="123"/>
      <c r="K158" s="123"/>
      <c r="L158" s="123"/>
      <c r="M158" s="123"/>
      <c r="N158" s="123"/>
      <c r="O158" s="123"/>
      <c r="P158" s="123"/>
      <c r="Q158" s="123"/>
      <c r="R158" s="123"/>
      <c r="S158" s="123"/>
      <c r="T158" s="123"/>
      <c r="U158" s="123"/>
      <c r="V158" s="123"/>
      <c r="W158" s="123"/>
      <c r="X158" s="123"/>
    </row>
    <row r="159" spans="1:26" x14ac:dyDescent="0.35">
      <c r="A159" s="125"/>
      <c r="B159" s="144"/>
      <c r="C159" s="144"/>
      <c r="D159" s="144"/>
      <c r="E159" s="144"/>
      <c r="F159" s="123"/>
      <c r="G159" s="123"/>
      <c r="H159" s="123"/>
      <c r="I159" s="123"/>
      <c r="J159" s="123"/>
      <c r="K159" s="123"/>
      <c r="L159" s="123"/>
      <c r="M159" s="123"/>
      <c r="N159" s="123"/>
      <c r="O159" s="123"/>
      <c r="P159" s="123"/>
      <c r="Q159" s="123"/>
      <c r="R159" s="123"/>
      <c r="S159" s="123"/>
      <c r="T159" s="123"/>
      <c r="U159" s="123"/>
      <c r="V159" s="123"/>
      <c r="W159" s="123"/>
      <c r="X159" s="123"/>
    </row>
    <row r="160" spans="1:26" x14ac:dyDescent="0.35">
      <c r="A160" s="125"/>
      <c r="B160" s="144"/>
      <c r="C160" s="144"/>
      <c r="D160" s="144"/>
      <c r="E160" s="144"/>
      <c r="F160" s="123"/>
      <c r="G160" s="123"/>
      <c r="H160" s="123"/>
      <c r="I160" s="123"/>
      <c r="J160" s="123"/>
      <c r="K160" s="123"/>
      <c r="L160" s="123"/>
      <c r="M160" s="123"/>
      <c r="N160" s="123"/>
      <c r="O160" s="123"/>
      <c r="P160" s="123"/>
      <c r="Q160" s="123"/>
      <c r="R160" s="123"/>
      <c r="S160" s="123"/>
      <c r="T160" s="123"/>
      <c r="U160" s="123"/>
      <c r="V160" s="123"/>
      <c r="W160" s="123"/>
      <c r="X160" s="123"/>
    </row>
    <row r="161" spans="1:24" x14ac:dyDescent="0.35">
      <c r="A161" s="125"/>
      <c r="B161" s="144"/>
      <c r="C161" s="144"/>
      <c r="D161" s="144"/>
      <c r="E161" s="144"/>
      <c r="F161" s="123"/>
      <c r="G161" s="123"/>
      <c r="H161" s="123"/>
      <c r="I161" s="123"/>
      <c r="J161" s="123"/>
      <c r="K161" s="123"/>
      <c r="L161" s="123"/>
      <c r="M161" s="123"/>
      <c r="N161" s="123"/>
      <c r="O161" s="123"/>
      <c r="P161" s="123"/>
      <c r="Q161" s="123"/>
      <c r="R161" s="123"/>
      <c r="S161" s="123"/>
      <c r="T161" s="123"/>
      <c r="U161" s="123"/>
      <c r="V161" s="123"/>
      <c r="W161" s="123"/>
      <c r="X161" s="123"/>
    </row>
    <row r="162" spans="1:24" x14ac:dyDescent="0.35">
      <c r="A162" s="125"/>
      <c r="B162" s="144"/>
      <c r="C162" s="144"/>
      <c r="D162" s="144"/>
      <c r="E162" s="144"/>
      <c r="F162" s="123"/>
      <c r="G162" s="123"/>
      <c r="H162" s="123"/>
      <c r="I162" s="123"/>
      <c r="J162" s="123"/>
      <c r="K162" s="123"/>
      <c r="L162" s="123"/>
      <c r="M162" s="123"/>
      <c r="N162" s="123"/>
      <c r="O162" s="123"/>
      <c r="P162" s="123"/>
      <c r="Q162" s="123"/>
      <c r="R162" s="123"/>
      <c r="S162" s="123"/>
      <c r="T162" s="123"/>
      <c r="U162" s="123"/>
      <c r="V162" s="123"/>
      <c r="W162" s="123"/>
      <c r="X162" s="123"/>
    </row>
    <row r="163" spans="1:24" x14ac:dyDescent="0.35">
      <c r="A163" s="125"/>
      <c r="B163" s="144"/>
      <c r="C163" s="144"/>
      <c r="D163" s="144"/>
      <c r="E163" s="144"/>
      <c r="F163" s="123"/>
      <c r="G163" s="123"/>
      <c r="H163" s="123"/>
      <c r="I163" s="123"/>
      <c r="J163" s="123"/>
      <c r="K163" s="123"/>
      <c r="L163" s="123"/>
      <c r="M163" s="123"/>
      <c r="N163" s="123"/>
      <c r="O163" s="123"/>
      <c r="P163" s="123"/>
      <c r="Q163" s="123"/>
      <c r="R163" s="123"/>
      <c r="S163" s="123"/>
      <c r="T163" s="123"/>
      <c r="U163" s="123"/>
      <c r="V163" s="123"/>
      <c r="W163" s="123"/>
      <c r="X163" s="123"/>
    </row>
    <row r="164" spans="1:24" x14ac:dyDescent="0.35">
      <c r="A164" s="125"/>
      <c r="B164" s="144"/>
      <c r="C164" s="144"/>
      <c r="D164" s="144"/>
      <c r="E164" s="144"/>
      <c r="F164" s="123"/>
      <c r="G164" s="123"/>
      <c r="H164" s="123"/>
      <c r="I164" s="123"/>
      <c r="J164" s="123"/>
      <c r="K164" s="123"/>
      <c r="L164" s="123"/>
      <c r="M164" s="123"/>
      <c r="N164" s="123"/>
      <c r="O164" s="123"/>
      <c r="P164" s="123"/>
      <c r="Q164" s="123"/>
      <c r="R164" s="123"/>
      <c r="S164" s="123"/>
      <c r="T164" s="123"/>
      <c r="U164" s="123"/>
      <c r="V164" s="123"/>
      <c r="W164" s="123"/>
      <c r="X164" s="123"/>
    </row>
    <row r="165" spans="1:24" x14ac:dyDescent="0.35">
      <c r="A165" s="125"/>
      <c r="B165" s="144"/>
      <c r="C165" s="144"/>
      <c r="D165" s="144"/>
      <c r="E165" s="144"/>
      <c r="F165" s="123"/>
      <c r="G165" s="123"/>
      <c r="H165" s="123"/>
      <c r="I165" s="123"/>
      <c r="J165" s="123"/>
      <c r="K165" s="123"/>
      <c r="L165" s="123"/>
      <c r="M165" s="123"/>
      <c r="N165" s="123"/>
      <c r="O165" s="123"/>
      <c r="P165" s="123"/>
      <c r="Q165" s="123"/>
      <c r="R165" s="123"/>
      <c r="S165" s="123"/>
      <c r="T165" s="123"/>
      <c r="U165" s="123"/>
      <c r="V165" s="123"/>
      <c r="W165" s="123"/>
      <c r="X165" s="123"/>
    </row>
    <row r="166" spans="1:24" x14ac:dyDescent="0.35">
      <c r="A166" s="125"/>
      <c r="B166" s="144"/>
      <c r="C166" s="144"/>
      <c r="D166" s="144"/>
      <c r="E166" s="144"/>
      <c r="F166" s="123"/>
      <c r="G166" s="123"/>
      <c r="H166" s="123"/>
      <c r="I166" s="123"/>
      <c r="J166" s="123"/>
      <c r="K166" s="123"/>
      <c r="L166" s="123"/>
      <c r="M166" s="123"/>
      <c r="N166" s="123"/>
      <c r="O166" s="123"/>
      <c r="P166" s="123"/>
      <c r="Q166" s="123"/>
      <c r="R166" s="123"/>
      <c r="S166" s="123"/>
      <c r="T166" s="123"/>
      <c r="U166" s="123"/>
      <c r="V166" s="123"/>
      <c r="W166" s="123"/>
      <c r="X166" s="123"/>
    </row>
    <row r="167" spans="1:24" x14ac:dyDescent="0.35">
      <c r="A167" s="125"/>
      <c r="B167" s="144"/>
      <c r="C167" s="144"/>
      <c r="D167" s="144"/>
      <c r="E167" s="144"/>
      <c r="F167" s="123"/>
      <c r="G167" s="123"/>
      <c r="H167" s="123"/>
      <c r="I167" s="123"/>
      <c r="J167" s="123"/>
      <c r="K167" s="123"/>
      <c r="L167" s="123"/>
      <c r="M167" s="123"/>
      <c r="N167" s="123"/>
      <c r="O167" s="123"/>
      <c r="P167" s="123"/>
      <c r="Q167" s="123"/>
      <c r="R167" s="123"/>
      <c r="S167" s="123"/>
      <c r="T167" s="123"/>
      <c r="U167" s="123"/>
      <c r="V167" s="123"/>
      <c r="W167" s="123"/>
      <c r="X167" s="123"/>
    </row>
    <row r="168" spans="1:24" x14ac:dyDescent="0.35">
      <c r="A168" s="125"/>
      <c r="B168" s="144"/>
      <c r="C168" s="144"/>
      <c r="D168" s="144"/>
      <c r="E168" s="144"/>
      <c r="F168" s="123"/>
      <c r="G168" s="123"/>
      <c r="H168" s="123"/>
      <c r="I168" s="123"/>
      <c r="J168" s="123"/>
      <c r="K168" s="123"/>
      <c r="L168" s="123"/>
      <c r="M168" s="123"/>
      <c r="N168" s="123"/>
      <c r="O168" s="123"/>
      <c r="P168" s="123"/>
      <c r="Q168" s="123"/>
      <c r="R168" s="123"/>
      <c r="S168" s="123"/>
      <c r="T168" s="123"/>
      <c r="U168" s="123"/>
      <c r="V168" s="123"/>
      <c r="W168" s="123"/>
      <c r="X168" s="123"/>
    </row>
    <row r="169" spans="1:24" x14ac:dyDescent="0.35">
      <c r="A169" s="125"/>
      <c r="B169" s="144"/>
      <c r="C169" s="144"/>
      <c r="D169" s="144"/>
      <c r="E169" s="144"/>
      <c r="F169" s="123"/>
      <c r="G169" s="123"/>
      <c r="H169" s="123"/>
      <c r="I169" s="123"/>
      <c r="J169" s="123"/>
      <c r="K169" s="123"/>
      <c r="L169" s="123"/>
      <c r="M169" s="123"/>
      <c r="N169" s="123"/>
      <c r="O169" s="123"/>
      <c r="P169" s="123"/>
      <c r="Q169" s="123"/>
      <c r="R169" s="123"/>
      <c r="S169" s="123"/>
      <c r="T169" s="123"/>
      <c r="U169" s="123"/>
      <c r="V169" s="123"/>
      <c r="W169" s="123"/>
      <c r="X169" s="123"/>
    </row>
    <row r="170" spans="1:24" x14ac:dyDescent="0.35">
      <c r="A170" s="125"/>
      <c r="B170" s="144"/>
      <c r="C170" s="144"/>
      <c r="D170" s="144"/>
      <c r="E170" s="144"/>
      <c r="F170" s="123"/>
      <c r="G170" s="123"/>
      <c r="H170" s="123"/>
      <c r="I170" s="123"/>
      <c r="J170" s="123"/>
      <c r="K170" s="123"/>
      <c r="L170" s="123"/>
      <c r="M170" s="123"/>
      <c r="N170" s="123"/>
      <c r="O170" s="123"/>
      <c r="P170" s="123"/>
      <c r="Q170" s="123"/>
      <c r="R170" s="123"/>
      <c r="S170" s="123"/>
      <c r="T170" s="123"/>
      <c r="U170" s="123"/>
      <c r="V170" s="123"/>
      <c r="W170" s="123"/>
      <c r="X170" s="123"/>
    </row>
    <row r="171" spans="1:24" x14ac:dyDescent="0.35">
      <c r="A171" s="125"/>
      <c r="B171" s="144"/>
      <c r="C171" s="144"/>
      <c r="D171" s="144"/>
      <c r="E171" s="144"/>
      <c r="F171" s="123"/>
      <c r="G171" s="123"/>
      <c r="H171" s="123"/>
      <c r="I171" s="123"/>
      <c r="J171" s="123"/>
      <c r="K171" s="123"/>
      <c r="L171" s="123"/>
      <c r="M171" s="123"/>
      <c r="N171" s="123"/>
      <c r="O171" s="123"/>
      <c r="P171" s="123"/>
      <c r="Q171" s="123"/>
      <c r="R171" s="123"/>
      <c r="S171" s="123"/>
      <c r="T171" s="123"/>
      <c r="U171" s="123"/>
      <c r="V171" s="123"/>
      <c r="W171" s="123"/>
      <c r="X171" s="123"/>
    </row>
    <row r="172" spans="1:24" x14ac:dyDescent="0.35">
      <c r="A172" s="125"/>
      <c r="B172" s="144"/>
      <c r="C172" s="144"/>
      <c r="D172" s="144"/>
      <c r="E172" s="144"/>
      <c r="F172" s="123"/>
      <c r="G172" s="123"/>
      <c r="H172" s="123"/>
      <c r="I172" s="123"/>
      <c r="J172" s="123"/>
      <c r="K172" s="123"/>
      <c r="L172" s="123"/>
      <c r="M172" s="123"/>
      <c r="N172" s="123"/>
      <c r="O172" s="123"/>
      <c r="P172" s="123"/>
      <c r="Q172" s="123"/>
      <c r="R172" s="123"/>
      <c r="S172" s="123"/>
      <c r="T172" s="123"/>
      <c r="U172" s="123"/>
      <c r="V172" s="123"/>
      <c r="W172" s="123"/>
      <c r="X172" s="123"/>
    </row>
    <row r="173" spans="1:24" x14ac:dyDescent="0.35">
      <c r="A173" s="125"/>
      <c r="B173" s="144"/>
      <c r="C173" s="144"/>
      <c r="D173" s="144"/>
      <c r="E173" s="144"/>
      <c r="F173" s="123"/>
      <c r="G173" s="123"/>
      <c r="H173" s="123"/>
      <c r="I173" s="123"/>
      <c r="J173" s="123"/>
      <c r="K173" s="123"/>
      <c r="L173" s="123"/>
      <c r="M173" s="123"/>
      <c r="N173" s="123"/>
      <c r="O173" s="123"/>
      <c r="P173" s="123"/>
      <c r="Q173" s="123"/>
      <c r="R173" s="123"/>
      <c r="S173" s="123"/>
      <c r="T173" s="123"/>
      <c r="U173" s="123"/>
      <c r="V173" s="123"/>
      <c r="W173" s="123"/>
      <c r="X173" s="123"/>
    </row>
    <row r="174" spans="1:24" x14ac:dyDescent="0.35">
      <c r="A174" s="125"/>
      <c r="B174" s="144"/>
      <c r="C174" s="144"/>
      <c r="D174" s="144"/>
      <c r="E174" s="144"/>
      <c r="F174" s="123"/>
      <c r="G174" s="123"/>
      <c r="H174" s="123"/>
      <c r="I174" s="123"/>
      <c r="J174" s="123"/>
      <c r="K174" s="123"/>
      <c r="L174" s="123"/>
      <c r="M174" s="123"/>
      <c r="N174" s="123"/>
      <c r="O174" s="123"/>
      <c r="P174" s="123"/>
      <c r="Q174" s="123"/>
      <c r="R174" s="123"/>
      <c r="S174" s="123"/>
      <c r="T174" s="123"/>
      <c r="U174" s="123"/>
      <c r="V174" s="123"/>
      <c r="W174" s="123"/>
      <c r="X174" s="123"/>
    </row>
    <row r="175" spans="1:24" x14ac:dyDescent="0.35">
      <c r="A175" s="125"/>
      <c r="B175" s="144"/>
      <c r="C175" s="144"/>
      <c r="D175" s="144"/>
      <c r="E175" s="144"/>
      <c r="F175" s="123"/>
      <c r="G175" s="123"/>
      <c r="H175" s="123"/>
      <c r="I175" s="123"/>
      <c r="J175" s="123"/>
      <c r="K175" s="123"/>
      <c r="L175" s="123"/>
      <c r="M175" s="123"/>
      <c r="N175" s="123"/>
      <c r="O175" s="123"/>
      <c r="P175" s="123"/>
      <c r="Q175" s="123"/>
      <c r="R175" s="123"/>
      <c r="S175" s="123"/>
      <c r="T175" s="123"/>
      <c r="U175" s="123"/>
      <c r="V175" s="123"/>
      <c r="W175" s="123"/>
      <c r="X175" s="123"/>
    </row>
    <row r="176" spans="1:24" x14ac:dyDescent="0.35">
      <c r="A176" s="125"/>
      <c r="B176" s="144"/>
      <c r="C176" s="144"/>
      <c r="D176" s="144"/>
      <c r="E176" s="144"/>
      <c r="F176" s="123"/>
      <c r="G176" s="123"/>
      <c r="H176" s="123"/>
      <c r="I176" s="123"/>
      <c r="J176" s="123"/>
      <c r="K176" s="123"/>
      <c r="L176" s="123"/>
      <c r="M176" s="123"/>
      <c r="N176" s="123"/>
      <c r="O176" s="123"/>
      <c r="P176" s="123"/>
      <c r="Q176" s="123"/>
      <c r="R176" s="123"/>
      <c r="S176" s="123"/>
      <c r="T176" s="123"/>
      <c r="U176" s="123"/>
      <c r="V176" s="123"/>
      <c r="W176" s="123"/>
      <c r="X176" s="123"/>
    </row>
    <row r="177" spans="1:24" x14ac:dyDescent="0.35">
      <c r="A177" s="125"/>
      <c r="B177" s="144"/>
      <c r="C177" s="144"/>
      <c r="D177" s="144"/>
      <c r="E177" s="144"/>
      <c r="F177" s="123"/>
      <c r="G177" s="123"/>
      <c r="H177" s="123"/>
      <c r="I177" s="123"/>
      <c r="J177" s="123"/>
      <c r="K177" s="123"/>
      <c r="L177" s="123"/>
      <c r="M177" s="123"/>
      <c r="N177" s="123"/>
      <c r="O177" s="123"/>
      <c r="P177" s="123"/>
      <c r="Q177" s="123"/>
      <c r="R177" s="123"/>
      <c r="S177" s="123"/>
      <c r="T177" s="123"/>
      <c r="U177" s="123"/>
      <c r="V177" s="123"/>
      <c r="W177" s="123"/>
      <c r="X177" s="123"/>
    </row>
    <row r="178" spans="1:24" x14ac:dyDescent="0.35">
      <c r="A178" s="125"/>
      <c r="B178" s="144"/>
      <c r="C178" s="144"/>
      <c r="D178" s="144"/>
      <c r="E178" s="144"/>
      <c r="F178" s="123"/>
      <c r="G178" s="123"/>
      <c r="H178" s="123"/>
      <c r="I178" s="123"/>
      <c r="J178" s="123"/>
      <c r="K178" s="123"/>
      <c r="L178" s="123"/>
      <c r="M178" s="123"/>
      <c r="N178" s="123"/>
      <c r="O178" s="123"/>
      <c r="P178" s="123"/>
      <c r="Q178" s="123"/>
      <c r="R178" s="123"/>
      <c r="S178" s="123"/>
      <c r="T178" s="123"/>
      <c r="U178" s="123"/>
      <c r="V178" s="123"/>
      <c r="W178" s="123"/>
      <c r="X178" s="123"/>
    </row>
    <row r="179" spans="1:24" x14ac:dyDescent="0.35">
      <c r="A179" s="125"/>
      <c r="B179" s="144"/>
      <c r="C179" s="144"/>
      <c r="D179" s="144"/>
      <c r="E179" s="144"/>
      <c r="F179" s="123"/>
      <c r="G179" s="123"/>
      <c r="H179" s="123"/>
      <c r="I179" s="123"/>
      <c r="J179" s="123"/>
      <c r="K179" s="123"/>
      <c r="L179" s="123"/>
      <c r="M179" s="123"/>
      <c r="N179" s="123"/>
      <c r="O179" s="123"/>
      <c r="P179" s="123"/>
      <c r="Q179" s="123"/>
      <c r="R179" s="123"/>
      <c r="S179" s="123"/>
      <c r="T179" s="123"/>
      <c r="U179" s="123"/>
      <c r="V179" s="123"/>
      <c r="W179" s="123"/>
      <c r="X179" s="123"/>
    </row>
    <row r="180" spans="1:24" x14ac:dyDescent="0.35">
      <c r="A180" s="125"/>
      <c r="B180" s="144"/>
      <c r="C180" s="144"/>
      <c r="D180" s="144"/>
      <c r="E180" s="144"/>
      <c r="F180" s="123"/>
      <c r="G180" s="123"/>
      <c r="H180" s="123"/>
      <c r="I180" s="123"/>
      <c r="J180" s="123"/>
      <c r="K180" s="123"/>
      <c r="L180" s="123"/>
      <c r="M180" s="123"/>
      <c r="N180" s="123"/>
      <c r="O180" s="123"/>
      <c r="P180" s="123"/>
      <c r="Q180" s="123"/>
      <c r="R180" s="123"/>
      <c r="S180" s="123"/>
      <c r="T180" s="123"/>
      <c r="U180" s="123"/>
      <c r="V180" s="123"/>
      <c r="W180" s="123"/>
      <c r="X180" s="123"/>
    </row>
    <row r="181" spans="1:24" x14ac:dyDescent="0.35">
      <c r="A181" s="125"/>
      <c r="B181" s="144"/>
      <c r="C181" s="144"/>
      <c r="D181" s="144"/>
      <c r="E181" s="144"/>
      <c r="F181" s="123"/>
      <c r="G181" s="123"/>
      <c r="H181" s="123"/>
      <c r="I181" s="123"/>
      <c r="J181" s="123"/>
      <c r="K181" s="123"/>
      <c r="L181" s="123"/>
      <c r="M181" s="123"/>
      <c r="N181" s="123"/>
      <c r="O181" s="123"/>
      <c r="P181" s="123"/>
      <c r="Q181" s="123"/>
      <c r="R181" s="123"/>
      <c r="S181" s="123"/>
      <c r="T181" s="123"/>
      <c r="U181" s="123"/>
      <c r="V181" s="123"/>
      <c r="W181" s="123"/>
      <c r="X181" s="123"/>
    </row>
    <row r="182" spans="1:24" x14ac:dyDescent="0.35">
      <c r="A182" s="125"/>
      <c r="B182" s="144"/>
      <c r="C182" s="144"/>
      <c r="D182" s="144"/>
      <c r="E182" s="144"/>
      <c r="F182" s="123"/>
      <c r="G182" s="123"/>
      <c r="H182" s="123"/>
      <c r="I182" s="123"/>
      <c r="J182" s="123"/>
      <c r="K182" s="123"/>
      <c r="L182" s="123"/>
      <c r="M182" s="123"/>
      <c r="N182" s="123"/>
      <c r="O182" s="123"/>
      <c r="P182" s="123"/>
      <c r="Q182" s="123"/>
      <c r="R182" s="123"/>
      <c r="S182" s="123"/>
      <c r="T182" s="123"/>
      <c r="U182" s="123"/>
      <c r="V182" s="123"/>
      <c r="W182" s="123"/>
      <c r="X182" s="123"/>
    </row>
    <row r="183" spans="1:24" x14ac:dyDescent="0.35">
      <c r="A183" s="125"/>
      <c r="B183" s="144"/>
      <c r="C183" s="144"/>
      <c r="D183" s="144"/>
      <c r="E183" s="144"/>
      <c r="F183" s="123"/>
      <c r="G183" s="123"/>
      <c r="H183" s="123"/>
      <c r="I183" s="123"/>
      <c r="J183" s="123"/>
      <c r="K183" s="123"/>
      <c r="L183" s="123"/>
      <c r="M183" s="123"/>
      <c r="N183" s="123"/>
      <c r="O183" s="123"/>
      <c r="P183" s="123"/>
      <c r="Q183" s="123"/>
      <c r="R183" s="123"/>
      <c r="S183" s="123"/>
      <c r="T183" s="123"/>
      <c r="U183" s="123"/>
      <c r="V183" s="123"/>
      <c r="W183" s="123"/>
      <c r="X183" s="123"/>
    </row>
    <row r="184" spans="1:24" x14ac:dyDescent="0.35">
      <c r="A184" s="125"/>
      <c r="B184" s="144"/>
      <c r="C184" s="144"/>
      <c r="D184" s="144"/>
      <c r="E184" s="144"/>
      <c r="F184" s="123"/>
      <c r="G184" s="123"/>
      <c r="H184" s="123"/>
      <c r="I184" s="123"/>
      <c r="J184" s="123"/>
      <c r="K184" s="123"/>
      <c r="L184" s="123"/>
      <c r="M184" s="123"/>
      <c r="N184" s="123"/>
      <c r="O184" s="123"/>
      <c r="P184" s="123"/>
      <c r="Q184" s="123"/>
      <c r="R184" s="123"/>
      <c r="S184" s="123"/>
      <c r="T184" s="123"/>
      <c r="U184" s="123"/>
      <c r="V184" s="123"/>
      <c r="W184" s="123"/>
      <c r="X184" s="123"/>
    </row>
    <row r="185" spans="1:24" x14ac:dyDescent="0.35">
      <c r="A185" s="125"/>
      <c r="B185" s="144"/>
      <c r="C185" s="144"/>
      <c r="D185" s="144"/>
      <c r="E185" s="144"/>
      <c r="F185" s="123"/>
      <c r="G185" s="123"/>
      <c r="H185" s="123"/>
      <c r="I185" s="123"/>
      <c r="J185" s="123"/>
      <c r="K185" s="123"/>
      <c r="L185" s="123"/>
      <c r="M185" s="123"/>
      <c r="N185" s="123"/>
      <c r="O185" s="123"/>
      <c r="P185" s="123"/>
      <c r="Q185" s="123"/>
      <c r="R185" s="123"/>
      <c r="S185" s="123"/>
      <c r="T185" s="123"/>
      <c r="U185" s="123"/>
      <c r="V185" s="123"/>
      <c r="W185" s="123"/>
      <c r="X185" s="123"/>
    </row>
    <row r="186" spans="1:24" x14ac:dyDescent="0.35">
      <c r="A186" s="125"/>
      <c r="B186" s="144"/>
      <c r="C186" s="144"/>
      <c r="D186" s="144"/>
      <c r="E186" s="144"/>
      <c r="F186" s="123"/>
      <c r="G186" s="123"/>
      <c r="H186" s="123"/>
      <c r="I186" s="123"/>
      <c r="J186" s="123"/>
      <c r="K186" s="123"/>
      <c r="L186" s="123"/>
      <c r="M186" s="123"/>
      <c r="N186" s="123"/>
      <c r="O186" s="123"/>
      <c r="P186" s="123"/>
      <c r="Q186" s="123"/>
      <c r="R186" s="123"/>
      <c r="S186" s="123"/>
      <c r="T186" s="123"/>
      <c r="U186" s="123"/>
      <c r="V186" s="123"/>
      <c r="W186" s="123"/>
      <c r="X186" s="123"/>
    </row>
    <row r="187" spans="1:24" x14ac:dyDescent="0.35">
      <c r="A187" s="125"/>
      <c r="B187" s="144"/>
      <c r="C187" s="144"/>
      <c r="D187" s="144"/>
      <c r="E187" s="144"/>
      <c r="F187" s="123"/>
      <c r="G187" s="123"/>
      <c r="H187" s="123"/>
      <c r="I187" s="123"/>
      <c r="J187" s="123"/>
      <c r="K187" s="123"/>
      <c r="L187" s="123"/>
      <c r="M187" s="123"/>
      <c r="N187" s="123"/>
      <c r="O187" s="123"/>
      <c r="P187" s="123"/>
      <c r="Q187" s="123"/>
      <c r="R187" s="123"/>
      <c r="S187" s="123"/>
      <c r="T187" s="123"/>
      <c r="U187" s="123"/>
      <c r="V187" s="123"/>
      <c r="W187" s="123"/>
      <c r="X187" s="123"/>
    </row>
    <row r="188" spans="1:24" x14ac:dyDescent="0.35">
      <c r="A188" s="125"/>
      <c r="B188" s="144"/>
      <c r="C188" s="144"/>
      <c r="D188" s="144"/>
      <c r="E188" s="144"/>
      <c r="F188" s="123"/>
      <c r="G188" s="123"/>
      <c r="H188" s="123"/>
      <c r="I188" s="123"/>
      <c r="J188" s="123"/>
      <c r="K188" s="123"/>
      <c r="L188" s="123"/>
      <c r="M188" s="123"/>
      <c r="N188" s="123"/>
      <c r="O188" s="123"/>
      <c r="P188" s="123"/>
      <c r="Q188" s="123"/>
      <c r="R188" s="123"/>
      <c r="S188" s="123"/>
      <c r="T188" s="123"/>
      <c r="U188" s="123"/>
      <c r="V188" s="123"/>
      <c r="W188" s="123"/>
      <c r="X188" s="123"/>
    </row>
    <row r="189" spans="1:24" x14ac:dyDescent="0.35">
      <c r="A189" s="125"/>
      <c r="B189" s="144"/>
      <c r="C189" s="144"/>
      <c r="D189" s="144"/>
      <c r="E189" s="144"/>
      <c r="F189" s="123"/>
      <c r="G189" s="123"/>
      <c r="H189" s="123"/>
      <c r="I189" s="123"/>
      <c r="J189" s="123"/>
      <c r="K189" s="123"/>
      <c r="L189" s="123"/>
      <c r="M189" s="123"/>
      <c r="N189" s="123"/>
      <c r="O189" s="123"/>
      <c r="P189" s="123"/>
      <c r="Q189" s="123"/>
      <c r="R189" s="123"/>
      <c r="S189" s="123"/>
      <c r="T189" s="123"/>
      <c r="U189" s="123"/>
      <c r="V189" s="123"/>
      <c r="W189" s="123"/>
      <c r="X189" s="123"/>
    </row>
    <row r="190" spans="1:24" x14ac:dyDescent="0.35">
      <c r="A190" s="125"/>
      <c r="B190" s="144"/>
      <c r="C190" s="144"/>
      <c r="D190" s="144"/>
      <c r="E190" s="144"/>
      <c r="F190" s="123"/>
      <c r="G190" s="123"/>
      <c r="H190" s="123"/>
      <c r="I190" s="123"/>
      <c r="J190" s="123"/>
      <c r="K190" s="123"/>
      <c r="L190" s="123"/>
      <c r="M190" s="123"/>
      <c r="N190" s="123"/>
      <c r="O190" s="123"/>
      <c r="P190" s="123"/>
      <c r="Q190" s="123"/>
      <c r="R190" s="123"/>
      <c r="S190" s="123"/>
      <c r="T190" s="123"/>
      <c r="U190" s="123"/>
      <c r="V190" s="123"/>
      <c r="W190" s="123"/>
      <c r="X190" s="123"/>
    </row>
    <row r="191" spans="1:24" x14ac:dyDescent="0.35">
      <c r="A191" s="125"/>
      <c r="B191" s="144"/>
      <c r="C191" s="144"/>
      <c r="D191" s="144"/>
      <c r="E191" s="144"/>
      <c r="F191" s="123"/>
      <c r="G191" s="123"/>
      <c r="H191" s="123"/>
      <c r="I191" s="123"/>
      <c r="J191" s="123"/>
      <c r="K191" s="123"/>
      <c r="L191" s="123"/>
      <c r="M191" s="123"/>
      <c r="N191" s="123"/>
      <c r="O191" s="123"/>
      <c r="P191" s="123"/>
      <c r="Q191" s="123"/>
      <c r="R191" s="123"/>
      <c r="S191" s="123"/>
      <c r="T191" s="123"/>
      <c r="U191" s="123"/>
      <c r="V191" s="123"/>
      <c r="W191" s="123"/>
      <c r="X191" s="123"/>
    </row>
    <row r="192" spans="1:24" x14ac:dyDescent="0.35">
      <c r="A192" s="125"/>
      <c r="B192" s="144"/>
      <c r="C192" s="144"/>
      <c r="D192" s="144"/>
      <c r="E192" s="144"/>
      <c r="F192" s="123"/>
      <c r="G192" s="123"/>
      <c r="H192" s="123"/>
      <c r="I192" s="123"/>
      <c r="J192" s="123"/>
      <c r="K192" s="123"/>
      <c r="L192" s="123"/>
      <c r="M192" s="123"/>
      <c r="N192" s="123"/>
      <c r="O192" s="123"/>
      <c r="P192" s="123"/>
      <c r="Q192" s="123"/>
      <c r="R192" s="123"/>
      <c r="S192" s="123"/>
      <c r="T192" s="123"/>
      <c r="U192" s="123"/>
      <c r="V192" s="123"/>
      <c r="W192" s="123"/>
      <c r="X192" s="123"/>
    </row>
    <row r="193" spans="1:24" x14ac:dyDescent="0.35">
      <c r="A193" s="125"/>
      <c r="B193" s="144"/>
      <c r="C193" s="144"/>
      <c r="D193" s="144"/>
      <c r="E193" s="144"/>
      <c r="F193" s="123"/>
      <c r="G193" s="123"/>
      <c r="H193" s="123"/>
      <c r="I193" s="123"/>
      <c r="J193" s="123"/>
      <c r="K193" s="123"/>
      <c r="L193" s="123"/>
      <c r="M193" s="123"/>
      <c r="N193" s="123"/>
      <c r="O193" s="123"/>
      <c r="P193" s="123"/>
      <c r="Q193" s="123"/>
      <c r="R193" s="123"/>
      <c r="S193" s="123"/>
      <c r="T193" s="123"/>
      <c r="U193" s="123"/>
      <c r="V193" s="123"/>
      <c r="W193" s="123"/>
      <c r="X193" s="123"/>
    </row>
    <row r="194" spans="1:24" x14ac:dyDescent="0.35">
      <c r="A194" s="125"/>
      <c r="B194" s="144"/>
      <c r="C194" s="144"/>
      <c r="D194" s="144"/>
      <c r="E194" s="144"/>
      <c r="F194" s="123"/>
      <c r="G194" s="123"/>
      <c r="H194" s="123"/>
      <c r="I194" s="123"/>
      <c r="J194" s="123"/>
      <c r="K194" s="123"/>
      <c r="L194" s="123"/>
      <c r="M194" s="123"/>
      <c r="N194" s="123"/>
      <c r="O194" s="123"/>
      <c r="P194" s="123"/>
      <c r="Q194" s="123"/>
      <c r="R194" s="123"/>
      <c r="S194" s="123"/>
      <c r="T194" s="123"/>
      <c r="U194" s="123"/>
      <c r="V194" s="123"/>
      <c r="W194" s="123"/>
      <c r="X194" s="123"/>
    </row>
    <row r="195" spans="1:24" x14ac:dyDescent="0.35">
      <c r="A195" s="125"/>
      <c r="B195" s="144"/>
      <c r="C195" s="144"/>
      <c r="D195" s="144"/>
      <c r="E195" s="144"/>
      <c r="F195" s="123"/>
      <c r="G195" s="123"/>
      <c r="H195" s="123"/>
      <c r="I195" s="123"/>
      <c r="J195" s="123"/>
      <c r="K195" s="123"/>
      <c r="L195" s="123"/>
      <c r="M195" s="123"/>
      <c r="N195" s="123"/>
      <c r="O195" s="123"/>
      <c r="P195" s="123"/>
      <c r="Q195" s="123"/>
      <c r="R195" s="123"/>
      <c r="S195" s="123"/>
      <c r="T195" s="123"/>
      <c r="U195" s="123"/>
      <c r="V195" s="123"/>
      <c r="W195" s="123"/>
      <c r="X195" s="123"/>
    </row>
    <row r="196" spans="1:24" x14ac:dyDescent="0.35">
      <c r="A196" s="125"/>
      <c r="B196" s="144"/>
      <c r="C196" s="144"/>
      <c r="D196" s="144"/>
      <c r="E196" s="144"/>
      <c r="F196" s="123"/>
      <c r="G196" s="123"/>
      <c r="H196" s="123"/>
      <c r="I196" s="123"/>
      <c r="J196" s="123"/>
      <c r="K196" s="123"/>
      <c r="L196" s="123"/>
      <c r="M196" s="123"/>
      <c r="N196" s="123"/>
      <c r="O196" s="123"/>
      <c r="P196" s="123"/>
      <c r="Q196" s="123"/>
      <c r="R196" s="123"/>
      <c r="S196" s="123"/>
      <c r="T196" s="123"/>
      <c r="U196" s="123"/>
      <c r="V196" s="123"/>
      <c r="W196" s="123"/>
      <c r="X196" s="123"/>
    </row>
    <row r="197" spans="1:24" x14ac:dyDescent="0.35">
      <c r="A197" s="125"/>
      <c r="B197" s="144"/>
      <c r="C197" s="144"/>
      <c r="D197" s="144"/>
      <c r="E197" s="144"/>
      <c r="F197" s="123"/>
      <c r="G197" s="123"/>
      <c r="H197" s="123"/>
      <c r="I197" s="123"/>
      <c r="J197" s="123"/>
      <c r="K197" s="123"/>
      <c r="L197" s="123"/>
      <c r="M197" s="123"/>
      <c r="N197" s="123"/>
      <c r="O197" s="123"/>
      <c r="P197" s="123"/>
      <c r="Q197" s="123"/>
      <c r="R197" s="123"/>
      <c r="S197" s="123"/>
      <c r="T197" s="123"/>
      <c r="U197" s="123"/>
      <c r="V197" s="123"/>
      <c r="W197" s="123"/>
      <c r="X197" s="123"/>
    </row>
    <row r="198" spans="1:24" x14ac:dyDescent="0.35">
      <c r="A198" s="125"/>
      <c r="B198" s="144"/>
      <c r="C198" s="144"/>
      <c r="D198" s="144"/>
      <c r="E198" s="144"/>
      <c r="F198" s="123"/>
      <c r="G198" s="123"/>
      <c r="H198" s="123"/>
      <c r="I198" s="123"/>
      <c r="J198" s="123"/>
      <c r="K198" s="123"/>
      <c r="L198" s="123"/>
      <c r="M198" s="123"/>
      <c r="N198" s="123"/>
      <c r="O198" s="123"/>
      <c r="P198" s="123"/>
      <c r="Q198" s="123"/>
      <c r="R198" s="123"/>
      <c r="S198" s="123"/>
      <c r="T198" s="123"/>
      <c r="U198" s="123"/>
      <c r="V198" s="123"/>
      <c r="W198" s="123"/>
      <c r="X198" s="123"/>
    </row>
    <row r="199" spans="1:24" x14ac:dyDescent="0.35">
      <c r="A199" s="125"/>
      <c r="B199" s="144"/>
      <c r="C199" s="144"/>
      <c r="D199" s="144"/>
      <c r="E199" s="144"/>
      <c r="F199" s="123"/>
      <c r="G199" s="123"/>
      <c r="H199" s="123"/>
      <c r="I199" s="123"/>
      <c r="J199" s="123"/>
      <c r="K199" s="123"/>
      <c r="L199" s="123"/>
      <c r="M199" s="123"/>
      <c r="N199" s="123"/>
      <c r="O199" s="123"/>
      <c r="P199" s="123"/>
      <c r="Q199" s="123"/>
      <c r="R199" s="123"/>
      <c r="S199" s="123"/>
      <c r="T199" s="123"/>
      <c r="U199" s="123"/>
      <c r="V199" s="123"/>
      <c r="W199" s="123"/>
      <c r="X199" s="123"/>
    </row>
    <row r="200" spans="1:24" x14ac:dyDescent="0.35">
      <c r="A200" s="125"/>
      <c r="B200" s="144"/>
      <c r="C200" s="144"/>
      <c r="D200" s="144"/>
      <c r="E200" s="144"/>
      <c r="F200" s="123"/>
      <c r="G200" s="123"/>
      <c r="H200" s="123"/>
      <c r="I200" s="123"/>
      <c r="J200" s="123"/>
      <c r="K200" s="123"/>
      <c r="L200" s="123"/>
      <c r="M200" s="123"/>
      <c r="N200" s="123"/>
      <c r="O200" s="123"/>
      <c r="P200" s="123"/>
      <c r="Q200" s="123"/>
      <c r="R200" s="123"/>
      <c r="S200" s="123"/>
      <c r="T200" s="123"/>
      <c r="U200" s="123"/>
      <c r="V200" s="123"/>
      <c r="W200" s="123"/>
      <c r="X200" s="123"/>
    </row>
    <row r="201" spans="1:24" x14ac:dyDescent="0.35">
      <c r="A201" s="125"/>
      <c r="B201" s="144"/>
      <c r="C201" s="144"/>
      <c r="D201" s="144"/>
      <c r="E201" s="144"/>
      <c r="F201" s="123"/>
      <c r="G201" s="123"/>
      <c r="H201" s="123"/>
      <c r="I201" s="123"/>
      <c r="J201" s="123"/>
      <c r="K201" s="123"/>
      <c r="L201" s="123"/>
      <c r="M201" s="123"/>
      <c r="N201" s="123"/>
      <c r="O201" s="123"/>
      <c r="P201" s="123"/>
      <c r="Q201" s="123"/>
      <c r="R201" s="123"/>
      <c r="S201" s="123"/>
      <c r="T201" s="123"/>
      <c r="U201" s="123"/>
      <c r="V201" s="123"/>
      <c r="W201" s="123"/>
      <c r="X201" s="123"/>
    </row>
    <row r="202" spans="1:24" x14ac:dyDescent="0.35">
      <c r="A202" s="125"/>
      <c r="B202" s="144"/>
      <c r="C202" s="144"/>
      <c r="D202" s="144"/>
      <c r="E202" s="144"/>
      <c r="F202" s="123"/>
      <c r="G202" s="123"/>
      <c r="H202" s="123"/>
      <c r="I202" s="123"/>
      <c r="J202" s="123"/>
      <c r="K202" s="123"/>
      <c r="L202" s="123"/>
      <c r="M202" s="123"/>
      <c r="N202" s="123"/>
      <c r="O202" s="123"/>
      <c r="P202" s="123"/>
      <c r="Q202" s="123"/>
      <c r="R202" s="123"/>
      <c r="S202" s="123"/>
      <c r="T202" s="123"/>
      <c r="U202" s="123"/>
      <c r="V202" s="123"/>
      <c r="W202" s="123"/>
      <c r="X202" s="123"/>
    </row>
    <row r="203" spans="1:24" x14ac:dyDescent="0.35">
      <c r="A203" s="125"/>
      <c r="B203" s="144"/>
      <c r="C203" s="144"/>
      <c r="D203" s="144"/>
      <c r="E203" s="144"/>
      <c r="F203" s="123"/>
      <c r="G203" s="123"/>
      <c r="H203" s="123"/>
      <c r="I203" s="123"/>
      <c r="J203" s="123"/>
      <c r="K203" s="123"/>
      <c r="L203" s="123"/>
      <c r="M203" s="123"/>
      <c r="N203" s="123"/>
      <c r="O203" s="123"/>
      <c r="P203" s="123"/>
      <c r="Q203" s="123"/>
      <c r="R203" s="123"/>
      <c r="S203" s="123"/>
      <c r="T203" s="123"/>
      <c r="U203" s="123"/>
      <c r="V203" s="123"/>
      <c r="W203" s="123"/>
      <c r="X203" s="123"/>
    </row>
    <row r="204" spans="1:24" x14ac:dyDescent="0.35">
      <c r="A204" s="125"/>
      <c r="B204" s="144"/>
      <c r="C204" s="144"/>
      <c r="D204" s="144"/>
      <c r="E204" s="144"/>
      <c r="F204" s="123"/>
      <c r="G204" s="123"/>
      <c r="H204" s="123"/>
      <c r="I204" s="123"/>
      <c r="J204" s="123"/>
      <c r="K204" s="123"/>
      <c r="L204" s="123"/>
      <c r="M204" s="123"/>
      <c r="N204" s="123"/>
      <c r="O204" s="123"/>
      <c r="P204" s="123"/>
      <c r="Q204" s="123"/>
      <c r="R204" s="123"/>
      <c r="S204" s="123"/>
      <c r="T204" s="123"/>
      <c r="U204" s="123"/>
      <c r="V204" s="123"/>
      <c r="W204" s="123"/>
      <c r="X204" s="123"/>
    </row>
    <row r="205" spans="1:24" x14ac:dyDescent="0.35">
      <c r="A205" s="125"/>
      <c r="B205" s="144"/>
      <c r="C205" s="144"/>
      <c r="D205" s="144"/>
      <c r="E205" s="144"/>
      <c r="F205" s="123"/>
      <c r="G205" s="123"/>
      <c r="H205" s="123"/>
      <c r="I205" s="123"/>
      <c r="J205" s="123"/>
      <c r="K205" s="123"/>
      <c r="L205" s="123"/>
      <c r="M205" s="123"/>
      <c r="N205" s="123"/>
      <c r="O205" s="123"/>
      <c r="P205" s="123"/>
      <c r="Q205" s="123"/>
      <c r="R205" s="123"/>
      <c r="S205" s="123"/>
      <c r="T205" s="123"/>
      <c r="U205" s="123"/>
      <c r="V205" s="123"/>
      <c r="W205" s="123"/>
      <c r="X205" s="123"/>
    </row>
    <row r="206" spans="1:24" x14ac:dyDescent="0.35">
      <c r="A206" s="125"/>
      <c r="B206" s="144"/>
      <c r="C206" s="144"/>
      <c r="D206" s="144"/>
      <c r="E206" s="144"/>
      <c r="F206" s="123"/>
      <c r="G206" s="123"/>
      <c r="H206" s="123"/>
      <c r="I206" s="123"/>
      <c r="J206" s="123"/>
      <c r="K206" s="123"/>
      <c r="L206" s="123"/>
      <c r="M206" s="123"/>
      <c r="N206" s="123"/>
      <c r="O206" s="123"/>
      <c r="P206" s="123"/>
      <c r="Q206" s="123"/>
      <c r="R206" s="123"/>
      <c r="S206" s="123"/>
      <c r="T206" s="123"/>
      <c r="U206" s="123"/>
      <c r="V206" s="123"/>
      <c r="W206" s="123"/>
      <c r="X206" s="123"/>
    </row>
    <row r="207" spans="1:24" x14ac:dyDescent="0.35">
      <c r="A207" s="125"/>
      <c r="B207" s="144"/>
      <c r="C207" s="144"/>
      <c r="D207" s="144"/>
      <c r="E207" s="144"/>
      <c r="F207" s="123"/>
      <c r="G207" s="123"/>
      <c r="H207" s="123"/>
      <c r="I207" s="123"/>
      <c r="J207" s="123"/>
      <c r="K207" s="123"/>
      <c r="L207" s="123"/>
      <c r="M207" s="123"/>
      <c r="N207" s="123"/>
      <c r="O207" s="123"/>
      <c r="P207" s="123"/>
      <c r="Q207" s="123"/>
      <c r="R207" s="123"/>
      <c r="S207" s="123"/>
      <c r="T207" s="123"/>
      <c r="U207" s="123"/>
      <c r="V207" s="123"/>
      <c r="W207" s="123"/>
      <c r="X207" s="123"/>
    </row>
    <row r="208" spans="1:24" x14ac:dyDescent="0.35">
      <c r="A208" s="125"/>
      <c r="B208" s="144"/>
      <c r="C208" s="144"/>
      <c r="D208" s="144"/>
      <c r="E208" s="144"/>
      <c r="F208" s="123"/>
      <c r="G208" s="123"/>
      <c r="H208" s="123"/>
      <c r="I208" s="123"/>
      <c r="J208" s="123"/>
      <c r="K208" s="123"/>
      <c r="L208" s="123"/>
      <c r="M208" s="123"/>
      <c r="N208" s="123"/>
      <c r="O208" s="123"/>
      <c r="P208" s="123"/>
      <c r="Q208" s="123"/>
      <c r="R208" s="123"/>
      <c r="S208" s="123"/>
      <c r="T208" s="123"/>
      <c r="U208" s="123"/>
      <c r="V208" s="123"/>
      <c r="W208" s="123"/>
      <c r="X208" s="123"/>
    </row>
    <row r="209" spans="1:24" x14ac:dyDescent="0.35">
      <c r="A209" s="125"/>
      <c r="B209" s="144"/>
      <c r="C209" s="144"/>
      <c r="D209" s="144"/>
      <c r="E209" s="144"/>
      <c r="F209" s="123"/>
      <c r="G209" s="123"/>
      <c r="H209" s="123"/>
      <c r="I209" s="123"/>
      <c r="J209" s="123"/>
      <c r="K209" s="123"/>
      <c r="L209" s="123"/>
      <c r="M209" s="123"/>
      <c r="N209" s="123"/>
      <c r="O209" s="123"/>
      <c r="P209" s="123"/>
      <c r="Q209" s="123"/>
      <c r="R209" s="123"/>
      <c r="S209" s="123"/>
      <c r="T209" s="123"/>
      <c r="U209" s="123"/>
      <c r="V209" s="123"/>
      <c r="W209" s="123"/>
      <c r="X209" s="123"/>
    </row>
    <row r="210" spans="1:24" x14ac:dyDescent="0.35">
      <c r="A210" s="125"/>
      <c r="B210" s="144"/>
      <c r="C210" s="144"/>
      <c r="D210" s="144"/>
      <c r="E210" s="144"/>
      <c r="F210" s="123"/>
      <c r="G210" s="123"/>
      <c r="H210" s="123"/>
      <c r="I210" s="123"/>
      <c r="J210" s="123"/>
      <c r="K210" s="123"/>
      <c r="L210" s="123"/>
      <c r="M210" s="123"/>
      <c r="N210" s="123"/>
      <c r="O210" s="123"/>
      <c r="P210" s="123"/>
      <c r="Q210" s="123"/>
      <c r="R210" s="123"/>
      <c r="S210" s="123"/>
      <c r="T210" s="123"/>
      <c r="U210" s="123"/>
      <c r="V210" s="123"/>
      <c r="W210" s="123"/>
      <c r="X210" s="123"/>
    </row>
    <row r="211" spans="1:24" x14ac:dyDescent="0.35">
      <c r="A211" s="125"/>
      <c r="B211" s="144"/>
      <c r="C211" s="144"/>
      <c r="D211" s="144"/>
      <c r="E211" s="144"/>
      <c r="F211" s="123"/>
      <c r="G211" s="123"/>
      <c r="H211" s="123"/>
      <c r="I211" s="123"/>
      <c r="J211" s="123"/>
      <c r="K211" s="123"/>
      <c r="L211" s="123"/>
      <c r="M211" s="123"/>
      <c r="N211" s="123"/>
      <c r="O211" s="123"/>
      <c r="P211" s="123"/>
      <c r="Q211" s="123"/>
      <c r="R211" s="123"/>
      <c r="S211" s="123"/>
      <c r="T211" s="123"/>
      <c r="U211" s="123"/>
      <c r="V211" s="123"/>
      <c r="W211" s="123"/>
      <c r="X211" s="123"/>
    </row>
    <row r="212" spans="1:24" x14ac:dyDescent="0.35">
      <c r="A212" s="125"/>
      <c r="B212" s="144"/>
      <c r="C212" s="144"/>
      <c r="D212" s="144"/>
      <c r="E212" s="144"/>
      <c r="F212" s="123"/>
      <c r="G212" s="123"/>
      <c r="H212" s="123"/>
      <c r="I212" s="123"/>
      <c r="J212" s="123"/>
      <c r="K212" s="123"/>
      <c r="L212" s="123"/>
      <c r="M212" s="123"/>
      <c r="N212" s="123"/>
      <c r="O212" s="123"/>
      <c r="P212" s="123"/>
      <c r="Q212" s="123"/>
      <c r="R212" s="123"/>
      <c r="S212" s="123"/>
      <c r="T212" s="123"/>
      <c r="U212" s="123"/>
      <c r="V212" s="123"/>
      <c r="W212" s="123"/>
      <c r="X212" s="123"/>
    </row>
    <row r="213" spans="1:24" x14ac:dyDescent="0.35">
      <c r="A213" s="125"/>
      <c r="B213" s="144"/>
      <c r="C213" s="144"/>
      <c r="D213" s="144"/>
      <c r="E213" s="144"/>
      <c r="F213" s="123"/>
      <c r="G213" s="123"/>
      <c r="H213" s="123"/>
      <c r="I213" s="123"/>
      <c r="J213" s="123"/>
      <c r="K213" s="123"/>
      <c r="L213" s="123"/>
      <c r="M213" s="123"/>
      <c r="N213" s="123"/>
      <c r="O213" s="123"/>
      <c r="P213" s="123"/>
      <c r="Q213" s="123"/>
      <c r="R213" s="123"/>
      <c r="S213" s="123"/>
      <c r="T213" s="123"/>
      <c r="U213" s="123"/>
      <c r="V213" s="123"/>
      <c r="W213" s="123"/>
      <c r="X213" s="123"/>
    </row>
    <row r="214" spans="1:24" x14ac:dyDescent="0.35">
      <c r="A214" s="125"/>
      <c r="B214" s="144"/>
      <c r="C214" s="144"/>
      <c r="D214" s="144"/>
      <c r="E214" s="144"/>
      <c r="F214" s="123"/>
      <c r="G214" s="123"/>
      <c r="H214" s="123"/>
      <c r="I214" s="123"/>
      <c r="J214" s="123"/>
      <c r="K214" s="123"/>
      <c r="L214" s="123"/>
      <c r="M214" s="123"/>
      <c r="N214" s="123"/>
      <c r="O214" s="123"/>
      <c r="P214" s="123"/>
      <c r="Q214" s="123"/>
      <c r="R214" s="123"/>
      <c r="S214" s="123"/>
      <c r="T214" s="123"/>
      <c r="U214" s="123"/>
      <c r="V214" s="123"/>
      <c r="W214" s="123"/>
      <c r="X214" s="123"/>
    </row>
    <row r="215" spans="1:24" x14ac:dyDescent="0.35">
      <c r="A215" s="125"/>
      <c r="B215" s="144"/>
      <c r="C215" s="144"/>
      <c r="D215" s="144"/>
      <c r="E215" s="144"/>
      <c r="F215" s="123"/>
      <c r="G215" s="123"/>
      <c r="H215" s="123"/>
      <c r="I215" s="123"/>
      <c r="J215" s="123"/>
      <c r="K215" s="123"/>
      <c r="L215" s="123"/>
      <c r="M215" s="123"/>
      <c r="N215" s="123"/>
      <c r="O215" s="123"/>
      <c r="P215" s="123"/>
      <c r="Q215" s="123"/>
      <c r="R215" s="123"/>
      <c r="S215" s="123"/>
      <c r="T215" s="123"/>
      <c r="U215" s="123"/>
      <c r="V215" s="123"/>
      <c r="W215" s="123"/>
      <c r="X215" s="123"/>
    </row>
    <row r="216" spans="1:24" x14ac:dyDescent="0.35">
      <c r="A216" s="125"/>
      <c r="B216" s="144"/>
      <c r="C216" s="144"/>
      <c r="D216" s="144"/>
      <c r="E216" s="144"/>
      <c r="F216" s="123"/>
      <c r="G216" s="123"/>
      <c r="H216" s="123"/>
      <c r="I216" s="123"/>
      <c r="J216" s="123"/>
      <c r="K216" s="123"/>
      <c r="L216" s="123"/>
      <c r="M216" s="123"/>
      <c r="N216" s="123"/>
      <c r="O216" s="123"/>
      <c r="P216" s="123"/>
      <c r="Q216" s="123"/>
      <c r="R216" s="123"/>
      <c r="S216" s="123"/>
      <c r="T216" s="123"/>
      <c r="U216" s="123"/>
      <c r="V216" s="123"/>
      <c r="W216" s="123"/>
      <c r="X216" s="123"/>
    </row>
    <row r="217" spans="1:24" x14ac:dyDescent="0.35">
      <c r="A217" s="125"/>
      <c r="B217" s="144"/>
      <c r="C217" s="144"/>
      <c r="D217" s="144"/>
      <c r="E217" s="144"/>
      <c r="F217" s="123"/>
      <c r="G217" s="123"/>
      <c r="H217" s="123"/>
      <c r="I217" s="123"/>
      <c r="J217" s="123"/>
      <c r="K217" s="123"/>
      <c r="L217" s="123"/>
      <c r="M217" s="123"/>
      <c r="N217" s="123"/>
      <c r="O217" s="123"/>
      <c r="P217" s="123"/>
      <c r="Q217" s="123"/>
      <c r="R217" s="123"/>
      <c r="S217" s="123"/>
      <c r="T217" s="123"/>
      <c r="U217" s="123"/>
      <c r="V217" s="123"/>
      <c r="W217" s="123"/>
      <c r="X217" s="123"/>
    </row>
    <row r="218" spans="1:24" x14ac:dyDescent="0.35">
      <c r="A218" s="125"/>
      <c r="B218" s="144"/>
      <c r="C218" s="144"/>
      <c r="D218" s="144"/>
      <c r="E218" s="144"/>
      <c r="F218" s="123"/>
      <c r="G218" s="123"/>
      <c r="H218" s="123"/>
      <c r="I218" s="123"/>
      <c r="J218" s="123"/>
      <c r="K218" s="123"/>
      <c r="L218" s="123"/>
      <c r="M218" s="123"/>
      <c r="N218" s="123"/>
      <c r="O218" s="123"/>
      <c r="P218" s="123"/>
      <c r="Q218" s="123"/>
      <c r="R218" s="123"/>
      <c r="S218" s="123"/>
      <c r="T218" s="123"/>
      <c r="U218" s="123"/>
      <c r="V218" s="123"/>
      <c r="W218" s="123"/>
      <c r="X218" s="123"/>
    </row>
    <row r="219" spans="1:24" x14ac:dyDescent="0.35">
      <c r="A219" s="125"/>
      <c r="B219" s="144"/>
      <c r="C219" s="144"/>
      <c r="D219" s="144"/>
      <c r="E219" s="144"/>
      <c r="F219" s="123"/>
      <c r="G219" s="123"/>
      <c r="H219" s="123"/>
      <c r="I219" s="123"/>
      <c r="J219" s="123"/>
      <c r="K219" s="123"/>
      <c r="L219" s="123"/>
      <c r="M219" s="123"/>
      <c r="N219" s="123"/>
      <c r="O219" s="123"/>
      <c r="P219" s="123"/>
      <c r="Q219" s="123"/>
      <c r="R219" s="123"/>
      <c r="S219" s="123"/>
      <c r="T219" s="123"/>
      <c r="U219" s="123"/>
      <c r="V219" s="123"/>
      <c r="W219" s="123"/>
      <c r="X219" s="123"/>
    </row>
    <row r="220" spans="1:24" x14ac:dyDescent="0.35">
      <c r="A220" s="125"/>
      <c r="B220" s="144"/>
      <c r="C220" s="144"/>
      <c r="D220" s="144"/>
      <c r="E220" s="144"/>
      <c r="F220" s="123"/>
      <c r="G220" s="123"/>
      <c r="H220" s="123"/>
      <c r="I220" s="123"/>
      <c r="J220" s="123"/>
      <c r="K220" s="123"/>
      <c r="L220" s="123"/>
      <c r="M220" s="123"/>
      <c r="N220" s="123"/>
      <c r="O220" s="123"/>
      <c r="P220" s="123"/>
      <c r="Q220" s="123"/>
      <c r="R220" s="123"/>
      <c r="S220" s="123"/>
      <c r="T220" s="123"/>
      <c r="U220" s="123"/>
      <c r="V220" s="123"/>
      <c r="W220" s="123"/>
      <c r="X220" s="123"/>
    </row>
    <row r="221" spans="1:24" x14ac:dyDescent="0.35">
      <c r="A221" s="125"/>
      <c r="B221" s="144"/>
      <c r="C221" s="144"/>
      <c r="D221" s="144"/>
      <c r="E221" s="144"/>
      <c r="F221" s="123"/>
      <c r="G221" s="123"/>
      <c r="H221" s="123"/>
      <c r="I221" s="123"/>
      <c r="J221" s="123"/>
      <c r="K221" s="123"/>
      <c r="L221" s="123"/>
      <c r="M221" s="123"/>
      <c r="N221" s="123"/>
      <c r="O221" s="123"/>
      <c r="P221" s="123"/>
      <c r="Q221" s="123"/>
      <c r="R221" s="123"/>
      <c r="S221" s="123"/>
      <c r="T221" s="123"/>
      <c r="U221" s="123"/>
      <c r="V221" s="123"/>
      <c r="W221" s="123"/>
      <c r="X221" s="123"/>
    </row>
    <row r="222" spans="1:24" x14ac:dyDescent="0.35">
      <c r="A222" s="125"/>
      <c r="B222" s="144"/>
      <c r="C222" s="144"/>
      <c r="D222" s="144"/>
      <c r="E222" s="144"/>
      <c r="F222" s="123"/>
      <c r="G222" s="123"/>
      <c r="H222" s="123"/>
      <c r="I222" s="123"/>
      <c r="J222" s="123"/>
      <c r="K222" s="123"/>
      <c r="L222" s="123"/>
      <c r="M222" s="123"/>
      <c r="N222" s="123"/>
      <c r="O222" s="123"/>
      <c r="P222" s="123"/>
      <c r="Q222" s="123"/>
      <c r="R222" s="123"/>
      <c r="S222" s="123"/>
      <c r="T222" s="123"/>
      <c r="U222" s="123"/>
      <c r="V222" s="123"/>
      <c r="W222" s="123"/>
      <c r="X222" s="123"/>
    </row>
    <row r="223" spans="1:24" x14ac:dyDescent="0.35">
      <c r="A223" s="125"/>
      <c r="B223" s="144"/>
      <c r="C223" s="144"/>
      <c r="D223" s="144"/>
      <c r="E223" s="144"/>
      <c r="F223" s="123"/>
      <c r="G223" s="123"/>
      <c r="H223" s="123"/>
      <c r="I223" s="123"/>
      <c r="J223" s="123"/>
      <c r="K223" s="123"/>
      <c r="L223" s="123"/>
      <c r="M223" s="123"/>
      <c r="N223" s="123"/>
      <c r="O223" s="123"/>
      <c r="P223" s="123"/>
      <c r="Q223" s="123"/>
      <c r="R223" s="123"/>
      <c r="S223" s="123"/>
      <c r="T223" s="123"/>
      <c r="U223" s="123"/>
      <c r="V223" s="123"/>
      <c r="W223" s="123"/>
      <c r="X223" s="123"/>
    </row>
    <row r="224" spans="1:24" x14ac:dyDescent="0.35">
      <c r="A224" s="125"/>
      <c r="B224" s="144"/>
      <c r="C224" s="144"/>
      <c r="D224" s="144"/>
      <c r="E224" s="144"/>
      <c r="F224" s="123"/>
      <c r="G224" s="123"/>
      <c r="H224" s="123"/>
      <c r="I224" s="123"/>
      <c r="J224" s="123"/>
      <c r="K224" s="123"/>
      <c r="L224" s="123"/>
      <c r="M224" s="123"/>
      <c r="N224" s="123"/>
      <c r="O224" s="123"/>
      <c r="P224" s="123"/>
      <c r="Q224" s="123"/>
      <c r="R224" s="123"/>
      <c r="S224" s="123"/>
      <c r="T224" s="123"/>
      <c r="U224" s="123"/>
      <c r="V224" s="123"/>
      <c r="W224" s="123"/>
      <c r="X224" s="123"/>
    </row>
    <row r="225" spans="1:24" x14ac:dyDescent="0.35">
      <c r="A225" s="125"/>
      <c r="B225" s="144"/>
      <c r="C225" s="144"/>
      <c r="D225" s="144"/>
      <c r="E225" s="144"/>
      <c r="F225" s="123"/>
      <c r="G225" s="123"/>
      <c r="H225" s="123"/>
      <c r="I225" s="123"/>
      <c r="J225" s="123"/>
      <c r="K225" s="123"/>
      <c r="L225" s="123"/>
      <c r="M225" s="123"/>
      <c r="N225" s="123"/>
      <c r="O225" s="123"/>
      <c r="P225" s="123"/>
      <c r="Q225" s="123"/>
      <c r="R225" s="123"/>
      <c r="S225" s="123"/>
      <c r="T225" s="123"/>
      <c r="U225" s="123"/>
      <c r="V225" s="123"/>
      <c r="W225" s="123"/>
      <c r="X225" s="123"/>
    </row>
    <row r="226" spans="1:24" x14ac:dyDescent="0.35">
      <c r="A226" s="125"/>
      <c r="B226" s="144"/>
      <c r="C226" s="144"/>
      <c r="D226" s="144"/>
      <c r="E226" s="144"/>
      <c r="F226" s="123"/>
      <c r="G226" s="123"/>
      <c r="H226" s="123"/>
      <c r="I226" s="123"/>
      <c r="J226" s="123"/>
      <c r="K226" s="123"/>
      <c r="L226" s="123"/>
      <c r="M226" s="123"/>
      <c r="N226" s="123"/>
      <c r="O226" s="123"/>
      <c r="P226" s="123"/>
      <c r="Q226" s="123"/>
      <c r="R226" s="123"/>
      <c r="S226" s="123"/>
      <c r="T226" s="123"/>
      <c r="U226" s="123"/>
      <c r="V226" s="123"/>
      <c r="W226" s="123"/>
      <c r="X226" s="123"/>
    </row>
    <row r="227" spans="1:24" x14ac:dyDescent="0.35">
      <c r="F227" s="126"/>
      <c r="G227" s="126"/>
      <c r="H227" s="126"/>
      <c r="I227" s="126"/>
      <c r="J227" s="126"/>
      <c r="K227" s="126"/>
      <c r="L227" s="126"/>
      <c r="M227" s="126"/>
      <c r="N227" s="126"/>
      <c r="O227" s="126"/>
      <c r="P227" s="126"/>
      <c r="Q227" s="126"/>
      <c r="R227" s="126"/>
      <c r="S227" s="126"/>
      <c r="T227" s="126"/>
      <c r="U227" s="126"/>
      <c r="V227" s="126"/>
      <c r="W227" s="126"/>
      <c r="X227" s="126"/>
    </row>
    <row r="228" spans="1:24" x14ac:dyDescent="0.35">
      <c r="F228" s="126"/>
      <c r="G228" s="126"/>
      <c r="H228" s="126"/>
      <c r="I228" s="126"/>
      <c r="J228" s="126"/>
      <c r="K228" s="126"/>
      <c r="L228" s="126"/>
      <c r="M228" s="126"/>
      <c r="N228" s="126"/>
      <c r="O228" s="126"/>
      <c r="P228" s="126"/>
      <c r="Q228" s="126"/>
      <c r="R228" s="126"/>
      <c r="S228" s="126"/>
      <c r="T228" s="126"/>
      <c r="U228" s="126"/>
      <c r="V228" s="126"/>
      <c r="W228" s="126"/>
      <c r="X228" s="126"/>
    </row>
    <row r="229" spans="1:24" x14ac:dyDescent="0.35">
      <c r="F229" s="126"/>
      <c r="G229" s="126"/>
      <c r="H229" s="126"/>
      <c r="I229" s="126"/>
      <c r="J229" s="126"/>
      <c r="K229" s="126"/>
      <c r="L229" s="126"/>
      <c r="M229" s="126"/>
      <c r="N229" s="126"/>
      <c r="O229" s="126"/>
      <c r="P229" s="126"/>
      <c r="Q229" s="126"/>
      <c r="R229" s="126"/>
      <c r="S229" s="126"/>
      <c r="T229" s="126"/>
      <c r="U229" s="126"/>
      <c r="V229" s="126"/>
      <c r="W229" s="126"/>
      <c r="X229" s="126"/>
    </row>
    <row r="230" spans="1:24" x14ac:dyDescent="0.35">
      <c r="F230" s="126"/>
      <c r="G230" s="126"/>
      <c r="H230" s="126"/>
      <c r="I230" s="126"/>
      <c r="J230" s="126"/>
      <c r="K230" s="126"/>
      <c r="L230" s="126"/>
      <c r="M230" s="126"/>
      <c r="N230" s="126"/>
      <c r="O230" s="126"/>
      <c r="P230" s="126"/>
      <c r="Q230" s="126"/>
      <c r="R230" s="126"/>
      <c r="S230" s="126"/>
      <c r="T230" s="126"/>
      <c r="U230" s="126"/>
      <c r="V230" s="126"/>
      <c r="W230" s="126"/>
      <c r="X230" s="126"/>
    </row>
    <row r="231" spans="1:24" x14ac:dyDescent="0.35">
      <c r="F231" s="126"/>
      <c r="G231" s="126"/>
      <c r="H231" s="126"/>
      <c r="I231" s="126"/>
      <c r="J231" s="126"/>
      <c r="K231" s="126"/>
      <c r="L231" s="126"/>
      <c r="M231" s="126"/>
      <c r="N231" s="126"/>
      <c r="O231" s="126"/>
      <c r="P231" s="126"/>
      <c r="Q231" s="126"/>
      <c r="R231" s="126"/>
      <c r="S231" s="126"/>
      <c r="T231" s="126"/>
      <c r="U231" s="126"/>
      <c r="V231" s="126"/>
      <c r="W231" s="126"/>
      <c r="X231" s="126"/>
    </row>
    <row r="232" spans="1:24" x14ac:dyDescent="0.35">
      <c r="F232" s="126"/>
      <c r="G232" s="126"/>
      <c r="H232" s="126"/>
      <c r="I232" s="126"/>
      <c r="J232" s="126"/>
      <c r="K232" s="126"/>
      <c r="L232" s="126"/>
      <c r="M232" s="126"/>
      <c r="N232" s="126"/>
      <c r="O232" s="126"/>
      <c r="P232" s="126"/>
      <c r="Q232" s="126"/>
      <c r="R232" s="126"/>
      <c r="S232" s="126"/>
      <c r="T232" s="126"/>
      <c r="U232" s="126"/>
      <c r="V232" s="126"/>
      <c r="W232" s="126"/>
      <c r="X232" s="126"/>
    </row>
    <row r="233" spans="1:24" x14ac:dyDescent="0.35">
      <c r="F233" s="126"/>
      <c r="G233" s="126"/>
      <c r="H233" s="126"/>
      <c r="I233" s="126"/>
      <c r="J233" s="126"/>
      <c r="K233" s="126"/>
      <c r="L233" s="126"/>
      <c r="M233" s="126"/>
      <c r="N233" s="126"/>
      <c r="O233" s="126"/>
      <c r="P233" s="126"/>
      <c r="Q233" s="126"/>
      <c r="R233" s="126"/>
      <c r="S233" s="126"/>
      <c r="T233" s="126"/>
      <c r="U233" s="126"/>
      <c r="V233" s="126"/>
      <c r="W233" s="126"/>
      <c r="X233" s="126"/>
    </row>
    <row r="234" spans="1:24" x14ac:dyDescent="0.35">
      <c r="F234" s="126"/>
      <c r="G234" s="126"/>
      <c r="H234" s="126"/>
      <c r="I234" s="126"/>
      <c r="J234" s="126"/>
      <c r="K234" s="126"/>
      <c r="L234" s="126"/>
      <c r="M234" s="126"/>
      <c r="N234" s="126"/>
      <c r="O234" s="126"/>
      <c r="P234" s="126"/>
      <c r="Q234" s="126"/>
      <c r="R234" s="126"/>
      <c r="S234" s="126"/>
      <c r="T234" s="126"/>
      <c r="U234" s="126"/>
      <c r="V234" s="126"/>
      <c r="W234" s="126"/>
      <c r="X234" s="126"/>
    </row>
    <row r="235" spans="1:24" x14ac:dyDescent="0.35">
      <c r="F235" s="126"/>
      <c r="G235" s="126"/>
      <c r="H235" s="126"/>
      <c r="I235" s="126"/>
      <c r="J235" s="126"/>
      <c r="K235" s="126"/>
      <c r="L235" s="126"/>
      <c r="M235" s="126"/>
      <c r="N235" s="126"/>
      <c r="O235" s="126"/>
      <c r="P235" s="126"/>
      <c r="Q235" s="126"/>
      <c r="R235" s="126"/>
      <c r="S235" s="126"/>
      <c r="T235" s="126"/>
      <c r="U235" s="126"/>
      <c r="V235" s="126"/>
      <c r="W235" s="126"/>
      <c r="X235" s="126"/>
    </row>
    <row r="236" spans="1:24" x14ac:dyDescent="0.35">
      <c r="F236" s="126"/>
      <c r="G236" s="126"/>
      <c r="H236" s="126"/>
      <c r="I236" s="126"/>
      <c r="J236" s="126"/>
      <c r="K236" s="126"/>
      <c r="L236" s="126"/>
      <c r="M236" s="126"/>
      <c r="N236" s="126"/>
      <c r="O236" s="126"/>
      <c r="P236" s="126"/>
      <c r="Q236" s="126"/>
      <c r="R236" s="126"/>
      <c r="S236" s="126"/>
      <c r="T236" s="126"/>
      <c r="U236" s="126"/>
      <c r="V236" s="126"/>
      <c r="W236" s="126"/>
      <c r="X236" s="126"/>
    </row>
  </sheetData>
  <phoneticPr fontId="42"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G205"/>
  <sheetViews>
    <sheetView zoomScaleNormal="100" workbookViewId="0"/>
  </sheetViews>
  <sheetFormatPr defaultColWidth="8.7265625" defaultRowHeight="14.5" x14ac:dyDescent="0.35"/>
  <cols>
    <col min="1" max="1" width="20.7265625" style="49" customWidth="1"/>
    <col min="2" max="7" width="12.7265625" style="49" customWidth="1"/>
    <col min="8" max="16384" width="8.7265625" style="49"/>
  </cols>
  <sheetData>
    <row r="1" spans="1:7" ht="45" customHeight="1" x14ac:dyDescent="0.35">
      <c r="A1" s="47" t="s">
        <v>141</v>
      </c>
    </row>
    <row r="2" spans="1:7" s="30" customFormat="1" ht="20.149999999999999" customHeight="1" x14ac:dyDescent="0.35">
      <c r="A2" s="30" t="s">
        <v>103</v>
      </c>
    </row>
    <row r="3" spans="1:7" s="30" customFormat="1" ht="20.149999999999999" customHeight="1" x14ac:dyDescent="0.35">
      <c r="A3" s="30" t="s">
        <v>101</v>
      </c>
    </row>
    <row r="4" spans="1:7" s="100" customFormat="1" ht="20.149999999999999" customHeight="1" x14ac:dyDescent="0.3">
      <c r="A4" s="30" t="s">
        <v>64</v>
      </c>
      <c r="B4" s="98"/>
      <c r="C4" s="98"/>
      <c r="D4" s="146"/>
      <c r="E4" s="98"/>
      <c r="F4" s="98"/>
      <c r="G4" s="98"/>
    </row>
    <row r="5" spans="1:7" s="104" customFormat="1" ht="20.149999999999999" customHeight="1" x14ac:dyDescent="0.35">
      <c r="A5" s="101"/>
      <c r="B5" s="51"/>
      <c r="C5" s="56" t="s">
        <v>93</v>
      </c>
      <c r="D5" s="147"/>
      <c r="E5" s="90"/>
      <c r="F5" s="56" t="s">
        <v>122</v>
      </c>
      <c r="G5" s="55"/>
    </row>
    <row r="6" spans="1:7" s="104" customFormat="1" ht="77.5" x14ac:dyDescent="0.35">
      <c r="A6" s="105" t="s">
        <v>13</v>
      </c>
      <c r="B6" s="148" t="s">
        <v>118</v>
      </c>
      <c r="C6" s="62" t="s">
        <v>119</v>
      </c>
      <c r="D6" s="106" t="s">
        <v>120</v>
      </c>
      <c r="E6" s="62" t="s">
        <v>97</v>
      </c>
      <c r="F6" s="62" t="s">
        <v>99</v>
      </c>
      <c r="G6" s="63" t="s">
        <v>98</v>
      </c>
    </row>
    <row r="7" spans="1:7" ht="20.149999999999999" customHeight="1" x14ac:dyDescent="0.35">
      <c r="A7" s="107">
        <v>1998</v>
      </c>
      <c r="B7" s="149" t="s">
        <v>100</v>
      </c>
      <c r="C7" s="150" t="s">
        <v>100</v>
      </c>
      <c r="D7" s="150" t="s">
        <v>100</v>
      </c>
      <c r="E7" s="150" t="s">
        <v>100</v>
      </c>
      <c r="F7" s="150" t="s">
        <v>100</v>
      </c>
      <c r="G7" s="151" t="s">
        <v>100</v>
      </c>
    </row>
    <row r="8" spans="1:7" ht="20.149999999999999" customHeight="1" x14ac:dyDescent="0.35">
      <c r="A8" s="111">
        <v>1999</v>
      </c>
      <c r="B8" s="108" t="s">
        <v>100</v>
      </c>
      <c r="C8" s="109" t="s">
        <v>100</v>
      </c>
      <c r="D8" s="109" t="s">
        <v>100</v>
      </c>
      <c r="E8" s="109" t="s">
        <v>100</v>
      </c>
      <c r="F8" s="109" t="s">
        <v>100</v>
      </c>
      <c r="G8" s="110" t="s">
        <v>100</v>
      </c>
    </row>
    <row r="9" spans="1:7" ht="20.149999999999999" customHeight="1" x14ac:dyDescent="0.35">
      <c r="A9" s="111">
        <v>2000</v>
      </c>
      <c r="B9" s="108">
        <f>SUM('Quarterly transfers'!C15:C18)</f>
        <v>9581.9699999999993</v>
      </c>
      <c r="C9" s="109">
        <f>SUM('Quarterly transfers'!D15:D18)</f>
        <v>20.65</v>
      </c>
      <c r="D9" s="109">
        <f>SUM('Quarterly transfers'!E15:E18)</f>
        <v>9561.32</v>
      </c>
      <c r="E9" s="109" t="s">
        <v>100</v>
      </c>
      <c r="F9" s="109" t="s">
        <v>100</v>
      </c>
      <c r="G9" s="110" t="s">
        <v>100</v>
      </c>
    </row>
    <row r="10" spans="1:7" ht="20.149999999999999" customHeight="1" x14ac:dyDescent="0.35">
      <c r="A10" s="111">
        <v>2001</v>
      </c>
      <c r="B10" s="108">
        <f>SUM('Quarterly transfers'!C19:C22)</f>
        <v>8696.0400000000009</v>
      </c>
      <c r="C10" s="109">
        <f>SUM('Quarterly transfers'!D19:D22)</f>
        <v>1.9670000000000001</v>
      </c>
      <c r="D10" s="109">
        <f>SUM('Quarterly transfers'!E19:E22)</f>
        <v>8694.0730000000003</v>
      </c>
      <c r="E10" s="109" t="s">
        <v>100</v>
      </c>
      <c r="F10" s="109" t="s">
        <v>100</v>
      </c>
      <c r="G10" s="110" t="s">
        <v>100</v>
      </c>
    </row>
    <row r="11" spans="1:7" ht="20.149999999999999" customHeight="1" x14ac:dyDescent="0.35">
      <c r="A11" s="111">
        <v>2002</v>
      </c>
      <c r="B11" s="108">
        <f>SUM('Quarterly transfers'!C23:C26)</f>
        <v>6325.7220000000007</v>
      </c>
      <c r="C11" s="109">
        <f>SUM('Quarterly transfers'!D23:D26)</f>
        <v>369.66300000000001</v>
      </c>
      <c r="D11" s="109">
        <f>SUM('Quarterly transfers'!E23:E26)</f>
        <v>5956.0590000000002</v>
      </c>
      <c r="E11" s="109">
        <f>SUM('Quarterly transfers'!F23:F26)</f>
        <v>815.51300000000003</v>
      </c>
      <c r="F11" s="109">
        <f>SUM('Quarterly transfers'!G23:G26)</f>
        <v>0</v>
      </c>
      <c r="G11" s="110">
        <f>SUM('Quarterly transfers'!H23:H26)</f>
        <v>815.51300000000003</v>
      </c>
    </row>
    <row r="12" spans="1:7" ht="20.149999999999999" customHeight="1" x14ac:dyDescent="0.35">
      <c r="A12" s="111">
        <v>2003</v>
      </c>
      <c r="B12" s="108">
        <f>SUM('Quarterly transfers'!C27:C30)</f>
        <v>5818.1290000000008</v>
      </c>
      <c r="C12" s="109">
        <f>SUM('Quarterly transfers'!D27:D30)</f>
        <v>666.226</v>
      </c>
      <c r="D12" s="109">
        <f>SUM('Quarterly transfers'!E27:E30)</f>
        <v>5151.9030000000002</v>
      </c>
      <c r="E12" s="109">
        <f>SUM('Quarterly transfers'!F27:F30)</f>
        <v>1011.915</v>
      </c>
      <c r="F12" s="109">
        <f>SUM('Quarterly transfers'!G27:G30)</f>
        <v>0</v>
      </c>
      <c r="G12" s="110">
        <f>SUM('Quarterly transfers'!H27:H30)</f>
        <v>1011.915</v>
      </c>
    </row>
    <row r="13" spans="1:7" ht="20.149999999999999" customHeight="1" x14ac:dyDescent="0.35">
      <c r="A13" s="111">
        <v>2004</v>
      </c>
      <c r="B13" s="108">
        <f>SUM('Quarterly transfers'!C31:C34)</f>
        <v>6569.5170000000007</v>
      </c>
      <c r="C13" s="109">
        <f>SUM('Quarterly transfers'!D31:D34)</f>
        <v>789.41399999999999</v>
      </c>
      <c r="D13" s="109">
        <f>SUM('Quarterly transfers'!E31:E34)</f>
        <v>5780.103000000001</v>
      </c>
      <c r="E13" s="109">
        <f>SUM('Quarterly transfers'!F31:F34)</f>
        <v>2793.0810000000001</v>
      </c>
      <c r="F13" s="109">
        <f>SUM('Quarterly transfers'!G31:G34)</f>
        <v>0</v>
      </c>
      <c r="G13" s="110">
        <f>SUM('Quarterly transfers'!H31:H34)</f>
        <v>2793.0810000000001</v>
      </c>
    </row>
    <row r="14" spans="1:7" ht="20.149999999999999" customHeight="1" x14ac:dyDescent="0.35">
      <c r="A14" s="111">
        <v>2005</v>
      </c>
      <c r="B14" s="108">
        <f>SUM('Quarterly transfers'!C35:C38)</f>
        <v>6617.8339999999998</v>
      </c>
      <c r="C14" s="109">
        <f>SUM('Quarterly transfers'!D35:D38)</f>
        <v>989.90899999999999</v>
      </c>
      <c r="D14" s="109">
        <f>SUM('Quarterly transfers'!E35:E38)</f>
        <v>5627.9250000000002</v>
      </c>
      <c r="E14" s="109">
        <f>SUM('Quarterly transfers'!F35:F38)</f>
        <v>1687.02</v>
      </c>
      <c r="F14" s="109">
        <f>SUM('Quarterly transfers'!G35:G38)</f>
        <v>0.17300000000000001</v>
      </c>
      <c r="G14" s="110">
        <f>SUM('Quarterly transfers'!H35:H38)</f>
        <v>1686.847</v>
      </c>
    </row>
    <row r="15" spans="1:7" ht="20.149999999999999" customHeight="1" x14ac:dyDescent="0.35">
      <c r="A15" s="111">
        <v>2006</v>
      </c>
      <c r="B15" s="108">
        <f>SUM('Quarterly transfers'!C39:C42)</f>
        <v>10194.049999999999</v>
      </c>
      <c r="C15" s="109">
        <f>SUM('Quarterly transfers'!D39:D42)</f>
        <v>158.25800000000001</v>
      </c>
      <c r="D15" s="109">
        <f>SUM('Quarterly transfers'!E39:E42)</f>
        <v>10035.791999999998</v>
      </c>
      <c r="E15" s="109">
        <f>SUM('Quarterly transfers'!F39:F42)</f>
        <v>941.01199999999994</v>
      </c>
      <c r="F15" s="109">
        <f>SUM('Quarterly transfers'!G39:G42)</f>
        <v>35.691000000000003</v>
      </c>
      <c r="G15" s="110">
        <f>SUM('Quarterly transfers'!H39:H42)</f>
        <v>905.32100000000003</v>
      </c>
    </row>
    <row r="16" spans="1:7" ht="20.149999999999999" customHeight="1" x14ac:dyDescent="0.35">
      <c r="A16" s="111">
        <v>2007</v>
      </c>
      <c r="B16" s="108">
        <f>SUM('Quarterly transfers'!C43:C46)</f>
        <v>6662.2489999999998</v>
      </c>
      <c r="C16" s="109">
        <f>SUM('Quarterly transfers'!D43:D46)</f>
        <v>1028.1669999999999</v>
      </c>
      <c r="D16" s="109">
        <f>SUM('Quarterly transfers'!E43:E46)</f>
        <v>5634.0820000000003</v>
      </c>
      <c r="E16" s="109">
        <f>SUM('Quarterly transfers'!F43:F46)</f>
        <v>1729.7680499999992</v>
      </c>
      <c r="F16" s="109">
        <f>SUM('Quarterly transfers'!G43:G46)</f>
        <v>2.2245500000000034</v>
      </c>
      <c r="G16" s="110">
        <f>SUM('Quarterly transfers'!H43:H46)</f>
        <v>1727.5434999999993</v>
      </c>
    </row>
    <row r="17" spans="1:7" ht="20.149999999999999" customHeight="1" x14ac:dyDescent="0.35">
      <c r="A17" s="111">
        <v>2008</v>
      </c>
      <c r="B17" s="108">
        <f>SUM('Quarterly transfers'!C47:C50)</f>
        <v>8751.7270000000008</v>
      </c>
      <c r="C17" s="109">
        <f>SUM('Quarterly transfers'!D47:D50)</f>
        <v>307.38600000000002</v>
      </c>
      <c r="D17" s="109">
        <f>SUM('Quarterly transfers'!E47:E50)</f>
        <v>8444.3410000000003</v>
      </c>
      <c r="E17" s="109">
        <f>SUM('Quarterly transfers'!F47:F50)</f>
        <v>700.14285000000211</v>
      </c>
      <c r="F17" s="109">
        <f>SUM('Quarterly transfers'!G47:G50)</f>
        <v>155.24885000000143</v>
      </c>
      <c r="G17" s="110">
        <f>SUM('Quarterly transfers'!H47:H50)</f>
        <v>544.8940000000008</v>
      </c>
    </row>
    <row r="18" spans="1:7" ht="20.149999999999999" customHeight="1" x14ac:dyDescent="0.35">
      <c r="A18" s="111">
        <v>2009</v>
      </c>
      <c r="B18" s="108">
        <f>SUM('Quarterly transfers'!C51:C54)</f>
        <v>10405.141000000001</v>
      </c>
      <c r="C18" s="109">
        <f>SUM('Quarterly transfers'!D51:D54)</f>
        <v>196.345</v>
      </c>
      <c r="D18" s="109">
        <f>SUM('Quarterly transfers'!E51:E54)</f>
        <v>10208.796</v>
      </c>
      <c r="E18" s="109">
        <f>SUM('Quarterly transfers'!F51:F54)</f>
        <v>1990.9058499999983</v>
      </c>
      <c r="F18" s="109">
        <f>SUM('Quarterly transfers'!G51:G54)</f>
        <v>14.056900000000006</v>
      </c>
      <c r="G18" s="110">
        <f>SUM('Quarterly transfers'!H51:H54)</f>
        <v>1976.8489499999982</v>
      </c>
    </row>
    <row r="19" spans="1:7" ht="20.149999999999999" customHeight="1" x14ac:dyDescent="0.35">
      <c r="A19" s="112">
        <v>2010</v>
      </c>
      <c r="B19" s="108">
        <f>SUM('Quarterly transfers'!C55:C58)</f>
        <v>8237.8159999999989</v>
      </c>
      <c r="C19" s="109">
        <f>SUM('Quarterly transfers'!D55:D58)</f>
        <v>239.78199999999998</v>
      </c>
      <c r="D19" s="109">
        <f>SUM('Quarterly transfers'!E55:E58)</f>
        <v>7998.0339999999997</v>
      </c>
      <c r="E19" s="109">
        <f>SUM('Quarterly transfers'!F55:F58)</f>
        <v>2298.1350500000026</v>
      </c>
      <c r="F19" s="109">
        <f>SUM('Quarterly transfers'!G55:G58)</f>
        <v>0.69214999999999993</v>
      </c>
      <c r="G19" s="110">
        <f>SUM('Quarterly transfers'!H55:H58)</f>
        <v>2297.4429000000027</v>
      </c>
    </row>
    <row r="20" spans="1:7" ht="20.149999999999999" customHeight="1" x14ac:dyDescent="0.35">
      <c r="A20" s="112">
        <v>2011</v>
      </c>
      <c r="B20" s="108">
        <f>SUM('Quarterly transfers'!C59:C62)</f>
        <v>11833.579999999998</v>
      </c>
      <c r="C20" s="109">
        <f>SUM('Quarterly transfers'!D59:D62)</f>
        <v>236.41900000000001</v>
      </c>
      <c r="D20" s="109">
        <f>SUM('Quarterly transfers'!E59:E62)</f>
        <v>11597.161</v>
      </c>
      <c r="E20" s="109">
        <f>SUM('Quarterly transfers'!F59:F62)</f>
        <v>1769.0733000000027</v>
      </c>
      <c r="F20" s="109">
        <f>SUM('Quarterly transfers'!G59:G62)</f>
        <v>0</v>
      </c>
      <c r="G20" s="110">
        <f>SUM('Quarterly transfers'!H59:H62)</f>
        <v>1769.0733000000027</v>
      </c>
    </row>
    <row r="21" spans="1:7" ht="20.149999999999999" customHeight="1" x14ac:dyDescent="0.35">
      <c r="A21" s="112">
        <v>2012</v>
      </c>
      <c r="B21" s="108">
        <f>SUM('Quarterly transfers'!C63:C66)</f>
        <v>11123.036</v>
      </c>
      <c r="C21" s="109">
        <f>SUM('Quarterly transfers'!D63:D66)</f>
        <v>406.33699999999999</v>
      </c>
      <c r="D21" s="109">
        <f>SUM('Quarterly transfers'!E63:E66)</f>
        <v>10716.698999999999</v>
      </c>
      <c r="E21" s="109">
        <f>SUM('Quarterly transfers'!F63:F66)</f>
        <v>2164.3052500000094</v>
      </c>
      <c r="F21" s="109">
        <f>SUM('Quarterly transfers'!G63:G66)</f>
        <v>1.9283999999999999</v>
      </c>
      <c r="G21" s="110">
        <f>SUM('Quarterly transfers'!H63:H66)</f>
        <v>2162.3768500000097</v>
      </c>
    </row>
    <row r="22" spans="1:7" ht="20.149999999999999" customHeight="1" x14ac:dyDescent="0.35">
      <c r="A22" s="112">
        <v>2013</v>
      </c>
      <c r="B22" s="108">
        <f>SUM('Quarterly transfers'!C67:C70)</f>
        <v>13473.767</v>
      </c>
      <c r="C22" s="109">
        <f>SUM('Quarterly transfers'!D67:D70)</f>
        <v>199.12699999999998</v>
      </c>
      <c r="D22" s="109">
        <f>SUM('Quarterly transfers'!E67:E70)</f>
        <v>13274.64</v>
      </c>
      <c r="E22" s="109">
        <f>SUM('Quarterly transfers'!F67:F70)</f>
        <v>1551.3674120000117</v>
      </c>
      <c r="F22" s="109">
        <f>SUM('Quarterly transfers'!G67:G70)</f>
        <v>10.741650000000003</v>
      </c>
      <c r="G22" s="110">
        <f>SUM('Quarterly transfers'!H67:H70)</f>
        <v>1540.6257620000115</v>
      </c>
    </row>
    <row r="23" spans="1:7" ht="20.149999999999999" customHeight="1" x14ac:dyDescent="0.35">
      <c r="A23" s="112">
        <v>2014</v>
      </c>
      <c r="B23" s="108">
        <f>SUM('Quarterly transfers'!C71:C74)</f>
        <v>10906.045899999999</v>
      </c>
      <c r="C23" s="109">
        <f>SUM('Quarterly transfers'!D71:D74)</f>
        <v>136.119</v>
      </c>
      <c r="D23" s="109">
        <f>SUM('Quarterly transfers'!E71:E74)</f>
        <v>10769.9269</v>
      </c>
      <c r="E23" s="109">
        <f>SUM('Quarterly transfers'!F71:F74)</f>
        <v>1108.8075500000054</v>
      </c>
      <c r="F23" s="109">
        <f>SUM('Quarterly transfers'!G71:G74)</f>
        <v>64.773999999999972</v>
      </c>
      <c r="G23" s="110">
        <f>SUM('Quarterly transfers'!H71:H74)</f>
        <v>1044.0335500000053</v>
      </c>
    </row>
    <row r="24" spans="1:7" ht="20.149999999999999" customHeight="1" x14ac:dyDescent="0.35">
      <c r="A24" s="112">
        <v>2015</v>
      </c>
      <c r="B24" s="108">
        <f>SUM('Quarterly transfers'!C75:C78)</f>
        <v>14822.487999999998</v>
      </c>
      <c r="C24" s="109">
        <f>SUM('Quarterly transfers'!D75:D78)</f>
        <v>224.416</v>
      </c>
      <c r="D24" s="109">
        <f>SUM('Quarterly transfers'!E75:E78)</f>
        <v>14598.071999999998</v>
      </c>
      <c r="E24" s="109">
        <f>SUM('Quarterly transfers'!F75:F78)</f>
        <v>685.01240000000007</v>
      </c>
      <c r="F24" s="109">
        <f>SUM('Quarterly transfers'!G75:G78)</f>
        <v>493.54310000000055</v>
      </c>
      <c r="G24" s="110">
        <f>SUM('Quarterly transfers'!H75:H78)</f>
        <v>191.46929999999949</v>
      </c>
    </row>
    <row r="25" spans="1:7" ht="20.149999999999999" customHeight="1" x14ac:dyDescent="0.35">
      <c r="A25" s="112">
        <v>2016</v>
      </c>
      <c r="B25" s="108">
        <f>SUM('Quarterly transfers'!C79:C82)</f>
        <v>10303.345000000001</v>
      </c>
      <c r="C25" s="109">
        <f>SUM('Quarterly transfers'!D79:D82)</f>
        <v>664.197</v>
      </c>
      <c r="D25" s="109">
        <f>SUM('Quarterly transfers'!E79:E82)</f>
        <v>9639.148000000001</v>
      </c>
      <c r="E25" s="109">
        <f>SUM('Quarterly transfers'!F79:F82)</f>
        <v>438.45879999999994</v>
      </c>
      <c r="F25" s="109">
        <f>SUM('Quarterly transfers'!G79:G82)</f>
        <v>690.43095000000017</v>
      </c>
      <c r="G25" s="110">
        <f>SUM('Quarterly transfers'!H79:H82)</f>
        <v>-251.97215000000028</v>
      </c>
    </row>
    <row r="26" spans="1:7" ht="20.149999999999999" customHeight="1" x14ac:dyDescent="0.35">
      <c r="A26" s="112">
        <v>2017</v>
      </c>
      <c r="B26" s="108">
        <f>SUM('Quarterly transfers'!C83:C86)</f>
        <v>13512.625</v>
      </c>
      <c r="C26" s="109">
        <f>SUM('Quarterly transfers'!D83:D86)</f>
        <v>499.63700000000006</v>
      </c>
      <c r="D26" s="109">
        <f>SUM('Quarterly transfers'!E83:E86)</f>
        <v>13012.988000000001</v>
      </c>
      <c r="E26" s="109">
        <f>SUM('Quarterly transfers'!F83:F86)</f>
        <v>746.96100000000001</v>
      </c>
      <c r="F26" s="109">
        <f>SUM('Quarterly transfers'!G83:G86)</f>
        <v>891.74050000000011</v>
      </c>
      <c r="G26" s="110">
        <f>SUM('Quarterly transfers'!H83:H86)</f>
        <v>-144.77950000000004</v>
      </c>
    </row>
    <row r="27" spans="1:7" ht="20.149999999999999" customHeight="1" x14ac:dyDescent="0.35">
      <c r="A27" s="112">
        <v>2018</v>
      </c>
      <c r="B27" s="108">
        <f>SUM('Quarterly transfers'!C87:C90)</f>
        <v>13360.425500000001</v>
      </c>
      <c r="C27" s="109">
        <f>SUM('Quarterly transfers'!D87:D90)</f>
        <v>550.23350000000005</v>
      </c>
      <c r="D27" s="109">
        <f>SUM('Quarterly transfers'!E87:E90)</f>
        <v>12810.191999999999</v>
      </c>
      <c r="E27" s="109">
        <f>SUM('Quarterly transfers'!F87:F90)</f>
        <v>1315.2894999999999</v>
      </c>
      <c r="F27" s="109">
        <f>SUM('Quarterly transfers'!G87:G90)</f>
        <v>608.52350000000001</v>
      </c>
      <c r="G27" s="110">
        <f>SUM('Quarterly transfers'!H87:H90)</f>
        <v>706.76600000000008</v>
      </c>
    </row>
    <row r="28" spans="1:7" ht="20.149999999999999" customHeight="1" x14ac:dyDescent="0.35">
      <c r="A28" s="112">
        <v>2019</v>
      </c>
      <c r="B28" s="108">
        <f>SUM('Quarterly transfers'!C91:C94)</f>
        <v>15621.778000000002</v>
      </c>
      <c r="C28" s="109">
        <f>SUM('Quarterly transfers'!D91:D94)</f>
        <v>748.84</v>
      </c>
      <c r="D28" s="109">
        <f>SUM('Quarterly transfers'!E91:E94)</f>
        <v>14872.938</v>
      </c>
      <c r="E28" s="109">
        <f>SUM('Quarterly transfers'!F91:F94)</f>
        <v>1475.4380000000001</v>
      </c>
      <c r="F28" s="109">
        <f>SUM('Quarterly transfers'!G91:G94)</f>
        <v>494.79300000000001</v>
      </c>
      <c r="G28" s="110">
        <f>SUM('Quarterly transfers'!H91:H94)</f>
        <v>980.6450000000001</v>
      </c>
    </row>
    <row r="29" spans="1:7" ht="20.149999999999999" customHeight="1" x14ac:dyDescent="0.35">
      <c r="A29" s="112">
        <v>2020</v>
      </c>
      <c r="B29" s="108">
        <f>SUM('Quarterly transfers'!C95:C98)</f>
        <v>19360.351999999999</v>
      </c>
      <c r="C29" s="109">
        <f>SUM('Quarterly transfers'!D95:D98)</f>
        <v>310.05049999999994</v>
      </c>
      <c r="D29" s="109">
        <f>SUM('Quarterly transfers'!E95:E98)</f>
        <v>19050.301499999998</v>
      </c>
      <c r="E29" s="109">
        <f>SUM('Quarterly transfers'!F95:F98)</f>
        <v>1063.1154999999999</v>
      </c>
      <c r="F29" s="109">
        <f>SUM('Quarterly transfers'!G95:G98)</f>
        <v>766.70749999999987</v>
      </c>
      <c r="G29" s="110">
        <f>SUM('Quarterly transfers'!H95:H98)</f>
        <v>296.40800000000002</v>
      </c>
    </row>
    <row r="30" spans="1:7" ht="20.149999999999999" customHeight="1" x14ac:dyDescent="0.35">
      <c r="A30" s="112">
        <v>2021</v>
      </c>
      <c r="B30" s="108">
        <f>SUM('Quarterly transfers'!C99:C102)</f>
        <v>16034.534</v>
      </c>
      <c r="C30" s="109">
        <f>SUM('Quarterly transfers'!D99:D102)</f>
        <v>872.31700000000001</v>
      </c>
      <c r="D30" s="109">
        <f>SUM('Quarterly transfers'!E99:E102)</f>
        <v>15162.217000000001</v>
      </c>
      <c r="E30" s="109">
        <f>SUM('Quarterly transfers'!F99:F102)</f>
        <v>1637.2750000000001</v>
      </c>
      <c r="F30" s="109">
        <f>SUM('Quarterly transfers'!G99:G102)</f>
        <v>771.85549999999989</v>
      </c>
      <c r="G30" s="110">
        <f>SUM('Quarterly transfers'!H99:H102)</f>
        <v>865.4195000000002</v>
      </c>
    </row>
    <row r="31" spans="1:7" ht="20.149999999999999" customHeight="1" x14ac:dyDescent="0.35">
      <c r="A31" s="112">
        <v>2022</v>
      </c>
      <c r="B31" s="108">
        <f>SUM('Quarterly transfers'!C103:C106)</f>
        <v>19463.950999999997</v>
      </c>
      <c r="C31" s="109">
        <f>SUM('Quarterly transfers'!D103:D106)</f>
        <v>438.02</v>
      </c>
      <c r="D31" s="109">
        <f>SUM('Quarterly transfers'!E103:E106)</f>
        <v>19025.930999999997</v>
      </c>
      <c r="E31" s="109">
        <f>SUM('Quarterly transfers'!F103:F106)</f>
        <v>796.61050000000012</v>
      </c>
      <c r="F31" s="109">
        <f>SUM('Quarterly transfers'!G103:G106)</f>
        <v>1073.6634999999997</v>
      </c>
      <c r="G31" s="110">
        <f>SUM('Quarterly transfers'!H103:H106)</f>
        <v>-277.05299999999983</v>
      </c>
    </row>
    <row r="32" spans="1:7" ht="20.149999999999999" customHeight="1" x14ac:dyDescent="0.35">
      <c r="A32" s="161">
        <v>2023</v>
      </c>
      <c r="B32" s="109">
        <f>SUM('Quarterly transfers'!C107:C110)</f>
        <v>15270.3855</v>
      </c>
      <c r="C32" s="109">
        <f>SUM('Quarterly transfers'!D107:D110)</f>
        <v>1420.1165000000001</v>
      </c>
      <c r="D32" s="109">
        <f>SUM('Quarterly transfers'!E107:E110)</f>
        <v>13850.269</v>
      </c>
      <c r="E32" s="109">
        <f>SUM('Quarterly transfers'!F107:F110)</f>
        <v>2454.549</v>
      </c>
      <c r="F32" s="109">
        <f>SUM('Quarterly transfers'!G107:G110)</f>
        <v>421.78099999999995</v>
      </c>
      <c r="G32" s="110">
        <f>SUM('Quarterly transfers'!H107:H110)</f>
        <v>2032.768</v>
      </c>
    </row>
    <row r="33" spans="1:7" ht="20.149999999999999" customHeight="1" x14ac:dyDescent="0.35">
      <c r="A33" s="161">
        <v>2024</v>
      </c>
      <c r="B33" s="109">
        <f>SUM('Quarterly transfers'!C111:C114)</f>
        <v>18234.433000000001</v>
      </c>
      <c r="C33" s="109">
        <f>SUM('Quarterly transfers'!D111:D114)</f>
        <v>1045.7125000000001</v>
      </c>
      <c r="D33" s="109">
        <f>SUM('Quarterly transfers'!E111:E114)</f>
        <v>17188.720499999999</v>
      </c>
      <c r="E33" s="109">
        <f>SUM('Quarterly transfers'!F111:F114)</f>
        <v>2745.8205000000003</v>
      </c>
      <c r="F33" s="109">
        <f>SUM('Quarterly transfers'!G111:G114)</f>
        <v>248.755</v>
      </c>
      <c r="G33" s="110">
        <f>SUM('Quarterly transfers'!H111:H114)</f>
        <v>2497.0654999999997</v>
      </c>
    </row>
    <row r="34" spans="1:7" ht="20.149999999999999" customHeight="1" x14ac:dyDescent="0.35">
      <c r="A34" s="152" t="s">
        <v>166</v>
      </c>
      <c r="B34" s="114">
        <f>SUM('Quarterly transfers'!C115:C118)</f>
        <v>19326.557000000001</v>
      </c>
      <c r="C34" s="114">
        <f>SUM('Quarterly transfers'!D115:D118)</f>
        <v>807.79099999999994</v>
      </c>
      <c r="D34" s="114">
        <f>SUM('Quarterly transfers'!E115:E118)</f>
        <v>18518.766</v>
      </c>
      <c r="E34" s="114">
        <f>SUM('Quarterly transfers'!F115:F118)</f>
        <v>2373.86</v>
      </c>
      <c r="F34" s="114">
        <f>SUM('Quarterly transfers'!G115:G118)</f>
        <v>141.55099999999999</v>
      </c>
      <c r="G34" s="115">
        <f>SUM('Quarterly transfers'!H115:H118)</f>
        <v>2232.3090000000002</v>
      </c>
    </row>
    <row r="35" spans="1:7" x14ac:dyDescent="0.35">
      <c r="A35" s="120"/>
      <c r="B35" s="163"/>
      <c r="C35" s="163"/>
      <c r="D35" s="163"/>
      <c r="E35" s="163"/>
      <c r="F35" s="163"/>
      <c r="G35" s="163"/>
    </row>
    <row r="36" spans="1:7" x14ac:dyDescent="0.35">
      <c r="A36" s="120"/>
      <c r="B36" s="121"/>
      <c r="C36" s="121"/>
      <c r="D36" s="121"/>
      <c r="E36" s="121"/>
      <c r="F36" s="121"/>
      <c r="G36" s="121"/>
    </row>
    <row r="37" spans="1:7" x14ac:dyDescent="0.35">
      <c r="A37" s="120"/>
    </row>
    <row r="38" spans="1:7" x14ac:dyDescent="0.35">
      <c r="A38" s="120"/>
      <c r="B38" s="163"/>
      <c r="C38" s="163"/>
      <c r="D38" s="163"/>
      <c r="E38" s="163"/>
      <c r="F38" s="163"/>
      <c r="G38" s="163"/>
    </row>
    <row r="39" spans="1:7" x14ac:dyDescent="0.35">
      <c r="A39" s="120"/>
    </row>
    <row r="40" spans="1:7" x14ac:dyDescent="0.35">
      <c r="A40" s="120"/>
    </row>
    <row r="41" spans="1:7" x14ac:dyDescent="0.35">
      <c r="A41" s="120"/>
    </row>
    <row r="42" spans="1:7" x14ac:dyDescent="0.35">
      <c r="A42" s="120"/>
    </row>
    <row r="43" spans="1:7" x14ac:dyDescent="0.35">
      <c r="A43" s="120"/>
    </row>
    <row r="44" spans="1:7" x14ac:dyDescent="0.35">
      <c r="A44" s="120"/>
    </row>
    <row r="45" spans="1:7" x14ac:dyDescent="0.35">
      <c r="A45" s="120"/>
    </row>
    <row r="46" spans="1:7" x14ac:dyDescent="0.35">
      <c r="A46" s="120"/>
    </row>
    <row r="47" spans="1:7" x14ac:dyDescent="0.35">
      <c r="A47" s="120"/>
    </row>
    <row r="48" spans="1:7" x14ac:dyDescent="0.35">
      <c r="A48" s="125"/>
    </row>
    <row r="49" spans="1:1" x14ac:dyDescent="0.35">
      <c r="A49" s="125"/>
    </row>
    <row r="50" spans="1:1" x14ac:dyDescent="0.35">
      <c r="A50" s="125"/>
    </row>
    <row r="51" spans="1:1" x14ac:dyDescent="0.35">
      <c r="A51" s="125"/>
    </row>
    <row r="52" spans="1:1" x14ac:dyDescent="0.35">
      <c r="A52" s="125"/>
    </row>
    <row r="53" spans="1:1" x14ac:dyDescent="0.35">
      <c r="A53" s="125"/>
    </row>
    <row r="54" spans="1:1" x14ac:dyDescent="0.35">
      <c r="A54" s="125"/>
    </row>
    <row r="55" spans="1:1" x14ac:dyDescent="0.35">
      <c r="A55" s="125"/>
    </row>
    <row r="56" spans="1:1" x14ac:dyDescent="0.35">
      <c r="A56" s="125"/>
    </row>
    <row r="57" spans="1:1" x14ac:dyDescent="0.35">
      <c r="A57" s="125"/>
    </row>
    <row r="58" spans="1:1" x14ac:dyDescent="0.35">
      <c r="A58" s="125"/>
    </row>
    <row r="59" spans="1:1" x14ac:dyDescent="0.35">
      <c r="A59" s="125"/>
    </row>
    <row r="60" spans="1:1" x14ac:dyDescent="0.35">
      <c r="A60" s="125"/>
    </row>
    <row r="61" spans="1:1" x14ac:dyDescent="0.35">
      <c r="A61" s="125"/>
    </row>
    <row r="62" spans="1:1" x14ac:dyDescent="0.35">
      <c r="A62" s="125"/>
    </row>
    <row r="63" spans="1:1" x14ac:dyDescent="0.35">
      <c r="A63" s="125"/>
    </row>
    <row r="64" spans="1:1" x14ac:dyDescent="0.35">
      <c r="A64" s="125"/>
    </row>
    <row r="65" spans="1:1" x14ac:dyDescent="0.35">
      <c r="A65" s="125"/>
    </row>
    <row r="66" spans="1:1" x14ac:dyDescent="0.35">
      <c r="A66" s="125"/>
    </row>
    <row r="67" spans="1:1" x14ac:dyDescent="0.35">
      <c r="A67" s="125"/>
    </row>
    <row r="68" spans="1:1" x14ac:dyDescent="0.35">
      <c r="A68" s="125"/>
    </row>
    <row r="69" spans="1:1" x14ac:dyDescent="0.35">
      <c r="A69" s="125"/>
    </row>
    <row r="70" spans="1:1" x14ac:dyDescent="0.35">
      <c r="A70" s="125"/>
    </row>
    <row r="71" spans="1:1" x14ac:dyDescent="0.35">
      <c r="A71" s="125"/>
    </row>
    <row r="72" spans="1:1" x14ac:dyDescent="0.35">
      <c r="A72" s="125"/>
    </row>
    <row r="73" spans="1:1" x14ac:dyDescent="0.35">
      <c r="A73" s="125"/>
    </row>
    <row r="74" spans="1:1" x14ac:dyDescent="0.35">
      <c r="A74" s="125"/>
    </row>
    <row r="75" spans="1:1" x14ac:dyDescent="0.35">
      <c r="A75" s="125"/>
    </row>
    <row r="76" spans="1:1" x14ac:dyDescent="0.35">
      <c r="A76" s="125"/>
    </row>
    <row r="77" spans="1:1" x14ac:dyDescent="0.35">
      <c r="A77" s="125"/>
    </row>
    <row r="78" spans="1:1" x14ac:dyDescent="0.35">
      <c r="A78" s="125"/>
    </row>
    <row r="79" spans="1:1" x14ac:dyDescent="0.35">
      <c r="A79" s="125"/>
    </row>
    <row r="80" spans="1:1" x14ac:dyDescent="0.35">
      <c r="A80" s="125"/>
    </row>
    <row r="81" spans="1:1" x14ac:dyDescent="0.35">
      <c r="A81" s="125"/>
    </row>
    <row r="82" spans="1:1" x14ac:dyDescent="0.35">
      <c r="A82" s="125"/>
    </row>
    <row r="83" spans="1:1" x14ac:dyDescent="0.35">
      <c r="A83" s="125"/>
    </row>
    <row r="84" spans="1:1" x14ac:dyDescent="0.35">
      <c r="A84" s="125"/>
    </row>
    <row r="85" spans="1:1" x14ac:dyDescent="0.35">
      <c r="A85" s="125"/>
    </row>
    <row r="86" spans="1:1" x14ac:dyDescent="0.35">
      <c r="A86" s="125"/>
    </row>
    <row r="87" spans="1:1" x14ac:dyDescent="0.35">
      <c r="A87" s="125"/>
    </row>
    <row r="88" spans="1:1" x14ac:dyDescent="0.35">
      <c r="A88" s="125"/>
    </row>
    <row r="89" spans="1:1" x14ac:dyDescent="0.35">
      <c r="A89" s="125"/>
    </row>
    <row r="90" spans="1:1" x14ac:dyDescent="0.35">
      <c r="A90" s="125"/>
    </row>
    <row r="91" spans="1:1" x14ac:dyDescent="0.35">
      <c r="A91" s="125"/>
    </row>
    <row r="92" spans="1:1" x14ac:dyDescent="0.35">
      <c r="A92" s="125"/>
    </row>
    <row r="93" spans="1:1" x14ac:dyDescent="0.35">
      <c r="A93" s="125"/>
    </row>
    <row r="94" spans="1:1" x14ac:dyDescent="0.35">
      <c r="A94" s="125"/>
    </row>
    <row r="95" spans="1:1" x14ac:dyDescent="0.35">
      <c r="A95" s="125"/>
    </row>
    <row r="96" spans="1:1" x14ac:dyDescent="0.35">
      <c r="A96" s="125"/>
    </row>
    <row r="97" spans="1:1" x14ac:dyDescent="0.35">
      <c r="A97" s="125"/>
    </row>
    <row r="98" spans="1:1" x14ac:dyDescent="0.35">
      <c r="A98" s="125"/>
    </row>
    <row r="99" spans="1:1" x14ac:dyDescent="0.35">
      <c r="A99" s="125"/>
    </row>
    <row r="100" spans="1:1" x14ac:dyDescent="0.35">
      <c r="A100" s="125"/>
    </row>
    <row r="101" spans="1:1" x14ac:dyDescent="0.35">
      <c r="A101" s="125"/>
    </row>
    <row r="102" spans="1:1" x14ac:dyDescent="0.35">
      <c r="A102" s="125"/>
    </row>
    <row r="103" spans="1:1" x14ac:dyDescent="0.35">
      <c r="A103" s="125"/>
    </row>
    <row r="104" spans="1:1" x14ac:dyDescent="0.35">
      <c r="A104" s="125"/>
    </row>
    <row r="105" spans="1:1" x14ac:dyDescent="0.35">
      <c r="A105" s="125"/>
    </row>
    <row r="106" spans="1:1" x14ac:dyDescent="0.35">
      <c r="A106" s="125"/>
    </row>
    <row r="107" spans="1:1" x14ac:dyDescent="0.35">
      <c r="A107" s="125"/>
    </row>
    <row r="108" spans="1:1" x14ac:dyDescent="0.35">
      <c r="A108" s="125"/>
    </row>
    <row r="109" spans="1:1" x14ac:dyDescent="0.35">
      <c r="A109" s="125"/>
    </row>
    <row r="110" spans="1:1" x14ac:dyDescent="0.35">
      <c r="A110" s="125"/>
    </row>
    <row r="111" spans="1:1" x14ac:dyDescent="0.35">
      <c r="A111" s="125"/>
    </row>
    <row r="112" spans="1:1" x14ac:dyDescent="0.35">
      <c r="A112" s="125"/>
    </row>
    <row r="113" spans="1:1" x14ac:dyDescent="0.35">
      <c r="A113" s="125"/>
    </row>
    <row r="114" spans="1:1" x14ac:dyDescent="0.35">
      <c r="A114" s="125"/>
    </row>
    <row r="115" spans="1:1" x14ac:dyDescent="0.35">
      <c r="A115" s="125"/>
    </row>
    <row r="116" spans="1:1" x14ac:dyDescent="0.35">
      <c r="A116" s="125"/>
    </row>
    <row r="117" spans="1:1" x14ac:dyDescent="0.35">
      <c r="A117" s="125"/>
    </row>
    <row r="118" spans="1:1" x14ac:dyDescent="0.35">
      <c r="A118" s="125"/>
    </row>
    <row r="119" spans="1:1" x14ac:dyDescent="0.35">
      <c r="A119" s="125"/>
    </row>
    <row r="120" spans="1:1" x14ac:dyDescent="0.35">
      <c r="A120" s="125"/>
    </row>
    <row r="121" spans="1:1" x14ac:dyDescent="0.35">
      <c r="A121" s="125"/>
    </row>
    <row r="122" spans="1:1" x14ac:dyDescent="0.35">
      <c r="A122" s="125"/>
    </row>
    <row r="123" spans="1:1" x14ac:dyDescent="0.35">
      <c r="A123" s="125"/>
    </row>
    <row r="124" spans="1:1" x14ac:dyDescent="0.35">
      <c r="A124" s="125"/>
    </row>
    <row r="125" spans="1:1" x14ac:dyDescent="0.35">
      <c r="A125" s="125"/>
    </row>
    <row r="126" spans="1:1" x14ac:dyDescent="0.35">
      <c r="A126" s="125"/>
    </row>
    <row r="127" spans="1:1" x14ac:dyDescent="0.35">
      <c r="A127" s="125"/>
    </row>
    <row r="128" spans="1:1" x14ac:dyDescent="0.35">
      <c r="A128" s="125"/>
    </row>
    <row r="129" spans="1:1" x14ac:dyDescent="0.35">
      <c r="A129" s="125"/>
    </row>
    <row r="130" spans="1:1" x14ac:dyDescent="0.35">
      <c r="A130" s="125"/>
    </row>
    <row r="131" spans="1:1" x14ac:dyDescent="0.35">
      <c r="A131" s="125"/>
    </row>
    <row r="132" spans="1:1" x14ac:dyDescent="0.35">
      <c r="A132" s="125"/>
    </row>
    <row r="133" spans="1:1" x14ac:dyDescent="0.35">
      <c r="A133" s="125"/>
    </row>
    <row r="134" spans="1:1" x14ac:dyDescent="0.35">
      <c r="A134" s="125"/>
    </row>
    <row r="135" spans="1:1" x14ac:dyDescent="0.35">
      <c r="A135" s="125"/>
    </row>
    <row r="136" spans="1:1" x14ac:dyDescent="0.35">
      <c r="A136" s="125"/>
    </row>
    <row r="137" spans="1:1" x14ac:dyDescent="0.35">
      <c r="A137" s="125"/>
    </row>
    <row r="138" spans="1:1" x14ac:dyDescent="0.35">
      <c r="A138" s="125"/>
    </row>
    <row r="139" spans="1:1" x14ac:dyDescent="0.35">
      <c r="A139" s="125"/>
    </row>
    <row r="140" spans="1:1" x14ac:dyDescent="0.35">
      <c r="A140" s="125"/>
    </row>
    <row r="141" spans="1:1" x14ac:dyDescent="0.35">
      <c r="A141" s="125"/>
    </row>
    <row r="142" spans="1:1" x14ac:dyDescent="0.35">
      <c r="A142" s="125"/>
    </row>
    <row r="143" spans="1:1" x14ac:dyDescent="0.35">
      <c r="A143" s="125"/>
    </row>
    <row r="144" spans="1:1" x14ac:dyDescent="0.35">
      <c r="A144" s="125"/>
    </row>
    <row r="145" spans="1:1" x14ac:dyDescent="0.35">
      <c r="A145" s="125"/>
    </row>
    <row r="146" spans="1:1" x14ac:dyDescent="0.35">
      <c r="A146" s="125"/>
    </row>
    <row r="147" spans="1:1" x14ac:dyDescent="0.35">
      <c r="A147" s="125"/>
    </row>
    <row r="148" spans="1:1" x14ac:dyDescent="0.35">
      <c r="A148" s="125"/>
    </row>
    <row r="149" spans="1:1" x14ac:dyDescent="0.35">
      <c r="A149" s="125"/>
    </row>
    <row r="150" spans="1:1" x14ac:dyDescent="0.35">
      <c r="A150" s="125"/>
    </row>
    <row r="151" spans="1:1" x14ac:dyDescent="0.35">
      <c r="A151" s="125"/>
    </row>
    <row r="152" spans="1:1" x14ac:dyDescent="0.35">
      <c r="A152" s="125"/>
    </row>
    <row r="153" spans="1:1" x14ac:dyDescent="0.35">
      <c r="A153" s="125"/>
    </row>
    <row r="154" spans="1:1" x14ac:dyDescent="0.35">
      <c r="A154" s="125"/>
    </row>
    <row r="155" spans="1:1" x14ac:dyDescent="0.35">
      <c r="A155" s="125"/>
    </row>
    <row r="156" spans="1:1" x14ac:dyDescent="0.35">
      <c r="A156" s="125"/>
    </row>
    <row r="157" spans="1:1" x14ac:dyDescent="0.35">
      <c r="A157" s="125"/>
    </row>
    <row r="158" spans="1:1" x14ac:dyDescent="0.35">
      <c r="A158" s="125"/>
    </row>
    <row r="159" spans="1:1" x14ac:dyDescent="0.35">
      <c r="A159" s="125"/>
    </row>
    <row r="160" spans="1:1" x14ac:dyDescent="0.35">
      <c r="A160" s="125"/>
    </row>
    <row r="161" spans="1:1" x14ac:dyDescent="0.35">
      <c r="A161" s="125"/>
    </row>
    <row r="162" spans="1:1" x14ac:dyDescent="0.35">
      <c r="A162" s="125"/>
    </row>
    <row r="163" spans="1:1" x14ac:dyDescent="0.35">
      <c r="A163" s="125"/>
    </row>
    <row r="164" spans="1:1" x14ac:dyDescent="0.35">
      <c r="A164" s="125"/>
    </row>
    <row r="165" spans="1:1" x14ac:dyDescent="0.35">
      <c r="A165" s="125"/>
    </row>
    <row r="166" spans="1:1" x14ac:dyDescent="0.35">
      <c r="A166" s="125"/>
    </row>
    <row r="167" spans="1:1" x14ac:dyDescent="0.35">
      <c r="A167" s="125"/>
    </row>
    <row r="168" spans="1:1" x14ac:dyDescent="0.35">
      <c r="A168" s="125"/>
    </row>
    <row r="169" spans="1:1" x14ac:dyDescent="0.35">
      <c r="A169" s="125"/>
    </row>
    <row r="170" spans="1:1" x14ac:dyDescent="0.35">
      <c r="A170" s="125"/>
    </row>
    <row r="171" spans="1:1" x14ac:dyDescent="0.35">
      <c r="A171" s="125"/>
    </row>
    <row r="172" spans="1:1" x14ac:dyDescent="0.35">
      <c r="A172" s="125"/>
    </row>
    <row r="173" spans="1:1" x14ac:dyDescent="0.35">
      <c r="A173" s="125"/>
    </row>
    <row r="174" spans="1:1" x14ac:dyDescent="0.35">
      <c r="A174" s="125"/>
    </row>
    <row r="175" spans="1:1" x14ac:dyDescent="0.35">
      <c r="A175" s="125"/>
    </row>
    <row r="176" spans="1:1" x14ac:dyDescent="0.35">
      <c r="A176" s="125"/>
    </row>
    <row r="177" spans="1:1" x14ac:dyDescent="0.35">
      <c r="A177" s="125"/>
    </row>
    <row r="178" spans="1:1" x14ac:dyDescent="0.35">
      <c r="A178" s="125"/>
    </row>
    <row r="179" spans="1:1" x14ac:dyDescent="0.35">
      <c r="A179" s="125"/>
    </row>
    <row r="180" spans="1:1" x14ac:dyDescent="0.35">
      <c r="A180" s="125"/>
    </row>
    <row r="181" spans="1:1" x14ac:dyDescent="0.35">
      <c r="A181" s="125"/>
    </row>
    <row r="182" spans="1:1" x14ac:dyDescent="0.35">
      <c r="A182" s="125"/>
    </row>
    <row r="183" spans="1:1" x14ac:dyDescent="0.35">
      <c r="A183" s="125"/>
    </row>
    <row r="184" spans="1:1" x14ac:dyDescent="0.35">
      <c r="A184" s="125"/>
    </row>
    <row r="185" spans="1:1" x14ac:dyDescent="0.35">
      <c r="A185" s="125"/>
    </row>
    <row r="186" spans="1:1" x14ac:dyDescent="0.35">
      <c r="A186" s="125"/>
    </row>
    <row r="187" spans="1:1" x14ac:dyDescent="0.35">
      <c r="A187" s="125"/>
    </row>
    <row r="188" spans="1:1" x14ac:dyDescent="0.35">
      <c r="A188" s="125"/>
    </row>
    <row r="189" spans="1:1" x14ac:dyDescent="0.35">
      <c r="A189" s="125"/>
    </row>
    <row r="190" spans="1:1" x14ac:dyDescent="0.35">
      <c r="A190" s="125"/>
    </row>
    <row r="191" spans="1:1" x14ac:dyDescent="0.35">
      <c r="A191" s="125"/>
    </row>
    <row r="192" spans="1:1" x14ac:dyDescent="0.35">
      <c r="A192" s="125"/>
    </row>
    <row r="193" spans="1:1" x14ac:dyDescent="0.35">
      <c r="A193" s="125"/>
    </row>
    <row r="194" spans="1:1" x14ac:dyDescent="0.35">
      <c r="A194" s="125"/>
    </row>
    <row r="195" spans="1:1" x14ac:dyDescent="0.35">
      <c r="A195" s="125"/>
    </row>
    <row r="196" spans="1:1" x14ac:dyDescent="0.35">
      <c r="A196" s="125"/>
    </row>
    <row r="197" spans="1:1" x14ac:dyDescent="0.35">
      <c r="A197" s="125"/>
    </row>
    <row r="198" spans="1:1" x14ac:dyDescent="0.35">
      <c r="A198" s="125"/>
    </row>
    <row r="199" spans="1:1" x14ac:dyDescent="0.35">
      <c r="A199" s="125"/>
    </row>
    <row r="200" spans="1:1" x14ac:dyDescent="0.35">
      <c r="A200" s="125"/>
    </row>
    <row r="201" spans="1:1" x14ac:dyDescent="0.35">
      <c r="A201" s="125"/>
    </row>
    <row r="202" spans="1:1" x14ac:dyDescent="0.35">
      <c r="A202" s="125"/>
    </row>
    <row r="203" spans="1:1" x14ac:dyDescent="0.35">
      <c r="A203" s="125"/>
    </row>
    <row r="204" spans="1:1" x14ac:dyDescent="0.35">
      <c r="A204" s="125"/>
    </row>
    <row r="205" spans="1:1" x14ac:dyDescent="0.35">
      <c r="A205" s="125"/>
    </row>
  </sheetData>
  <phoneticPr fontId="42" type="noConversion"/>
  <pageMargins left="0.7" right="0.7" top="0.75" bottom="0.75" header="0.3" footer="0.3"/>
  <pageSetup paperSize="9" scale="86" orientation="landscape" r:id="rId1"/>
  <ignoredErrors>
    <ignoredError sqref="B7:G29 B30:G30 B31:G31 B32:G32 B33:G33 B34:G34"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Cover Sheet</vt:lpstr>
      <vt:lpstr>Contents</vt:lpstr>
      <vt:lpstr>Notes</vt:lpstr>
      <vt:lpstr>Commentary</vt:lpstr>
      <vt:lpstr>5.6A</vt:lpstr>
      <vt:lpstr>5.6B</vt:lpstr>
      <vt:lpstr>Annual imports and exports</vt:lpstr>
      <vt:lpstr>Quarterly imports and exports</vt:lpstr>
      <vt:lpstr>Annual transfers</vt:lpstr>
      <vt:lpstr>Quarterly transfers</vt:lpstr>
      <vt:lpstr>Calculation</vt:lpstr>
      <vt:lpstr>'5.6A'!Print_Area</vt:lpstr>
      <vt:lpstr>'5.6B'!Print_Area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Imports, exports and transfers of electricity</dc:title>
  <dc:creator>energy.stats@beis.gov.uk</dc:creator>
  <cp:keywords>electricity, imports, exports, transfers</cp:keywords>
  <cp:lastModifiedBy>Harris, Kevin (Energy Security)</cp:lastModifiedBy>
  <cp:lastPrinted>2021-08-23T07:53:31Z</cp:lastPrinted>
  <dcterms:created xsi:type="dcterms:W3CDTF">2014-04-03T10:59:45Z</dcterms:created>
  <dcterms:modified xsi:type="dcterms:W3CDTF">2026-06-26T10:35:36Z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2019-09-17T08:20:45Z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24704774-b00e-40e5-b08c-0000b4bded7e</vt:lpwstr>
  </property>
  <property fmtid="{D5CDD505-2E9C-101B-9397-08002B2CF9AE}" pid="8" name="MSIP_Label_ba62f585-b40f-4ab9-bafe-39150f03d124_ContentBits">
    <vt:lpwstr>0</vt:lpwstr>
  </property>
</Properties>
</file>