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A1E05897-86BE-4215-B3FC-236BB333E2CA}"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9" l="1"/>
  <c r="E131" i="9"/>
  <c r="F131" i="9"/>
  <c r="H131" i="9"/>
  <c r="I131" i="9"/>
  <c r="J131" i="9"/>
  <c r="K131" i="9"/>
  <c r="L131" i="9"/>
  <c r="M131" i="9"/>
  <c r="N131" i="9"/>
  <c r="B131" i="9"/>
  <c r="C131" i="9" l="1"/>
  <c r="D131" i="9"/>
  <c r="M395" i="7"/>
  <c r="M396" i="7" s="1"/>
  <c r="M397" i="7" s="1"/>
  <c r="M398" i="7" s="1"/>
  <c r="I395" i="7"/>
  <c r="I396" i="7" s="1"/>
  <c r="I397" i="7" s="1"/>
  <c r="I398" i="7" s="1"/>
  <c r="J395" i="7"/>
  <c r="J396" i="7" s="1"/>
  <c r="J397" i="7" s="1"/>
  <c r="J398" i="7" s="1"/>
  <c r="K395" i="7"/>
  <c r="K396" i="7" s="1"/>
  <c r="K397" i="7" s="1"/>
  <c r="K398" i="7" s="1"/>
  <c r="N395" i="7"/>
  <c r="N396" i="7" s="1"/>
  <c r="N397" i="7" s="1"/>
  <c r="N398" i="7" s="1"/>
  <c r="C395" i="7"/>
  <c r="C396" i="7" s="1"/>
  <c r="C397" i="7" s="1"/>
  <c r="C398" i="7" s="1"/>
  <c r="A396" i="7"/>
  <c r="A397" i="7" s="1"/>
  <c r="A398" i="7" s="1"/>
  <c r="A399" i="7" s="1"/>
  <c r="A400" i="7" s="1"/>
  <c r="A401" i="7" s="1"/>
  <c r="A402" i="7" s="1"/>
  <c r="A403" i="7" s="1"/>
  <c r="A404" i="7" s="1"/>
  <c r="A405" i="7" s="1"/>
  <c r="A406" i="7" s="1"/>
  <c r="P131" i="9" l="1"/>
  <c r="O131" i="9"/>
  <c r="L395" i="7"/>
  <c r="L396" i="7" s="1"/>
  <c r="L397" i="7" s="1"/>
  <c r="L398" i="7" s="1"/>
  <c r="O395" i="7"/>
  <c r="O396" i="7" s="1"/>
  <c r="O397" i="7" s="1"/>
  <c r="O398" i="7" s="1"/>
  <c r="F395" i="7"/>
  <c r="F396" i="7" s="1"/>
  <c r="F397" i="7" s="1"/>
  <c r="F398" i="7" s="1"/>
  <c r="G395" i="7"/>
  <c r="G396" i="7" s="1"/>
  <c r="G397" i="7" s="1"/>
  <c r="G398" i="7" s="1"/>
  <c r="H395" i="7"/>
  <c r="H396" i="7" s="1"/>
  <c r="H397" i="7" s="1"/>
  <c r="H398" i="7" s="1"/>
  <c r="Q395" i="7"/>
  <c r="Q396" i="7" s="1"/>
  <c r="Q397" i="7" s="1"/>
  <c r="Q398" i="7" s="1"/>
  <c r="D395" i="7"/>
  <c r="D396" i="7" s="1"/>
  <c r="D397" i="7" s="1"/>
  <c r="D398" i="7" s="1"/>
  <c r="I130" i="9"/>
  <c r="P130" i="9"/>
  <c r="O130" i="9"/>
  <c r="N130" i="9"/>
  <c r="M130" i="9"/>
  <c r="L130" i="9"/>
  <c r="K130" i="9"/>
  <c r="J130" i="9"/>
  <c r="G130" i="9"/>
  <c r="F130" i="9"/>
  <c r="E130" i="9"/>
  <c r="D130" i="9"/>
  <c r="C130" i="9"/>
  <c r="B130" i="9"/>
  <c r="H130" i="9" l="1"/>
  <c r="P395" i="7"/>
  <c r="P396" i="7" s="1"/>
  <c r="P397" i="7" s="1"/>
  <c r="P398" i="7" s="1"/>
  <c r="E395" i="7"/>
  <c r="E396" i="7" s="1"/>
  <c r="E397" i="7" s="1"/>
  <c r="E398" i="7" s="1"/>
  <c r="P129" i="9"/>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N394" i="7" s="1"/>
  <c r="M383" i="7"/>
  <c r="M384" i="7" s="1"/>
  <c r="M385" i="7" s="1"/>
  <c r="M386" i="7" s="1"/>
  <c r="M387" i="7" s="1"/>
  <c r="M388" i="7" s="1"/>
  <c r="L383" i="7"/>
  <c r="L384" i="7" s="1"/>
  <c r="L385" i="7" s="1"/>
  <c r="L386" i="7" s="1"/>
  <c r="L387" i="7" s="1"/>
  <c r="L388" i="7" s="1"/>
  <c r="L389" i="7" s="1"/>
  <c r="L390" i="7" s="1"/>
  <c r="L391" i="7" s="1"/>
  <c r="L392" i="7" s="1"/>
  <c r="L393" i="7" s="1"/>
  <c r="L394" i="7" s="1"/>
  <c r="K383" i="7"/>
  <c r="K384" i="7" s="1"/>
  <c r="K385" i="7" s="1"/>
  <c r="K386" i="7" s="1"/>
  <c r="K387" i="7" s="1"/>
  <c r="K388" i="7" s="1"/>
  <c r="K389" i="7" s="1"/>
  <c r="K390" i="7" s="1"/>
  <c r="K391" i="7" s="1"/>
  <c r="K392" i="7" s="1"/>
  <c r="K393" i="7" s="1"/>
  <c r="K394" i="7" s="1"/>
  <c r="J383" i="7"/>
  <c r="J384" i="7" s="1"/>
  <c r="J385" i="7" s="1"/>
  <c r="J386" i="7" s="1"/>
  <c r="J387" i="7" s="1"/>
  <c r="J388" i="7" s="1"/>
  <c r="J389" i="7" s="1"/>
  <c r="J390" i="7" s="1"/>
  <c r="J391" i="7" s="1"/>
  <c r="J392" i="7" s="1"/>
  <c r="J393" i="7" s="1"/>
  <c r="J394" i="7" s="1"/>
  <c r="I383" i="7"/>
  <c r="I384" i="7" s="1"/>
  <c r="I385" i="7" s="1"/>
  <c r="I386" i="7" s="1"/>
  <c r="I387" i="7" s="1"/>
  <c r="I388" i="7" s="1"/>
  <c r="I389" i="7" s="1"/>
  <c r="I390" i="7" s="1"/>
  <c r="I391" i="7" s="1"/>
  <c r="I392" i="7" s="1"/>
  <c r="I393" i="7" s="1"/>
  <c r="I394" i="7" s="1"/>
  <c r="H383" i="7"/>
  <c r="H384" i="7" s="1"/>
  <c r="H385" i="7" s="1"/>
  <c r="H386" i="7" s="1"/>
  <c r="H387" i="7" s="1"/>
  <c r="H388" i="7" s="1"/>
  <c r="G383" i="7"/>
  <c r="G384" i="7" s="1"/>
  <c r="G385" i="7" s="1"/>
  <c r="G386" i="7" s="1"/>
  <c r="G387" i="7" s="1"/>
  <c r="G388" i="7" s="1"/>
  <c r="G389" i="7" s="1"/>
  <c r="G390" i="7" s="1"/>
  <c r="G391" i="7" s="1"/>
  <c r="G392" i="7" s="1"/>
  <c r="G393" i="7" s="1"/>
  <c r="G394" i="7" s="1"/>
  <c r="F383" i="7"/>
  <c r="F384" i="7" s="1"/>
  <c r="F385" i="7" s="1"/>
  <c r="F386" i="7" s="1"/>
  <c r="F387" i="7" s="1"/>
  <c r="F388" i="7" s="1"/>
  <c r="F389" i="7" s="1"/>
  <c r="F390" i="7" s="1"/>
  <c r="F391" i="7" s="1"/>
  <c r="F392" i="7" s="1"/>
  <c r="F393" i="7" s="1"/>
  <c r="F394" i="7" s="1"/>
  <c r="E383" i="7"/>
  <c r="E384" i="7" s="1"/>
  <c r="E385" i="7" s="1"/>
  <c r="E386" i="7" s="1"/>
  <c r="E387" i="7" s="1"/>
  <c r="E388" i="7" s="1"/>
  <c r="C383" i="7"/>
  <c r="C384" i="7" s="1"/>
  <c r="C385" i="7" s="1"/>
  <c r="C386" i="7" s="1"/>
  <c r="C387" i="7" s="1"/>
  <c r="C388" i="7" s="1"/>
  <c r="C389" i="7" s="1"/>
  <c r="C390" i="7" s="1"/>
  <c r="C391" i="7" s="1"/>
  <c r="C392" i="7" s="1"/>
  <c r="C393" i="7" s="1"/>
  <c r="C394" i="7" s="1"/>
  <c r="D36" i="10" l="1"/>
  <c r="H36" i="10"/>
  <c r="E36" i="10"/>
  <c r="I36" i="10"/>
  <c r="J36" i="10"/>
  <c r="B36" i="10"/>
  <c r="F36" i="10"/>
  <c r="G36" i="10"/>
  <c r="K36" i="10"/>
  <c r="L36" i="10"/>
  <c r="M36" i="10"/>
  <c r="N36" i="10"/>
  <c r="O36" i="10"/>
  <c r="P36" i="10"/>
  <c r="P389" i="7"/>
  <c r="M389" i="7"/>
  <c r="M390" i="7" s="1"/>
  <c r="M391" i="7" s="1"/>
  <c r="M392" i="7" s="1"/>
  <c r="M393" i="7" s="1"/>
  <c r="M394" i="7" s="1"/>
  <c r="H389" i="7"/>
  <c r="H390" i="7" s="1"/>
  <c r="H391" i="7" s="1"/>
  <c r="H392" i="7" s="1"/>
  <c r="H393" i="7" s="1"/>
  <c r="H394" i="7" s="1"/>
  <c r="E389" i="7"/>
  <c r="E390" i="7" s="1"/>
  <c r="E391" i="7" s="1"/>
  <c r="E392" i="7" s="1"/>
  <c r="E393" i="7" s="1"/>
  <c r="E394" i="7" s="1"/>
  <c r="O390" i="7"/>
  <c r="O391" i="7" s="1"/>
  <c r="O392" i="7" s="1"/>
  <c r="O393" i="7" s="1"/>
  <c r="O394"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Q394"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P394"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K5" i="2"/>
  <c r="D6" i="2"/>
  <c r="J6" i="2"/>
  <c r="A5" i="2"/>
  <c r="C14" i="2"/>
  <c r="H5" i="2"/>
  <c r="B6" i="2"/>
  <c r="J5" i="2"/>
  <c r="B5" i="2"/>
  <c r="H6" i="2"/>
  <c r="G6" i="2"/>
  <c r="I14" i="2"/>
  <c r="F5" i="2"/>
  <c r="F6" i="2"/>
  <c r="G5" i="2"/>
  <c r="M5" i="2"/>
  <c r="L14" i="2"/>
  <c r="G14" i="2"/>
  <c r="I5" i="2"/>
  <c r="D5" i="2"/>
  <c r="L5" i="2"/>
  <c r="C5" i="2"/>
  <c r="E5" i="2"/>
  <c r="E14" i="2"/>
  <c r="B14" i="2"/>
  <c r="E6" i="2"/>
  <c r="D14" i="2"/>
  <c r="A14" i="2"/>
  <c r="K6" i="2"/>
  <c r="I6" i="2"/>
  <c r="H14" i="2"/>
  <c r="A11" i="2"/>
  <c r="K14" i="2"/>
  <c r="M14" i="2"/>
  <c r="F14" i="2"/>
  <c r="A6" i="2"/>
  <c r="M6"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I7" i="2"/>
  <c r="M15" i="2"/>
  <c r="L6" i="2"/>
  <c r="D11" i="2"/>
  <c r="E7" i="2"/>
  <c r="C7" i="2"/>
  <c r="A7" i="2"/>
  <c r="J7" i="2"/>
  <c r="C6" i="2"/>
  <c r="K7" i="2"/>
  <c r="G15" i="2"/>
  <c r="F7" i="2"/>
  <c r="M7" i="2"/>
  <c r="L7"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J11" i="2"/>
  <c r="L8" i="2"/>
  <c r="F11" i="2"/>
  <c r="G12" i="2"/>
  <c r="G8" i="2"/>
  <c r="A15" i="2"/>
  <c r="D7" i="2"/>
  <c r="H15" i="2"/>
  <c r="F15" i="2"/>
  <c r="K12" i="2"/>
  <c r="J12" i="2"/>
  <c r="F12" i="2"/>
  <c r="B11" i="2"/>
  <c r="E16" i="2"/>
  <c r="I11" i="2"/>
  <c r="K15" i="2"/>
  <c r="A12" i="2"/>
  <c r="H11" i="2"/>
  <c r="L15" i="2"/>
  <c r="B16" i="2"/>
  <c r="G11" i="2"/>
  <c r="I16" i="2"/>
  <c r="E12" i="2"/>
  <c r="K11" i="2"/>
  <c r="C16" i="2"/>
  <c r="B7" i="2"/>
  <c r="M16" i="2"/>
  <c r="E11" i="2"/>
  <c r="I12" i="2"/>
  <c r="E15" i="2"/>
  <c r="G7" i="2"/>
  <c r="D15" i="2"/>
  <c r="J15" i="2"/>
  <c r="B15" i="2"/>
  <c r="G16" i="2"/>
  <c r="L16" i="2"/>
  <c r="H7" i="2"/>
  <c r="K8" i="2"/>
  <c r="C15" i="2"/>
  <c r="I15" i="2"/>
  <c r="F16" i="2"/>
  <c r="D16" i="2"/>
  <c r="J16" i="2"/>
  <c r="H8" i="2"/>
  <c r="A8" i="2"/>
  <c r="F8" i="2"/>
  <c r="K16" i="2"/>
  <c r="E8" i="2"/>
  <c r="D12" i="2"/>
  <c r="C8" i="2"/>
  <c r="A16" i="2"/>
  <c r="B8" i="2"/>
  <c r="I8" i="2"/>
  <c r="M8" i="2"/>
  <c r="B12" i="2"/>
  <c r="H12" i="2"/>
  <c r="D8" i="2"/>
  <c r="J8" i="2"/>
  <c r="H16"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J9" i="2"/>
  <c r="F9" i="2"/>
  <c r="D9" i="2"/>
  <c r="L9" i="2"/>
  <c r="E9" i="2"/>
  <c r="K9" i="2"/>
  <c r="I9" i="2"/>
  <c r="B9" i="2"/>
  <c r="A9" i="2"/>
  <c r="H9" i="2"/>
  <c r="G9" i="2"/>
  <c r="M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J18" i="2"/>
  <c r="I18" i="2"/>
  <c r="E18" i="2"/>
  <c r="L18" i="2"/>
  <c r="K18" i="2"/>
  <c r="B18" i="2"/>
  <c r="H18" i="2"/>
  <c r="A18" i="2"/>
  <c r="G18" i="2"/>
  <c r="F18" i="2"/>
  <c r="M18" i="2"/>
  <c r="AB26" i="7" l="1"/>
  <c r="T26" i="7"/>
  <c r="AA26" i="7"/>
  <c r="S27" i="7"/>
  <c r="Z26" i="7"/>
  <c r="AG26" i="7"/>
  <c r="Y26" i="7"/>
  <c r="AF26" i="7"/>
  <c r="X26" i="7"/>
  <c r="AE26" i="7"/>
  <c r="W26" i="7"/>
  <c r="AC26" i="7"/>
  <c r="AD26" i="7"/>
  <c r="V26" i="7"/>
  <c r="U26" i="7"/>
  <c r="AS18" i="7"/>
  <c r="AR18" i="7"/>
  <c r="AQ19" i="7"/>
  <c r="AX18" i="7"/>
  <c r="AW18" i="7"/>
  <c r="AV18" i="7"/>
  <c r="AU18" i="7"/>
  <c r="AT18" i="7"/>
  <c r="D18" i="2"/>
  <c r="G19" i="2"/>
  <c r="B19" i="2"/>
  <c r="F19" i="2"/>
  <c r="E19" i="2"/>
  <c r="D19" i="2"/>
  <c r="J19" i="2"/>
  <c r="K19" i="2"/>
  <c r="AT19" i="7" l="1"/>
  <c r="AS19" i="7"/>
  <c r="AR19" i="7"/>
  <c r="AQ20" i="7"/>
  <c r="AX19" i="7"/>
  <c r="AW19" i="7"/>
  <c r="AU19" i="7"/>
  <c r="AV19" i="7"/>
  <c r="AC27" i="7"/>
  <c r="U27" i="7"/>
  <c r="AB27" i="7"/>
  <c r="T27" i="7"/>
  <c r="AA27" i="7"/>
  <c r="Z27" i="7"/>
  <c r="AG27" i="7"/>
  <c r="Y27" i="7"/>
  <c r="AF27" i="7"/>
  <c r="X27" i="7"/>
  <c r="AD27" i="7"/>
  <c r="AE27" i="7"/>
  <c r="W27" i="7"/>
  <c r="V27" i="7"/>
  <c r="A19" i="2"/>
  <c r="I19" i="2"/>
  <c r="H19" i="2"/>
  <c r="F20" i="2"/>
  <c r="J20" i="2"/>
  <c r="E20" i="2"/>
  <c r="K20" i="2"/>
  <c r="D20" i="2"/>
  <c r="B20" i="2"/>
  <c r="I20" i="2"/>
  <c r="A20" i="2"/>
  <c r="H20" i="2"/>
  <c r="G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E10" i="2"/>
  <c r="K10" i="2"/>
  <c r="F10" i="2"/>
  <c r="D10" i="2"/>
  <c r="H10" i="2"/>
  <c r="L10" i="2"/>
  <c r="J10" i="2"/>
  <c r="D21" i="2" l="1"/>
  <c r="D22" i="2" s="1"/>
  <c r="I21" i="2" l="1"/>
  <c r="I22" i="2" s="1"/>
  <c r="E22" i="2"/>
  <c r="J21" i="2"/>
  <c r="J22" i="2" s="1"/>
  <c r="F21" i="2"/>
  <c r="K21" i="2"/>
  <c r="K22" i="2" s="1"/>
  <c r="G21" i="2"/>
  <c r="G22" i="2" l="1"/>
  <c r="F22" i="2"/>
  <c r="H22" i="2"/>
  <c r="B22" i="2"/>
  <c r="D377" i="7" l="1"/>
  <c r="D378" i="7" l="1"/>
  <c r="E377" i="7"/>
  <c r="E378" i="7" s="1"/>
  <c r="E379" i="7" s="1"/>
  <c r="E380" i="7" s="1"/>
  <c r="E381" i="7" s="1"/>
  <c r="E382" i="7" s="1"/>
  <c r="M20" i="2"/>
  <c r="M19" i="2"/>
  <c r="D379" i="7" l="1"/>
  <c r="M21" i="2"/>
  <c r="M22" i="2" s="1"/>
  <c r="Q377" i="7"/>
  <c r="L19" i="2"/>
  <c r="M12" i="2"/>
  <c r="L20" i="2"/>
  <c r="D380" i="7" l="1"/>
  <c r="Q378" i="7"/>
  <c r="L21" i="2"/>
  <c r="L22" i="2" s="1"/>
  <c r="P377" i="7"/>
  <c r="L12" i="2"/>
  <c r="D381" i="7" l="1"/>
  <c r="Q379" i="7"/>
  <c r="P378" i="7"/>
  <c r="C19" i="2"/>
  <c r="C18" i="2"/>
  <c r="C20" i="2"/>
  <c r="D382" i="7" l="1"/>
  <c r="Q380" i="7"/>
  <c r="P379" i="7"/>
  <c r="C21" i="2"/>
  <c r="C22" i="2" s="1"/>
  <c r="C127" i="9"/>
  <c r="C36" i="10" s="1"/>
  <c r="D383" i="7"/>
  <c r="D384" i="7" s="1"/>
  <c r="D385" i="7" s="1"/>
  <c r="D386" i="7" s="1"/>
  <c r="D387" i="7" s="1"/>
  <c r="D388" i="7" s="1"/>
  <c r="D389" i="7" s="1"/>
  <c r="D390" i="7" s="1"/>
  <c r="D391" i="7" s="1"/>
  <c r="D392" i="7" s="1"/>
  <c r="D393" i="7" s="1"/>
  <c r="D394" i="7" s="1"/>
  <c r="C11" i="2"/>
  <c r="C12" i="2"/>
  <c r="C9" i="2"/>
  <c r="C10" i="2" l="1"/>
  <c r="Q381" i="7"/>
  <c r="P380" i="7"/>
  <c r="C13" i="2"/>
  <c r="Q382" i="7" l="1"/>
  <c r="P381" i="7"/>
  <c r="M11" i="2"/>
  <c r="M13" i="2" l="1"/>
  <c r="P382" i="7"/>
  <c r="L11" i="2"/>
  <c r="L13" i="2" l="1"/>
</calcChain>
</file>

<file path=xl/sharedStrings.xml><?xml version="1.0" encoding="utf-8"?>
<sst xmlns="http://schemas.openxmlformats.org/spreadsheetml/2006/main" count="1591" uniqueCount="789">
  <si>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</si>
  <si>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</si>
  <si>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</si>
  <si>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</si>
  <si>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</si>
  <si>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</si>
  <si>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</si>
  <si>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</si>
  <si>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</si>
  <si>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</si>
  <si>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</si>
  <si>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</si>
  <si>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</si>
  <si>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</si>
  <si>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</si>
  <si>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</si>
  <si>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</si>
  <si>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</si>
  <si>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</si>
  <si>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</si>
  <si>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</si>
  <si>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</si>
  <si>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</si>
  <si>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</si>
  <si>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</si>
  <si>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</si>
  <si>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</si>
  <si>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</si>
  <si>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</si>
  <si>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</si>
  <si>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</si>
  <si>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</si>
  <si>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</si>
  <si>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</si>
  <si>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</si>
  <si>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</si>
  <si>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</si>
  <si>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</si>
  <si>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</si>
  <si>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</si>
  <si>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</si>
  <si>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</si>
  <si>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</si>
  <si>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</si>
  <si>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</si>
  <si>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</si>
  <si>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</si>
  <si>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</si>
  <si>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</si>
  <si>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</si>
  <si>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</si>
  <si>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</si>
  <si>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</si>
  <si>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</si>
  <si>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</si>
  <si>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</si>
  <si>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</si>
  <si>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</si>
  <si>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</si>
  <si>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</si>
  <si>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</si>
  <si>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</si>
  <si>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</si>
  <si>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</si>
  <si>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</si>
  <si>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</si>
  <si>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</si>
  <si>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</si>
  <si>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</si>
  <si>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</si>
  <si>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</si>
  <si>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</si>
  <si>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</si>
  <si>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</si>
  <si>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</si>
  <si>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</si>
  <si>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</si>
  <si>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</si>
  <si>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</si>
  <si>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</si>
  <si>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</si>
  <si>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</si>
  <si>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</si>
  <si>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</si>
  <si>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</si>
  <si>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</si>
  <si>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</si>
  <si>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</si>
  <si>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</si>
  <si>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</si>
  <si>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</si>
  <si>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</si>
  <si>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</si>
  <si>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</si>
  <si>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</si>
  <si>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</si>
  <si>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</si>
  <si>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</si>
  <si>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</si>
  <si>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</si>
  <si>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</si>
  <si>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</si>
  <si>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</si>
  <si>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</si>
  <si>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</si>
  <si>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</si>
  <si>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</si>
  <si>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</si>
  <si>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</si>
  <si>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</si>
  <si>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</si>
  <si>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</si>
  <si>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</si>
  <si>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</si>
  <si>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</si>
  <si>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</si>
  <si>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</si>
  <si>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</si>
  <si>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</si>
  <si>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</si>
  <si>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</si>
  <si>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</si>
  <si>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</si>
  <si>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</si>
  <si>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</si>
  <si>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</si>
  <si>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</si>
  <si>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</si>
  <si>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</si>
  <si>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</si>
  <si>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</si>
  <si>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</si>
  <si>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</si>
  <si>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</si>
  <si>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</si>
  <si>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</si>
  <si>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</si>
  <si>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</si>
  <si>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</si>
  <si>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</si>
  <si>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</si>
  <si>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</si>
  <si>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</si>
  <si>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</si>
  <si>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</si>
  <si>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</si>
  <si>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</si>
  <si>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</si>
  <si>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</si>
  <si>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</si>
  <si>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</si>
  <si>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</si>
  <si>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</si>
  <si>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</si>
  <si>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</si>
  <si>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</si>
  <si>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</si>
  <si>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</si>
  <si>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</si>
  <si>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</si>
  <si>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</si>
  <si>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</si>
  <si>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</si>
  <si>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</si>
  <si>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</si>
  <si>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</si>
  <si>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</si>
  <si>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</si>
  <si>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</si>
  <si>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</si>
  <si>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</si>
  <si>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</si>
  <si>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</si>
  <si>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</si>
  <si>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</si>
  <si>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</si>
  <si>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</si>
  <si>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</si>
  <si>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</si>
  <si>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</si>
  <si>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</si>
  <si>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</si>
  <si>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</si>
  <si>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</si>
  <si>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</si>
  <si>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</si>
  <si>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</si>
  <si>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</si>
  <si>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</si>
  <si>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</si>
  <si>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</si>
  <si>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</si>
  <si>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</si>
  <si>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</si>
  <si>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</si>
  <si>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</si>
  <si>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</si>
  <si>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</si>
  <si>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</si>
  <si>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</si>
  <si>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</si>
  <si>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</si>
  <si>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</si>
  <si>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</si>
  <si>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</si>
  <si>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</si>
  <si>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</si>
  <si>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</si>
  <si>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</si>
  <si>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</si>
  <si>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</si>
  <si>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</si>
  <si>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</si>
  <si>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</si>
  <si>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</si>
  <si>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</si>
  <si>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</si>
  <si>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</si>
  <si>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</si>
  <si>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</si>
  <si>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</si>
  <si>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</si>
  <si>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</si>
  <si>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</si>
  <si>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</si>
  <si>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</si>
  <si>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</si>
  <si>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</si>
  <si>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</si>
  <si>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</si>
  <si>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</si>
  <si>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</si>
  <si>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</si>
  <si>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</si>
  <si>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</si>
  <si>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</si>
  <si>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</si>
  <si>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</si>
  <si>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</si>
  <si>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</si>
  <si>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</si>
  <si>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</si>
  <si>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</si>
  <si>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</si>
  <si>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</si>
  <si>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</si>
  <si>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</si>
  <si>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</si>
  <si>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</si>
  <si>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</si>
  <si>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</si>
  <si>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</si>
  <si>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</si>
  <si>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</si>
  <si>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</si>
  <si>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</si>
  <si>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</si>
  <si>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</si>
  <si>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</si>
  <si>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</si>
  <si>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</si>
  <si>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</si>
  <si>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</si>
  <si>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</si>
  <si>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</si>
  <si>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</si>
  <si>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</si>
  <si>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</si>
  <si>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</si>
  <si>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</si>
  <si>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</si>
  <si>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</si>
  <si>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</si>
  <si>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</si>
  <si>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</si>
  <si>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</si>
  <si>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</si>
  <si>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</si>
  <si>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</si>
  <si>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</si>
  <si>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</si>
  <si>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</si>
  <si>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</si>
  <si>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</si>
  <si>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</si>
  <si>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</si>
  <si>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</si>
  <si>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</si>
  <si>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</si>
  <si>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</si>
  <si>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</si>
  <si>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</si>
  <si>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</si>
  <si>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</si>
  <si>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</si>
  <si>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</si>
  <si>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</si>
  <si>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</si>
  <si>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</si>
  <si>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</si>
  <si>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</si>
  <si>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</si>
  <si>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</si>
  <si>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</si>
  <si>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</si>
  <si>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</si>
  <si>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</si>
  <si>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</si>
  <si>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</si>
  <si>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</si>
  <si>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</si>
  <si>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</si>
  <si>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</si>
  <si>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</si>
  <si>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</si>
  <si>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</si>
  <si>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</si>
  <si>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</si>
  <si>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</si>
  <si>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</si>
  <si>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</si>
  <si>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</si>
  <si>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</si>
  <si>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</si>
  <si>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</si>
  <si>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</si>
  <si>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</si>
  <si>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</si>
  <si>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</si>
  <si>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</si>
  <si>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</si>
  <si>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</si>
  <si>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</si>
  <si>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</si>
  <si>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</si>
  <si>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</si>
  <si>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</si>
  <si>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</si>
  <si>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</si>
  <si>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</si>
  <si>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</si>
  <si>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</si>
  <si>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</si>
  <si>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</si>
  <si>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</si>
  <si>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</si>
  <si>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</si>
  <si>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</si>
  <si>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</si>
  <si>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</si>
  <si>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</si>
  <si>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</si>
  <si>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</si>
  <si>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</si>
  <si>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</si>
  <si>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</si>
  <si>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</si>
  <si>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</si>
  <si>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</si>
  <si>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</si>
  <si>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</si>
  <si>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</si>
  <si>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</si>
  <si>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</si>
  <si>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</si>
  <si>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</si>
  <si>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</si>
  <si>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</si>
  <si>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</si>
  <si>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</si>
  <si>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</si>
  <si>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</si>
  <si>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</si>
  <si>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</si>
  <si>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</si>
  <si>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</si>
  <si>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</si>
  <si>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</si>
  <si>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</si>
  <si>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</si>
  <si>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</si>
  <si>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</si>
  <si>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</si>
  <si>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</si>
  <si>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</si>
  <si>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</si>
  <si>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</si>
  <si>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</si>
  <si>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</si>
  <si>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</si>
  <si>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</si>
  <si>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</si>
  <si>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</si>
  <si>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</si>
  <si>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</si>
  <si>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</si>
  <si>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</si>
  <si>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</si>
  <si>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</si>
  <si>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</si>
  <si>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</si>
  <si>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</si>
  <si>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</si>
  <si>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</si>
  <si>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</si>
  <si>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</si>
  <si>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</si>
  <si>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</si>
  <si>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</si>
  <si>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</si>
  <si>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</si>
  <si>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</si>
  <si>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</si>
  <si>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</si>
  <si>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</si>
  <si>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</si>
  <si>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</si>
  <si>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</si>
  <si>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</si>
  <si>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</si>
  <si>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</si>
  <si>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</si>
  <si>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</si>
  <si>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</si>
  <si>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</si>
  <si>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</si>
  <si>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</si>
  <si>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</si>
  <si>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</si>
  <si>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</si>
  <si>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</si>
  <si>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</si>
  <si>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</si>
  <si>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</si>
  <si>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</si>
  <si>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</si>
  <si>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</si>
  <si>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</si>
  <si>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</si>
  <si>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</si>
  <si>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</si>
  <si>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</si>
  <si>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</si>
  <si>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</si>
  <si>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</si>
  <si>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</si>
  <si>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</si>
  <si>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</si>
  <si>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</si>
  <si>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</si>
  <si>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</si>
  <si>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</si>
  <si>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</si>
  <si>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</si>
  <si>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</si>
  <si>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</si>
  <si>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</si>
  <si>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</si>
  <si>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</si>
  <si>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</si>
  <si>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</si>
  <si>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</si>
  <si>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</si>
  <si>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</si>
  <si>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</si>
  <si>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</si>
  <si>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</si>
  <si>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</si>
  <si>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</si>
  <si>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</si>
  <si>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</si>
  <si>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</si>
  <si>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</si>
  <si>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</si>
  <si>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</si>
  <si>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</si>
  <si>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</si>
  <si>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</si>
  <si>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</si>
  <si>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</si>
  <si>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</si>
  <si>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</si>
  <si>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</si>
  <si>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</si>
  <si>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</si>
  <si>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</si>
  <si>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</si>
  <si>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</si>
  <si>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</si>
  <si>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</si>
  <si>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</si>
  <si>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</si>
  <si>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</si>
  <si>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</si>
  <si>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</si>
  <si>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</si>
  <si>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</si>
  <si>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</si>
  <si>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</si>
  <si>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</si>
  <si>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</si>
  <si>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</si>
  <si>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</si>
  <si>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</si>
  <si>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</si>
  <si>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</si>
  <si>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</si>
  <si>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</si>
  <si>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</si>
  <si>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</si>
  <si>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</si>
  <si>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</si>
  <si>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</si>
  <si>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</si>
  <si>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</si>
  <si>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</si>
  <si>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</si>
  <si>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</si>
  <si>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</si>
  <si>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</si>
  <si>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</si>
  <si>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</si>
  <si>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</si>
  <si>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</si>
  <si>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</si>
  <si>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</si>
  <si>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</si>
  <si>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</si>
  <si>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</si>
  <si>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</si>
  <si>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</si>
  <si>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</si>
  <si>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</si>
  <si>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</si>
  <si>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</si>
  <si>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</si>
  <si>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</si>
  <si>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</si>
  <si>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</si>
  <si>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</si>
  <si>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</si>
  <si>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</si>
  <si>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</si>
  <si>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</si>
  <si>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</si>
  <si>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</si>
  <si>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</si>
  <si>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</si>
  <si>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</si>
  <si>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</si>
  <si>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</si>
  <si>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</si>
  <si>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</si>
  <si>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</si>
  <si>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</si>
  <si>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</si>
  <si>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</si>
  <si>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</si>
  <si>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</si>
  <si>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</si>
  <si>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</si>
  <si>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</si>
  <si>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</si>
  <si>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</si>
  <si>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</si>
  <si>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</si>
  <si>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</si>
  <si>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</si>
  <si>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</si>
  <si>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</si>
  <si>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</si>
  <si>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</si>
  <si>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</si>
  <si>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</si>
  <si>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</si>
  <si>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</si>
  <si>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</si>
  <si>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</si>
  <si>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</si>
  <si>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</si>
  <si>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</si>
  <si>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</si>
  <si>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</si>
  <si>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</si>
  <si>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</si>
  <si>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</si>
  <si>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</si>
  <si>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</si>
  <si>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</si>
  <si>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</si>
  <si>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</si>
  <si>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</si>
  <si>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</si>
  <si>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</si>
  <si>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</si>
  <si>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</si>
  <si>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</si>
  <si>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</si>
  <si>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</si>
  <si>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</si>
  <si>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</si>
  <si>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</si>
  <si>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</si>
  <si>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</si>
  <si>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</si>
  <si>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</si>
  <si>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</si>
  <si>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</si>
  <si>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</si>
  <si>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</si>
  <si>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</si>
  <si>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</si>
  <si>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</si>
  <si>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</si>
  <si>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</si>
  <si>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</si>
  <si>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</si>
  <si>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</si>
  <si>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</si>
  <si>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</si>
  <si>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</si>
  <si>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</si>
  <si>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</si>
  <si>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</si>
  <si>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</si>
  <si>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</si>
  <si>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</si>
  <si>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</si>
  <si>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</si>
  <si>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</si>
  <si>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</si>
  <si>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</si>
  <si>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</si>
  <si>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</si>
  <si>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</si>
  <si>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</si>
  <si>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</si>
  <si>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</si>
  <si>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</si>
  <si>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</si>
  <si>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</si>
  <si>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</si>
  <si>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</si>
  <si>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</si>
  <si>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</si>
  <si>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</si>
  <si>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</si>
  <si>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</si>
  <si>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</si>
  <si>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</si>
  <si>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</si>
  <si>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</si>
  <si>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</si>
  <si>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</si>
  <si>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</si>
  <si>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</si>
  <si>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</si>
  <si>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</si>
  <si>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</si>
  <si>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</si>
  <si>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</si>
  <si>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</si>
  <si>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</si>
  <si>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</si>
  <si>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</si>
  <si>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</si>
  <si>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</si>
  <si>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</si>
  <si>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</si>
  <si>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</si>
  <si>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</si>
  <si>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</si>
  <si>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</si>
  <si>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</si>
  <si>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</si>
  <si>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</si>
  <si>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</si>
  <si>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</si>
  <si>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</si>
  <si>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</si>
  <si>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</si>
  <si>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</si>
  <si>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</si>
  <si>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</si>
  <si>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</si>
  <si>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</si>
  <si>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</si>
  <si>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</si>
  <si>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</si>
  <si>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</si>
  <si>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</si>
  <si>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</si>
  <si>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</si>
  <si>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</si>
  <si>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</si>
  <si>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</si>
  <si>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</si>
  <si>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</si>
  <si>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</si>
  <si>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</si>
  <si>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</si>
  <si>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</si>
  <si>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</si>
  <si>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</si>
  <si>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</si>
  <si>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</si>
  <si>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</si>
  <si>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</si>
  <si>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</si>
  <si>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</si>
  <si>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</si>
  <si>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</si>
  <si>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</si>
  <si>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</si>
  <si>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</si>
  <si>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</si>
  <si>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</si>
  <si>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</si>
  <si>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</si>
  <si>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</si>
  <si>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</si>
  <si>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</si>
  <si>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</si>
  <si>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</si>
  <si>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</si>
  <si>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</si>
  <si>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</si>
  <si>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</si>
  <si>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</si>
  <si>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</si>
  <si>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</si>
  <si>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</si>
  <si>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</si>
  <si>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</si>
  <si>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</si>
  <si>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</si>
  <si>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</si>
  <si>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</si>
  <si>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</si>
  <si>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</si>
  <si>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</si>
  <si>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</si>
  <si>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</si>
  <si>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</si>
  <si>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August 2025</t>
  </si>
  <si>
    <t xml:space="preserve">Quarter 2 2025 </t>
  </si>
  <si>
    <t>July 2025</t>
  </si>
  <si>
    <t>September 2025</t>
  </si>
  <si>
    <t>October 2025</t>
  </si>
  <si>
    <t xml:space="preserve">November 2025 </t>
  </si>
  <si>
    <t xml:space="preserve">Quarter 3 2025 </t>
  </si>
  <si>
    <t>January 2026 [provisional]</t>
  </si>
  <si>
    <t>December 2025</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</si>
  <si>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</si>
  <si>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</si>
  <si>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</si>
  <si>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</si>
  <si>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</si>
  <si>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</si>
  <si>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</si>
  <si>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</si>
  <si>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</si>
  <si>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</si>
  <si>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</si>
  <si>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 February 2025</t>
  </si>
  <si>
    <t>January - March 2025</t>
  </si>
  <si>
    <t>January - April 2025</t>
  </si>
  <si>
    <t>January - May 2025</t>
  </si>
  <si>
    <t>January - June 2025</t>
  </si>
  <si>
    <t>January - July 2025</t>
  </si>
  <si>
    <t>January - August 2025</t>
  </si>
  <si>
    <t>January - September 2025</t>
  </si>
  <si>
    <t>January - October 2025</t>
  </si>
  <si>
    <t>January - November 2025</t>
  </si>
  <si>
    <t>January - December 2025</t>
  </si>
  <si>
    <t>2025 [provisional]</t>
  </si>
  <si>
    <t>February 2026</t>
  </si>
  <si>
    <t>Quarter 4 2025</t>
  </si>
  <si>
    <t>Quarter 1 2026 [provisional]</t>
  </si>
  <si>
    <t>Total electricity consumption slightly increased</t>
  </si>
  <si>
    <t>March 2026</t>
  </si>
  <si>
    <t>April 2026 [provisional]</t>
  </si>
  <si>
    <t>Stable domestic consumption despite warmer temperatures</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</si>
  <si>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</si>
  <si>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data including </t>
    </r>
    <r>
      <rPr>
        <b/>
        <sz val="12"/>
        <color theme="1"/>
        <rFont val="Calibri"/>
        <family val="2"/>
        <scheme val="minor"/>
      </rPr>
      <t>new data for April 2026</t>
    </r>
  </si>
  <si>
    <t>Domestic consumption was  stable at 24.3 TWh, despite warmer average temperatures compared to the same period a year ago. Industrial consumption fell by 2.9 per cent to 15.9 TWh, while consumption by other final users (including commercial users and transport) rose by 3.5 per cent to 24.5 TWh.</t>
  </si>
  <si>
    <t>January 2026</t>
  </si>
  <si>
    <t>Total sales to consumers from the public distribution system increased by 0.5 per cent in the three months to April 2026 compared to the same period a year ago [note 3]. Electricity available was broadly stable over the same period.</t>
  </si>
  <si>
    <r>
      <t xml:space="preserve">The revisions period covers </t>
    </r>
    <r>
      <rPr>
        <b/>
        <sz val="12"/>
        <rFont val="Calibri"/>
        <family val="2"/>
        <scheme val="minor"/>
      </rPr>
      <t>January 2023 to March 2026.</t>
    </r>
    <r>
      <rPr>
        <sz val="12"/>
        <rFont val="Calibri"/>
        <family val="2"/>
        <scheme val="minor"/>
      </rPr>
      <t xml:space="preserve">
Revisions are due to updates from data suppliers or the receipt of data replacing estimates unless otherwise stated.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</si>
</sst>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0\ ;\-#,##0.00\ ;&quot;-&quot;\ "/>
    <numFmt numFmtId="166" formatCode="0.0000"/>
    <numFmt numFmtId="167" formatCode="0;;;@"/>
    <numFmt numFmtId="168" formatCode="0.0%"/>
    <numFmt numFmtId="169" formatCode="#,##0.00_ ;\-#,##0.00\ "/>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50">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2" fontId="2" fillId="0" borderId="0" xfId="10" applyNumberFormat="1" applyFont="1" applyAlignment="1">
      <alignment vertical="center" wrapText="1"/>
    </xf>
    <xf numFmtId="2" fontId="2" fillId="0" borderId="0" xfId="5" applyNumberFormat="1">
      <alignment vertical="center" wrapText="1"/>
    </xf>
    <xf numFmtId="169" fontId="2" fillId="0" borderId="0" xfId="5" applyNumberFormat="1">
      <alignment vertical="center" wrapText="1"/>
    </xf>
    <xf numFmtId="49" fontId="2" fillId="0" borderId="0" xfId="5" applyNumberFormat="1" applyAlignment="1">
      <alignment horizontal="right" vertical="center"/>
    </xf>
    <xf numFmtId="39" fontId="22" fillId="0" borderId="3" xfId="5" applyNumberFormat="1" applyFont="1" applyBorder="1" applyAlignment="1">
      <alignment horizontal="right" vertical="center" wrapText="1"/>
    </xf>
    <xf numFmtId="10" fontId="2" fillId="0" borderId="0" xfId="5" applyNumberFormat="1">
      <alignment vertical="center" wrapText="1"/>
    </xf>
    <xf numFmtId="0" fontId="2" fillId="0" borderId="0" xfId="5" applyAlignment="1">
      <alignment vertical="top" wrapText="1"/>
    </xf>
    <xf numFmtId="0" fontId="22" fillId="0" borderId="0" xfId="5" applyFont="1" applyAlignment="1">
      <alignment vertical="top" wrapText="1"/>
    </xf>
    <xf numFmtId="0" fontId="6" fillId="9" borderId="0" xfId="4" applyFill="1" applyAlignment="1" applyProtection="1">
      <alignmen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6"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31"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82"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741</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783</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784</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5" t="s">
        <v>788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18"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48"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18" t="s">
        <v>683</v>
      </c>
    </row>
    <row r="23" spans="1:257" s="9" customFormat="1" ht="20.25" customHeight="1" x14ac:dyDescent="0.35">
      <c r="A23" s="111" t="s">
        <v>648</v>
      </c>
      <c r="B23" s="13"/>
    </row>
    <row r="24" spans="1:257" s="3" customFormat="1" ht="20.25" customHeight="1" x14ac:dyDescent="0.35">
      <c r="A24" s="115" t="s">
        <v>678</v>
      </c>
    </row>
    <row r="25" spans="1:257" s="3" customFormat="1" ht="20.25" customHeight="1" x14ac:dyDescent="0.35">
      <c r="A25" s="116"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1"/>
      <c r="E2" s="121"/>
    </row>
    <row r="3" spans="1:6" ht="28.5" customHeight="1" x14ac:dyDescent="0.45">
      <c r="A3" s="137" t="s">
        <v>779</v>
      </c>
      <c r="D3" s="121"/>
      <c r="E3" s="121"/>
    </row>
    <row r="4" spans="1:6" s="122" customFormat="1" ht="38.5" customHeight="1" x14ac:dyDescent="0.35">
      <c r="A4" s="147" t="s">
        <v>787</v>
      </c>
      <c r="F4" s="123"/>
    </row>
    <row r="5" spans="1:6" ht="24.75" customHeight="1" x14ac:dyDescent="0.45">
      <c r="A5" s="138" t="s">
        <v>782</v>
      </c>
    </row>
    <row r="6" spans="1:6" ht="31" x14ac:dyDescent="0.35">
      <c r="A6" s="146" t="s">
        <v>785</v>
      </c>
    </row>
    <row r="7" spans="1:6" ht="49.5" customHeight="1" x14ac:dyDescent="0.35"/>
    <row r="8" spans="1:6" s="125" customFormat="1" ht="18.5" x14ac:dyDescent="0.45">
      <c r="A8" s="124"/>
    </row>
    <row r="9" spans="1:6" s="125" customFormat="1" x14ac:dyDescent="0.35">
      <c r="A9" s="126"/>
    </row>
    <row r="10" spans="1:6" s="125" customFormat="1" ht="18.5" x14ac:dyDescent="0.45">
      <c r="A10" s="124"/>
    </row>
    <row r="11" spans="1:6" s="125" customFormat="1" x14ac:dyDescent="0.35">
      <c r="A11" s="12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38"/>
  <sheetViews>
    <sheetView showGridLines="0" zoomScaleNormal="100" workbookViewId="0"/>
  </sheetViews>
  <sheetFormatPr defaultColWidth="8.54296875" defaultRowHeight="15.5" x14ac:dyDescent="0.35"/>
  <cols>
    <col min="1" max="1" width="47.81640625" style="2" customWidth="1"/>
    <col min="2" max="9" width="13.54296875" style="2" customWidth="1"/>
    <col min="10" max="10" width="15.7265625" style="2" customWidth="1"/>
    <col min="11"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2021</v>
      </c>
      <c r="B5" s="76">
        <f ca="1">INDIRECT(calculation_hide!U6)</f>
        <v>294.68539999999996</v>
      </c>
      <c r="C5" s="76">
        <f ca="1">INDIRECT(calculation_hide!V6)</f>
        <v>28.994899999999998</v>
      </c>
      <c r="D5" s="76">
        <f ca="1">INDIRECT(calculation_hide!W6)</f>
        <v>265.69049999999999</v>
      </c>
      <c r="E5" s="76">
        <f ca="1">INDIRECT(calculation_hide!X6)</f>
        <v>77.218999999999994</v>
      </c>
      <c r="F5" s="76">
        <f ca="1">INDIRECT(calculation_hide!Y6)</f>
        <v>105.2002</v>
      </c>
      <c r="G5" s="76">
        <f ca="1">INDIRECT(calculation_hide!Z6)</f>
        <v>83.27109999999999</v>
      </c>
      <c r="H5" s="76">
        <f ca="1">INDIRECT(calculation_hide!AA6)</f>
        <v>24.9575</v>
      </c>
      <c r="I5" s="76">
        <f ca="1">INDIRECT(calculation_hide!AB6)</f>
        <v>-6.1999999999999078E-3</v>
      </c>
      <c r="J5" s="76">
        <f ca="1">INDIRECT(calculation_hide!AC6)</f>
        <v>24.963700000000003</v>
      </c>
      <c r="K5" s="76">
        <f ca="1">INDIRECT(calculation_hide!AD6)</f>
        <v>319.64319999999998</v>
      </c>
      <c r="L5" s="76">
        <f ca="1">INDIRECT(calculation_hide!AE6)</f>
        <v>28.989000000000001</v>
      </c>
      <c r="M5" s="76">
        <f ca="1">INDIRECT(calculation_hide!AF6)</f>
        <v>290.6542</v>
      </c>
      <c r="O5" s="113"/>
    </row>
    <row r="6" spans="1:15" ht="20.25" customHeight="1" x14ac:dyDescent="0.35">
      <c r="A6" s="73">
        <f ca="1">INDIRECT(calculation_hide!T7)</f>
        <v>2022</v>
      </c>
      <c r="B6" s="76">
        <f ca="1">INDIRECT(calculation_hide!U7)</f>
        <v>278.95749999999998</v>
      </c>
      <c r="C6" s="76">
        <f ca="1">INDIRECT(calculation_hide!V7)</f>
        <v>27.95</v>
      </c>
      <c r="D6" s="76">
        <f ca="1">INDIRECT(calculation_hide!W7)</f>
        <v>251.00749999999999</v>
      </c>
      <c r="E6" s="76">
        <f ca="1">INDIRECT(calculation_hide!X7)</f>
        <v>74.427199999999999</v>
      </c>
      <c r="F6" s="76">
        <f ca="1">INDIRECT(calculation_hide!Y7)</f>
        <v>94.1661</v>
      </c>
      <c r="G6" s="76">
        <f ca="1">INDIRECT(calculation_hide!Z7)</f>
        <v>82.414200000000008</v>
      </c>
      <c r="H6" s="76">
        <f ca="1">INDIRECT(calculation_hide!AA7)</f>
        <v>26.148199999999999</v>
      </c>
      <c r="I6" s="76">
        <f ca="1">INDIRECT(calculation_hide!AB7)</f>
        <v>6.640000000000007E-2</v>
      </c>
      <c r="J6" s="76">
        <f ca="1">INDIRECT(calculation_hide!AC7)</f>
        <v>26.081800000000001</v>
      </c>
      <c r="K6" s="76">
        <f ca="1">INDIRECT(calculation_hide!AD7)</f>
        <v>305.10570000000001</v>
      </c>
      <c r="L6" s="76">
        <f ca="1">INDIRECT(calculation_hide!AE7)</f>
        <v>28.016400000000001</v>
      </c>
      <c r="M6" s="76">
        <f ca="1">INDIRECT(calculation_hide!AF7)</f>
        <v>277.08929999999998</v>
      </c>
      <c r="O6" s="113"/>
    </row>
    <row r="7" spans="1:15" ht="20.25" customHeight="1" x14ac:dyDescent="0.35">
      <c r="A7" s="73">
        <f ca="1">INDIRECT(calculation_hide!T8)</f>
        <v>2023</v>
      </c>
      <c r="B7" s="76">
        <f ca="1">INDIRECT(calculation_hide!U8)</f>
        <v>278.78110000000004</v>
      </c>
      <c r="C7" s="76">
        <f ca="1">INDIRECT(calculation_hide!V8)</f>
        <v>28.098399999999998</v>
      </c>
      <c r="D7" s="76">
        <f ca="1">INDIRECT(calculation_hide!W8)</f>
        <v>250.68269999999995</v>
      </c>
      <c r="E7" s="76">
        <f ca="1">INDIRECT(calculation_hide!X8)</f>
        <v>72.888800000000003</v>
      </c>
      <c r="F7" s="76">
        <f ca="1">INDIRECT(calculation_hide!Y8)</f>
        <v>91.602000000000004</v>
      </c>
      <c r="G7" s="76">
        <f ca="1">INDIRECT(calculation_hide!Z8)</f>
        <v>86.192000000000007</v>
      </c>
      <c r="H7" s="76">
        <f ca="1">INDIRECT(calculation_hide!AA8)</f>
        <v>25.3322</v>
      </c>
      <c r="I7" s="76">
        <f ca="1">INDIRECT(calculation_hide!AB8)</f>
        <v>0.80510000000000004</v>
      </c>
      <c r="J7" s="76">
        <f ca="1">INDIRECT(calculation_hide!AC8)</f>
        <v>24.526800000000001</v>
      </c>
      <c r="K7" s="76">
        <f ca="1">INDIRECT(calculation_hide!AD8)</f>
        <v>304.11329999999998</v>
      </c>
      <c r="L7" s="76">
        <f ca="1">INDIRECT(calculation_hide!AE8)</f>
        <v>28.903500000000001</v>
      </c>
      <c r="M7" s="76">
        <f ca="1">INDIRECT(calculation_hide!AF8)</f>
        <v>275.20950000000005</v>
      </c>
      <c r="O7" s="113"/>
    </row>
    <row r="8" spans="1:15" ht="20.25" customHeight="1" x14ac:dyDescent="0.35">
      <c r="A8" s="73">
        <f ca="1">INDIRECT(calculation_hide!T9)</f>
        <v>2024</v>
      </c>
      <c r="B8" s="76">
        <f ca="1">INDIRECT(calculation_hide!U9)</f>
        <v>279.69889999999998</v>
      </c>
      <c r="C8" s="76">
        <f ca="1">INDIRECT(calculation_hide!V9)</f>
        <v>28.003</v>
      </c>
      <c r="D8" s="76">
        <f ca="1">INDIRECT(calculation_hide!W9)</f>
        <v>251.69589999999999</v>
      </c>
      <c r="E8" s="76">
        <f ca="1">INDIRECT(calculation_hide!X9)</f>
        <v>68.412300000000002</v>
      </c>
      <c r="F8" s="76">
        <f ca="1">INDIRECT(calculation_hide!Y9)</f>
        <v>93.198899999999995</v>
      </c>
      <c r="G8" s="76">
        <f ca="1">INDIRECT(calculation_hide!Z9)</f>
        <v>90.085000000000008</v>
      </c>
      <c r="H8" s="76">
        <f ca="1">INDIRECT(calculation_hide!AA9)</f>
        <v>24.606999999999999</v>
      </c>
      <c r="I8" s="76">
        <f ca="1">INDIRECT(calculation_hide!AB9)</f>
        <v>0.4148</v>
      </c>
      <c r="J8" s="76">
        <f ca="1">INDIRECT(calculation_hide!AC9)</f>
        <v>24.192200000000003</v>
      </c>
      <c r="K8" s="76">
        <f ca="1">INDIRECT(calculation_hide!AD9)</f>
        <v>304.30590000000001</v>
      </c>
      <c r="L8" s="76">
        <f ca="1">INDIRECT(calculation_hide!AE9)</f>
        <v>28.4178</v>
      </c>
      <c r="M8" s="76">
        <f ca="1">INDIRECT(calculation_hide!AF9)</f>
        <v>275.88810000000001</v>
      </c>
      <c r="O8" s="113"/>
    </row>
    <row r="9" spans="1:15" ht="20.25" customHeight="1" x14ac:dyDescent="0.35">
      <c r="A9" s="73" t="str">
        <f ca="1">INDIRECT(calculation_hide!T10)</f>
        <v>2025 [provisional]</v>
      </c>
      <c r="B9" s="76">
        <f ca="1">INDIRECT(calculation_hide!U10)</f>
        <v>282.96839999999997</v>
      </c>
      <c r="C9" s="76">
        <f ca="1">INDIRECT(calculation_hide!V10)</f>
        <v>28.4786</v>
      </c>
      <c r="D9" s="76">
        <f ca="1">INDIRECT(calculation_hide!W10)</f>
        <v>254.48980000000006</v>
      </c>
      <c r="E9" s="76">
        <f ca="1">INDIRECT(calculation_hide!X10)</f>
        <v>66.196300000000008</v>
      </c>
      <c r="F9" s="76">
        <f ca="1">INDIRECT(calculation_hide!Y10)</f>
        <v>93.062399999999997</v>
      </c>
      <c r="G9" s="76">
        <f ca="1">INDIRECT(calculation_hide!Z10)</f>
        <v>95.231000000000009</v>
      </c>
      <c r="H9" s="76">
        <f ca="1">INDIRECT(calculation_hide!AA10)</f>
        <v>25.887499999999999</v>
      </c>
      <c r="I9" s="76">
        <f ca="1">INDIRECT(calculation_hide!AB10)</f>
        <v>0.19269999999999998</v>
      </c>
      <c r="J9" s="76">
        <f ca="1">INDIRECT(calculation_hide!AC10)</f>
        <v>25.694800000000001</v>
      </c>
      <c r="K9" s="76">
        <f ca="1">INDIRECT(calculation_hide!AD10)</f>
        <v>308.85590000000002</v>
      </c>
      <c r="L9" s="76">
        <f ca="1">INDIRECT(calculation_hide!AE10)</f>
        <v>28.671300000000002</v>
      </c>
      <c r="M9" s="76">
        <f ca="1">INDIRECT(calculation_hide!AF10)</f>
        <v>280.18459999999999</v>
      </c>
      <c r="O9" s="113"/>
    </row>
    <row r="10" spans="1:15" ht="20.25" customHeight="1" x14ac:dyDescent="0.35">
      <c r="A10" s="74" t="s">
        <v>608</v>
      </c>
      <c r="B10" s="77" t="str">
        <f ca="1">IF(((B9-B8)/B8*100)&gt;100,"(+) ",IF(((B9-B8)/B8*100)&lt;-100,"(-) ",IF(ROUND(((B9-B8)/B8*100),1)=0,"0.0 ",IF(((B9-B8)/B8*100)&gt;0,TEXT(((B9-B8)/B8*100),"+0.0 "),TEXT(((B9-B8)/B8*100),"0.0 ")))))</f>
        <v xml:space="preserve">+1.2 </v>
      </c>
      <c r="C10" s="77" t="str">
        <f ca="1">IF(((C9-C8)/C8*100)&gt;100,"(+) ",IF(((C9-C8)/C8*100)&lt;-100,"(-) ",IF(ROUND(((C9-C8)/C8*100),1)=0,"0.0 ",IF(((C9-C8)/C8*100)&gt;0,TEXT(((C9-C8)/C8*100),"+0.0 "),TEXT(((C9-C8)/C8*100),"0.0 ")))))</f>
        <v xml:space="preserve">+1.7 </v>
      </c>
      <c r="D10" s="77" t="str">
        <f ca="1">IF(((D9-D8)/D8*100)&gt;100,"(+) ",IF(((D9-D8)/D8*100)&lt;-100,"(-) ",IF(ROUND(((D9-D8)/D8*100),1)=0,"0.0 ",IF(((D9-D8)/D8*100)&gt;0,TEXT(((D9-D8)/D8*100),"+0.0 "),TEXT(((D9-D8)/D8*100),"0.0 ")))))</f>
        <v xml:space="preserve">+1.1 </v>
      </c>
      <c r="E10" s="77" t="str">
        <f t="shared" ref="E10:M10" ca="1" si="0">IF(((E9-E8)/E8*100)&gt;100,"(+) ",IF(((E9-E8)/E8*100)&lt;-100,"(-) ",IF(ROUND(((E9-E8)/E8*100),1)=0,"- ",IF(((E9-E8)/E8*100)&gt;0,TEXT(((E9-E8)/E8*100),"+0.0 "),TEXT(((E9-E8)/E8*100),"0.0 ")))))</f>
        <v xml:space="preserve">-3.2 </v>
      </c>
      <c r="F10" s="77" t="str">
        <f t="shared" ca="1" si="0"/>
        <v xml:space="preserve">-0.1 </v>
      </c>
      <c r="G10" s="77" t="str">
        <f t="shared" ca="1" si="0"/>
        <v xml:space="preserve">+5.7 </v>
      </c>
      <c r="H10" s="77" t="str">
        <f t="shared" ca="1" si="0"/>
        <v xml:space="preserve">+5.2 </v>
      </c>
      <c r="I10" s="77" t="str">
        <f ca="1">IF((OR(((I9-I8)/I8*100)&lt;-100,(I9-I8)/I8*100)&gt;100),"(-) ",IF(ROUND(((I9-I8)/I8*100),1)=0,"- ",IF(((I9-I8)/I8*100)&gt;0,TEXT(((I9-I8)/I8*100),"+0.0 "),TEXT(((I9-I8)/I8*100),"0.0 "))))</f>
        <v xml:space="preserve">(-) </v>
      </c>
      <c r="J10" s="77" t="str">
        <f t="shared" ca="1" si="0"/>
        <v xml:space="preserve">+6.2 </v>
      </c>
      <c r="K10" s="77" t="str">
        <f t="shared" ca="1" si="0"/>
        <v xml:space="preserve">+1.5 </v>
      </c>
      <c r="L10" s="77" t="str">
        <f t="shared" ca="1" si="0"/>
        <v xml:space="preserve">+0.9 </v>
      </c>
      <c r="M10" s="77" t="str">
        <f t="shared" ca="1" si="0"/>
        <v xml:space="preserve">+1.6 </v>
      </c>
      <c r="O10" s="104"/>
    </row>
    <row r="11" spans="1:15" ht="20.25" customHeight="1" x14ac:dyDescent="0.35">
      <c r="A11" s="76" t="str">
        <f ca="1">INDIRECT(calculation_hide!T34)</f>
        <v>January - April 2025</v>
      </c>
      <c r="B11" s="107">
        <f ca="1">INDIRECT(calculation_hide!U34)</f>
        <v>100.2281</v>
      </c>
      <c r="C11" s="76">
        <f ca="1">INDIRECT(calculation_hide!V34)</f>
        <v>10.5093</v>
      </c>
      <c r="D11" s="76">
        <f ca="1">INDIRECT(calculation_hide!W34)</f>
        <v>89.718800000000002</v>
      </c>
      <c r="E11" s="76">
        <f ca="1">INDIRECT(calculation_hide!X34)</f>
        <v>22.515900000000002</v>
      </c>
      <c r="F11" s="76">
        <f ca="1">INDIRECT(calculation_hide!Y34)</f>
        <v>34.4422</v>
      </c>
      <c r="G11" s="76">
        <f ca="1">INDIRECT(calculation_hide!Z34)</f>
        <v>32.760600000000004</v>
      </c>
      <c r="H11" s="76">
        <f ca="1">INDIRECT(calculation_hide!AA34)</f>
        <v>8.8814999999999991</v>
      </c>
      <c r="I11" s="76">
        <f ca="1">INDIRECT(calculation_hide!AB34)</f>
        <v>0.2722</v>
      </c>
      <c r="J11" s="76">
        <f ca="1">INDIRECT(calculation_hide!AC34)</f>
        <v>8.6092999999999993</v>
      </c>
      <c r="K11" s="76">
        <f ca="1">INDIRECT(calculation_hide!AD34)</f>
        <v>109.1096</v>
      </c>
      <c r="L11" s="76">
        <f ca="1">INDIRECT(calculation_hide!AE34)</f>
        <v>10.781500000000001</v>
      </c>
      <c r="M11" s="76">
        <f ca="1">INDIRECT(calculation_hide!AF34)</f>
        <v>98.328100000000006</v>
      </c>
      <c r="O11" s="104"/>
    </row>
    <row r="12" spans="1:15" ht="20.25" customHeight="1" x14ac:dyDescent="0.35">
      <c r="A12" s="76" t="str">
        <f ca="1">INDIRECT(calculation_hide!T35)</f>
        <v>January - April 2026 [provisional]</v>
      </c>
      <c r="B12" s="103">
        <f ca="1">INDIRECT(calculation_hide!U35)</f>
        <v>100.4117</v>
      </c>
      <c r="C12" s="76">
        <f ca="1">INDIRECT(calculation_hide!V35)</f>
        <v>9.6612000000000009</v>
      </c>
      <c r="D12" s="76">
        <f ca="1">INDIRECT(calculation_hide!W35)</f>
        <v>90.750500000000002</v>
      </c>
      <c r="E12" s="76">
        <f ca="1">INDIRECT(calculation_hide!X35)</f>
        <v>22.019699999999997</v>
      </c>
      <c r="F12" s="76">
        <f ca="1">INDIRECT(calculation_hide!Y35)</f>
        <v>34.7896</v>
      </c>
      <c r="G12" s="76">
        <f ca="1">INDIRECT(calculation_hide!Z35)</f>
        <v>33.941099999999999</v>
      </c>
      <c r="H12" s="76">
        <f ca="1">INDIRECT(calculation_hide!AA35)</f>
        <v>7.8814000000000002</v>
      </c>
      <c r="I12" s="76">
        <f ca="1">INDIRECT(calculation_hide!AB35)</f>
        <v>-0.24760000000000001</v>
      </c>
      <c r="J12" s="76">
        <f ca="1">INDIRECT(calculation_hide!AC35)</f>
        <v>8.1290999999999993</v>
      </c>
      <c r="K12" s="76">
        <f ca="1">INDIRECT(calculation_hide!AD35)</f>
        <v>108.2931</v>
      </c>
      <c r="L12" s="76">
        <f ca="1">INDIRECT(calculation_hide!AE35)</f>
        <v>9.4136000000000006</v>
      </c>
      <c r="M12" s="76">
        <f ca="1">INDIRECT(calculation_hide!AF35)</f>
        <v>98.879599999999996</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+0.2 </v>
      </c>
      <c r="C13" s="109" t="str">
        <f t="shared" ca="1" si="1"/>
        <v xml:space="preserve">-8.1 </v>
      </c>
      <c r="D13" s="109" t="str">
        <f ca="1">IF(((D12-D11)/D11*100)&gt;100,"(+) ",IF(((D12-D11)/D11*100)&lt;-100,"(-) ",IF(ROUND(((D12-D11)/D11*100),1)=0,"0.0 ",IF(((D12-D11)/D11*100)&gt;0,TEXT(((D12-D11)/D11*100),"+0.0 "),TEXT(((D12-D11)/D11*100),"0.0 ")))))</f>
        <v xml:space="preserve">+1.1 </v>
      </c>
      <c r="E13" s="109" t="str">
        <f ca="1">IF(((E12-E11)/E11*100)&gt;100,"(+) ",IF(((E12-E11)/E11*100)&lt;-100,"(-) ",IF(ROUND(((E12-E11)/E11*100),1)=0,"0.0 ",IF(((E12-E11)/E11*100)&gt;0,TEXT(((E12-E11)/E11*100),"+0.0 "),TEXT(((E12-E11)/E11*100),"0.0 ")))))</f>
        <v xml:space="preserve">-2.2 </v>
      </c>
      <c r="F13" s="109" t="str">
        <f t="shared" ca="1" si="1"/>
        <v xml:space="preserve">+1.0 </v>
      </c>
      <c r="G13" s="109" t="str">
        <f t="shared" ca="1" si="1"/>
        <v xml:space="preserve">+3.6 </v>
      </c>
      <c r="H13" s="109" t="str">
        <f t="shared" ref="H13:M13" ca="1" si="2">IF(((H12-H11)/H11*100)&gt;100,"(+) ",IF(((H12-H11)/H11*100)&lt;-100,"(-) ",IF(ROUND(((H12-H11)/H11*100),1)=0,"- ",IF(((H12-H11)/H11*100)&gt;0,TEXT(((H12-H11)/H11*100),"+0.0 "),TEXT(((H12-H11)/H11*100),"0.0 ")))))</f>
        <v xml:space="preserve">-11.3 </v>
      </c>
      <c r="I13" s="136" t="str">
        <f t="shared" ref="I13" ca="1" si="3">IF(((I12-I8)/I8*100)&gt;100,"(+) ",IF(((I12-I8)/I8*100)&lt;-100,"(-) ",IF(ROUND(((I12-I8)/I8*100),1)=0,"- ",IF(((I12-I8)/I8*100)&gt;0,TEXT(((I12-I8)/I8*100),"+0.0 "),TEXT(((I12-I8)/I8*100),"0.0 ")))))</f>
        <v xml:space="preserve">(-) </v>
      </c>
      <c r="J13" s="109" t="str">
        <f t="shared" ca="1" si="2"/>
        <v xml:space="preserve">-5.6 </v>
      </c>
      <c r="K13" s="109" t="str">
        <f t="shared" ca="1" si="2"/>
        <v xml:space="preserve">-0.7 </v>
      </c>
      <c r="L13" s="109" t="str">
        <f t="shared" ca="1" si="2"/>
        <v xml:space="preserve">-12.7 </v>
      </c>
      <c r="M13" s="109" t="str">
        <f t="shared" ca="1" si="2"/>
        <v xml:space="preserve">+0.6 </v>
      </c>
      <c r="O13" s="104"/>
    </row>
    <row r="14" spans="1:15" ht="20.25" customHeight="1" x14ac:dyDescent="0.35">
      <c r="A14" s="73" t="str">
        <f ca="1">INDIRECT(calculation_hide!T13)</f>
        <v>February 2025</v>
      </c>
      <c r="B14" s="76">
        <f ca="1">INDIRECT(calculation_hide!U13)</f>
        <v>25.215199999999999</v>
      </c>
      <c r="C14" s="76">
        <f ca="1">INDIRECT(calculation_hide!V13)</f>
        <v>2.8980999999999999</v>
      </c>
      <c r="D14" s="76">
        <f ca="1">INDIRECT(calculation_hide!W13)</f>
        <v>22.3171</v>
      </c>
      <c r="E14" s="76">
        <f ca="1">INDIRECT(calculation_hide!X13)</f>
        <v>5.2945000000000002</v>
      </c>
      <c r="F14" s="76">
        <f ca="1">INDIRECT(calculation_hide!Y13)</f>
        <v>8.7620000000000005</v>
      </c>
      <c r="G14" s="76">
        <f ca="1">INDIRECT(calculation_hide!Z13)</f>
        <v>8.2606999999999999</v>
      </c>
      <c r="H14" s="76">
        <f ca="1">INDIRECT(calculation_hide!AA13)</f>
        <v>2.2399</v>
      </c>
      <c r="I14" s="76">
        <f ca="1">INDIRECT(calculation_hide!AB13)</f>
        <v>9.8400000000000001E-2</v>
      </c>
      <c r="J14" s="76">
        <f ca="1">INDIRECT(calculation_hide!AC13)</f>
        <v>2.1415000000000002</v>
      </c>
      <c r="K14" s="76">
        <f ca="1">INDIRECT(calculation_hide!AD13)</f>
        <v>27.455100000000002</v>
      </c>
      <c r="L14" s="76">
        <f ca="1">INDIRECT(calculation_hide!AE13)</f>
        <v>2.9965000000000002</v>
      </c>
      <c r="M14" s="76">
        <f ca="1">INDIRECT(calculation_hide!AF13)</f>
        <v>24.458600000000001</v>
      </c>
      <c r="O14" s="104"/>
    </row>
    <row r="15" spans="1:15" ht="20.25" customHeight="1" x14ac:dyDescent="0.35">
      <c r="A15" s="73" t="str">
        <f ca="1">INDIRECT(calculation_hide!T14)</f>
        <v>March 2025</v>
      </c>
      <c r="B15" s="76">
        <f ca="1">INDIRECT(calculation_hide!U14)</f>
        <v>24.346299999999999</v>
      </c>
      <c r="C15" s="76">
        <f ca="1">INDIRECT(calculation_hide!V14)</f>
        <v>2.1623000000000001</v>
      </c>
      <c r="D15" s="76">
        <f ca="1">INDIRECT(calculation_hide!W14)</f>
        <v>22.184000000000001</v>
      </c>
      <c r="E15" s="76">
        <f ca="1">INDIRECT(calculation_hide!X14)</f>
        <v>5.8669000000000002</v>
      </c>
      <c r="F15" s="76">
        <f ca="1">INDIRECT(calculation_hide!Y14)</f>
        <v>8.1701999999999995</v>
      </c>
      <c r="G15" s="76">
        <f ca="1">INDIRECT(calculation_hide!Z14)</f>
        <v>8.1469000000000005</v>
      </c>
      <c r="H15" s="76">
        <f ca="1">INDIRECT(calculation_hide!AA14)</f>
        <v>2.004</v>
      </c>
      <c r="I15" s="76">
        <f ca="1">INDIRECT(calculation_hide!AB14)</f>
        <v>8.7999999999999995E-2</v>
      </c>
      <c r="J15" s="76">
        <f ca="1">INDIRECT(calculation_hide!AC14)</f>
        <v>1.9159999999999999</v>
      </c>
      <c r="K15" s="76">
        <f ca="1">INDIRECT(calculation_hide!AD14)</f>
        <v>26.350300000000001</v>
      </c>
      <c r="L15" s="76">
        <f ca="1">INDIRECT(calculation_hide!AE14)</f>
        <v>2.2503000000000002</v>
      </c>
      <c r="M15" s="76">
        <f ca="1">INDIRECT(calculation_hide!AF14)</f>
        <v>24.1</v>
      </c>
      <c r="O15" s="104"/>
    </row>
    <row r="16" spans="1:15" ht="20.25" customHeight="1" x14ac:dyDescent="0.35">
      <c r="A16" s="73" t="str">
        <f ca="1">INDIRECT(calculation_hide!T15)</f>
        <v>April 2025</v>
      </c>
      <c r="B16" s="76">
        <f ca="1">INDIRECT(calculation_hide!U15)</f>
        <v>21.944299999999998</v>
      </c>
      <c r="C16" s="76">
        <f ca="1">INDIRECT(calculation_hide!V15)</f>
        <v>2.0337999999999998</v>
      </c>
      <c r="D16" s="76">
        <f ca="1">INDIRECT(calculation_hide!W15)</f>
        <v>19.910499999999999</v>
      </c>
      <c r="E16" s="76">
        <f ca="1">INDIRECT(calculation_hide!X15)</f>
        <v>5.2363</v>
      </c>
      <c r="F16" s="76">
        <f ca="1">INDIRECT(calculation_hide!Y15)</f>
        <v>7.3901000000000003</v>
      </c>
      <c r="G16" s="76">
        <f ca="1">INDIRECT(calculation_hide!Z15)</f>
        <v>7.2839999999999998</v>
      </c>
      <c r="H16" s="76">
        <f ca="1">INDIRECT(calculation_hide!AA15)</f>
        <v>2.129</v>
      </c>
      <c r="I16" s="76">
        <f ca="1">INDIRECT(calculation_hide!AB15)</f>
        <v>-2.4400000000000002E-2</v>
      </c>
      <c r="J16" s="76">
        <f ca="1">INDIRECT(calculation_hide!AC15)</f>
        <v>2.1534</v>
      </c>
      <c r="K16" s="76">
        <f ca="1">INDIRECT(calculation_hide!AD15)</f>
        <v>24.0733</v>
      </c>
      <c r="L16" s="76">
        <f ca="1">INDIRECT(calculation_hide!AE15)</f>
        <v>2.0093999999999999</v>
      </c>
      <c r="M16" s="76">
        <f ca="1">INDIRECT(calculation_hide!AF15)</f>
        <v>22.0639</v>
      </c>
      <c r="O16" s="133"/>
    </row>
    <row r="17" spans="1:17" ht="20.25" customHeight="1" x14ac:dyDescent="0.35">
      <c r="A17" s="75" t="s">
        <v>43</v>
      </c>
      <c r="B17" s="78">
        <f t="shared" ref="B17:G17" ca="1" si="4">SUM(B14:B16)</f>
        <v>71.505799999999994</v>
      </c>
      <c r="C17" s="78">
        <f t="shared" ca="1" si="4"/>
        <v>7.094199999999999</v>
      </c>
      <c r="D17" s="78">
        <f t="shared" ca="1" si="4"/>
        <v>64.411599999999993</v>
      </c>
      <c r="E17" s="78">
        <f t="shared" ca="1" si="4"/>
        <v>16.3977</v>
      </c>
      <c r="F17" s="78">
        <f t="shared" ca="1" si="4"/>
        <v>24.322300000000002</v>
      </c>
      <c r="G17" s="78">
        <f t="shared" ca="1" si="4"/>
        <v>23.691600000000001</v>
      </c>
      <c r="H17" s="78">
        <f t="shared" ref="H17:M17" ca="1" si="5">SUM(H14:H16)</f>
        <v>6.3728999999999996</v>
      </c>
      <c r="I17" s="78">
        <f t="shared" ca="1" si="5"/>
        <v>0.16200000000000001</v>
      </c>
      <c r="J17" s="78">
        <f t="shared" ca="1" si="5"/>
        <v>6.2109000000000005</v>
      </c>
      <c r="K17" s="78">
        <f t="shared" ca="1" si="5"/>
        <v>77.878700000000009</v>
      </c>
      <c r="L17" s="78">
        <f t="shared" ca="1" si="5"/>
        <v>7.2561999999999998</v>
      </c>
      <c r="M17" s="79">
        <f t="shared" ca="1" si="5"/>
        <v>70.622500000000002</v>
      </c>
    </row>
    <row r="18" spans="1:17" ht="20.25" customHeight="1" x14ac:dyDescent="0.35">
      <c r="A18" s="73" t="str">
        <f ca="1">INDIRECT(calculation_hide!T25)</f>
        <v>February 2026</v>
      </c>
      <c r="B18" s="76">
        <f ca="1">INDIRECT(calculation_hide!U25)</f>
        <v>24.985499999999998</v>
      </c>
      <c r="C18" s="76">
        <f ca="1">INDIRECT(calculation_hide!V25)</f>
        <v>2.3405999999999998</v>
      </c>
      <c r="D18" s="76">
        <f ca="1">INDIRECT(calculation_hide!W25)</f>
        <v>22.6449</v>
      </c>
      <c r="E18" s="76">
        <f ca="1">INDIRECT(calculation_hide!X25)</f>
        <v>5.2257999999999996</v>
      </c>
      <c r="F18" s="76">
        <f ca="1">INDIRECT(calculation_hide!Y25)</f>
        <v>8.8076000000000008</v>
      </c>
      <c r="G18" s="76">
        <f ca="1">INDIRECT(calculation_hide!Z25)</f>
        <v>8.6114999999999995</v>
      </c>
      <c r="H18" s="76">
        <f ca="1">INDIRECT(calculation_hide!AA25)</f>
        <v>1.9537</v>
      </c>
      <c r="I18" s="76">
        <f ca="1">INDIRECT(calculation_hide!AB25)</f>
        <v>-3.3599999999999998E-2</v>
      </c>
      <c r="J18" s="76">
        <f ca="1">INDIRECT(calculation_hide!AC25)</f>
        <v>1.9873000000000001</v>
      </c>
      <c r="K18" s="76">
        <f ca="1">INDIRECT(calculation_hide!AD25)</f>
        <v>26.9392</v>
      </c>
      <c r="L18" s="76">
        <f ca="1">INDIRECT(calculation_hide!AE25)</f>
        <v>2.3069999999999999</v>
      </c>
      <c r="M18" s="76">
        <f ca="1">INDIRECT(calculation_hide!AF25)</f>
        <v>24.632200000000001</v>
      </c>
      <c r="O18" s="76"/>
      <c r="P18" s="88"/>
      <c r="Q18" s="88"/>
    </row>
    <row r="19" spans="1:17" ht="20.25" customHeight="1" x14ac:dyDescent="0.35">
      <c r="A19" s="73" t="str">
        <f ca="1">INDIRECT(calculation_hide!T26)</f>
        <v>March 2026</v>
      </c>
      <c r="B19" s="76">
        <f ca="1">INDIRECT(calculation_hide!U26)</f>
        <v>24.476199999999999</v>
      </c>
      <c r="C19" s="76">
        <f ca="1">INDIRECT(calculation_hide!V26)</f>
        <v>2.9948999999999999</v>
      </c>
      <c r="D19" s="76">
        <f ca="1">INDIRECT(calculation_hide!W26)</f>
        <v>21.481300000000001</v>
      </c>
      <c r="E19" s="76">
        <f ca="1">INDIRECT(calculation_hide!X26)</f>
        <v>5.4535</v>
      </c>
      <c r="F19" s="76">
        <f ca="1">INDIRECT(calculation_hide!Y26)</f>
        <v>7.6734999999999998</v>
      </c>
      <c r="G19" s="76">
        <f ca="1">INDIRECT(calculation_hide!Z26)</f>
        <v>8.3542000000000005</v>
      </c>
      <c r="H19" s="76">
        <f ca="1">INDIRECT(calculation_hide!AA26)</f>
        <v>1.7870999999999999</v>
      </c>
      <c r="I19" s="76">
        <f ca="1">INDIRECT(calculation_hide!AB26)</f>
        <v>-3.0800000000000001E-2</v>
      </c>
      <c r="J19" s="76">
        <f ca="1">INDIRECT(calculation_hide!AC26)</f>
        <v>1.8179000000000001</v>
      </c>
      <c r="K19" s="76">
        <f ca="1">INDIRECT(calculation_hide!AD26)</f>
        <v>26.263300000000001</v>
      </c>
      <c r="L19" s="76">
        <f ca="1">INDIRECT(calculation_hide!AE26)</f>
        <v>2.9641000000000002</v>
      </c>
      <c r="M19" s="76">
        <f ca="1">INDIRECT(calculation_hide!AF26)</f>
        <v>23.299199999999999</v>
      </c>
      <c r="O19" s="76"/>
      <c r="P19" s="88"/>
      <c r="Q19" s="88"/>
    </row>
    <row r="20" spans="1:17" ht="20.25" customHeight="1" x14ac:dyDescent="0.35">
      <c r="A20" s="73" t="str">
        <f ca="1">INDIRECT(calculation_hide!T27)</f>
        <v>April 2026 [provisional]</v>
      </c>
      <c r="B20" s="76">
        <f ca="1">INDIRECT(calculation_hide!U27)</f>
        <v>22.008800000000001</v>
      </c>
      <c r="C20" s="76">
        <f ca="1">INDIRECT(calculation_hide!V27)</f>
        <v>1.4051</v>
      </c>
      <c r="D20" s="76">
        <f ca="1">INDIRECT(calculation_hide!W27)</f>
        <v>20.6037</v>
      </c>
      <c r="E20" s="76">
        <f ca="1">INDIRECT(calculation_hide!X27)</f>
        <v>5.2443</v>
      </c>
      <c r="F20" s="76">
        <f ca="1">INDIRECT(calculation_hide!Y27)</f>
        <v>7.8070000000000004</v>
      </c>
      <c r="G20" s="76">
        <f ca="1">INDIRECT(calculation_hide!Z27)</f>
        <v>7.5523999999999996</v>
      </c>
      <c r="H20" s="76">
        <f ca="1">INDIRECT(calculation_hide!AA27)</f>
        <v>1.8986000000000001</v>
      </c>
      <c r="I20" s="76">
        <f ca="1">INDIRECT(calculation_hide!AB27)</f>
        <v>-0.14460000000000001</v>
      </c>
      <c r="J20" s="76">
        <f ca="1">INDIRECT(calculation_hide!AC27)</f>
        <v>2.0432000000000001</v>
      </c>
      <c r="K20" s="76">
        <f ca="1">INDIRECT(calculation_hide!AD27)</f>
        <v>23.907399999999999</v>
      </c>
      <c r="L20" s="76">
        <f ca="1">INDIRECT(calculation_hide!AE27)</f>
        <v>1.2605</v>
      </c>
      <c r="M20" s="76">
        <f ca="1">INDIRECT(calculation_hide!AF27)</f>
        <v>22.646899999999999</v>
      </c>
      <c r="O20" s="76"/>
      <c r="P20" s="88"/>
      <c r="Q20" s="88"/>
    </row>
    <row r="21" spans="1:17" ht="20.25" customHeight="1" x14ac:dyDescent="0.35">
      <c r="A21" s="75" t="s">
        <v>43</v>
      </c>
      <c r="B21" s="78">
        <f t="shared" ref="B21:G21" ca="1" si="6">SUM(B18:B20)</f>
        <v>71.470499999999987</v>
      </c>
      <c r="C21" s="78">
        <f t="shared" ca="1" si="6"/>
        <v>6.7405999999999997</v>
      </c>
      <c r="D21" s="78">
        <f t="shared" ca="1" si="6"/>
        <v>64.729900000000001</v>
      </c>
      <c r="E21" s="78">
        <f t="shared" ca="1" si="6"/>
        <v>15.9236</v>
      </c>
      <c r="F21" s="78">
        <f t="shared" ca="1" si="6"/>
        <v>24.2881</v>
      </c>
      <c r="G21" s="78">
        <f t="shared" ca="1" si="6"/>
        <v>24.518099999999997</v>
      </c>
      <c r="H21" s="78">
        <f t="shared" ref="H21:M21" ca="1" si="7">SUM(H18:H20)</f>
        <v>5.6394000000000002</v>
      </c>
      <c r="I21" s="78">
        <f t="shared" ca="1" si="7"/>
        <v>-0.20900000000000002</v>
      </c>
      <c r="J21" s="78">
        <f t="shared" ca="1" si="7"/>
        <v>5.8483999999999998</v>
      </c>
      <c r="K21" s="78">
        <f t="shared" ca="1" si="7"/>
        <v>77.109899999999996</v>
      </c>
      <c r="L21" s="78">
        <f t="shared" ca="1" si="7"/>
        <v>6.531600000000001</v>
      </c>
      <c r="M21" s="79">
        <f t="shared" ca="1" si="7"/>
        <v>70.578299999999999</v>
      </c>
      <c r="O21" s="76"/>
    </row>
    <row r="22" spans="1:17" ht="20.25" customHeight="1" x14ac:dyDescent="0.35">
      <c r="A22" s="74" t="s">
        <v>626</v>
      </c>
      <c r="B22" s="80" t="str">
        <f t="shared" ref="B22:F22" ca="1" si="8">IF(((B21-B17)/B17*100)&gt;100,"(+) ",IF(((B21-B17)/B17*100)&lt;-100,"(-) ",IF(ROUND(((B21-B17)/B17*100),1)=0,"- ",IF(((B21-B17)/B17*100)&gt;0,TEXT(((B21-B17)/B17*100),"+0.0 "),TEXT(((B21-B17)/B17*100),"0.0 ")))))</f>
        <v xml:space="preserve">- </v>
      </c>
      <c r="C22" s="80" t="str">
        <f ca="1">IF(((C21-C17)/C17*100)&gt;100,"(+) ",IF(((C21-C17)/C17*100)&lt;-100,"(-) ",IF(ROUND(((C21-C17)/C17*100),1)=0,"0.0 ",IF(((C21-C17)/C17*100)&gt;0,TEXT(((C21-C17)/C17*100),"+0.0 "),TEXT(((C21-C17)/C17*100),"0.0 ")))))</f>
        <v xml:space="preserve">-5.0 </v>
      </c>
      <c r="D22" s="80" t="str">
        <f t="shared" ca="1" si="8"/>
        <v xml:space="preserve">+0.5 </v>
      </c>
      <c r="E22" s="80" t="str">
        <f t="shared" ca="1" si="8"/>
        <v xml:space="preserve">-2.9 </v>
      </c>
      <c r="F22" s="80" t="str">
        <f t="shared" ca="1" si="8"/>
        <v xml:space="preserve">-0.1 </v>
      </c>
      <c r="G22" s="80" t="str">
        <f ca="1">IF(((G21-G17)/G17*100)&gt;100,"(+) ",IF(((G21-G17)/G17*100)&lt;-100,"(-) ",IF(ROUND(((G21-G17)/G17*100),1)=0,"- ",IF(((G21-G17)/G17*100)&gt;0,TEXT(((G21-G17)/G17*100),"+0.0 "),TEXT(((G21-G17)/G17*100),"0.0 ")))))</f>
        <v xml:space="preserve">+3.5 </v>
      </c>
      <c r="H22" s="131" t="str">
        <f t="shared" ref="H22:M22" ca="1" si="9">IF(((H21-H17)/H17*100)&gt;100,"(+) ",IF(((H21-H17)/H17*100)&lt;-100,"(-) ",IF(ROUND(((H21-H17)/H17*100),1)=0,"- ",IF(((H21-H17)/H17*100)&gt;0,TEXT(((H21-H17)/H17*100),"+0.0 "),TEXT(((H21-H17)/H17*100),"0.0 ")))))</f>
        <v xml:space="preserve">-11.5 </v>
      </c>
      <c r="I22" s="130" t="str">
        <f t="shared" ca="1" si="9"/>
        <v xml:space="preserve">(-) </v>
      </c>
      <c r="J22" s="129" t="str">
        <f t="shared" ca="1" si="9"/>
        <v xml:space="preserve">-5.8 </v>
      </c>
      <c r="K22" s="80" t="str">
        <f t="shared" ca="1" si="9"/>
        <v xml:space="preserve">-1.0 </v>
      </c>
      <c r="L22" s="80" t="str">
        <f t="shared" ca="1" si="9"/>
        <v xml:space="preserve">-10.0 </v>
      </c>
      <c r="M22" s="80" t="str">
        <f t="shared" ca="1" si="9"/>
        <v xml:space="preserve">-0.1 </v>
      </c>
      <c r="P22" s="104"/>
      <c r="Q22" s="104"/>
    </row>
    <row r="24" spans="1:17" x14ac:dyDescent="0.35">
      <c r="F24" s="104"/>
    </row>
    <row r="25" spans="1:17" x14ac:dyDescent="0.35">
      <c r="B25" s="104"/>
      <c r="C25" s="104"/>
      <c r="D25" s="140"/>
      <c r="E25" s="140"/>
      <c r="F25" s="140"/>
      <c r="G25" s="140"/>
      <c r="H25" s="104"/>
      <c r="I25" s="104"/>
      <c r="J25" s="104"/>
      <c r="K25" s="104"/>
      <c r="L25" s="104"/>
      <c r="M25" s="104"/>
    </row>
    <row r="26" spans="1:17" x14ac:dyDescent="0.35">
      <c r="B26" s="134"/>
      <c r="C26" s="134"/>
      <c r="D26" s="140"/>
      <c r="E26" s="104"/>
      <c r="F26" s="140"/>
      <c r="G26" s="104"/>
      <c r="H26" s="134"/>
    </row>
    <row r="27" spans="1:17" x14ac:dyDescent="0.35">
      <c r="B27" s="134"/>
      <c r="C27" s="134"/>
      <c r="D27" s="134"/>
      <c r="E27" s="134"/>
      <c r="F27" s="134"/>
      <c r="G27" s="134"/>
      <c r="H27" s="134"/>
    </row>
    <row r="28" spans="1:17" x14ac:dyDescent="0.35">
      <c r="B28" s="134"/>
      <c r="C28" s="134"/>
      <c r="D28" s="134"/>
      <c r="E28" s="140"/>
      <c r="F28" s="140"/>
      <c r="G28" s="140"/>
      <c r="H28" s="140"/>
    </row>
    <row r="30" spans="1:17" x14ac:dyDescent="0.35">
      <c r="E30" s="141"/>
      <c r="F30" s="141"/>
      <c r="G30" s="141"/>
    </row>
    <row r="31" spans="1:17" x14ac:dyDescent="0.35">
      <c r="E31" s="104"/>
      <c r="F31" s="104"/>
      <c r="G31" s="104"/>
    </row>
    <row r="34" spans="5:7" x14ac:dyDescent="0.35">
      <c r="E34" s="88"/>
      <c r="F34" s="88"/>
      <c r="G34" s="88"/>
    </row>
    <row r="35" spans="5:7" x14ac:dyDescent="0.35">
      <c r="E35" s="88"/>
      <c r="F35" s="88"/>
      <c r="G35" s="88"/>
    </row>
    <row r="37" spans="5:7" x14ac:dyDescent="0.35">
      <c r="E37" s="142"/>
      <c r="F37" s="142"/>
      <c r="G37" s="142"/>
    </row>
    <row r="38" spans="5:7" x14ac:dyDescent="0.35">
      <c r="E38" s="104"/>
      <c r="F38" s="104"/>
      <c r="G38" s="104"/>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6"/>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278.78110000000004</v>
      </c>
      <c r="C34" s="88">
        <f>SUM(Quarter!C119:C122)</f>
        <v>28.098399999999998</v>
      </c>
      <c r="D34" s="88">
        <f>SUM(Quarter!D119:D122)</f>
        <v>222.95609999999999</v>
      </c>
      <c r="E34" s="88">
        <f>SUM(Quarter!E119:E122)</f>
        <v>19.9922</v>
      </c>
      <c r="F34" s="88">
        <f>SUM(Quarter!F119:F122)</f>
        <v>7.7344000000000008</v>
      </c>
      <c r="G34" s="88">
        <f>SUM(Quarter!G119:G122)</f>
        <v>250.68269999999995</v>
      </c>
      <c r="H34" s="88">
        <f>SUM(Quarter!H119:H122)</f>
        <v>72.888800000000003</v>
      </c>
      <c r="I34" s="88">
        <f>SUM(Quarter!I119:I122)</f>
        <v>91.602000000000004</v>
      </c>
      <c r="J34" s="88">
        <f>SUM(Quarter!J119:J122)</f>
        <v>86.192000000000007</v>
      </c>
      <c r="K34" s="88">
        <f>SUM(Quarter!K119:K122)</f>
        <v>25.3322</v>
      </c>
      <c r="L34" s="88">
        <f>SUM(Quarter!L119:L122)</f>
        <v>0.80510000000000004</v>
      </c>
      <c r="M34" s="88">
        <f>SUM(Quarter!M119:M122)</f>
        <v>24.526800000000001</v>
      </c>
      <c r="N34" s="88">
        <f>SUM(Quarter!N119:N122)</f>
        <v>304.11329999999998</v>
      </c>
      <c r="O34" s="88">
        <f>SUM(Quarter!O119:O122)</f>
        <v>28.903500000000001</v>
      </c>
      <c r="P34" s="91">
        <f>SUM(Quarter!P119:P122)</f>
        <v>275.20950000000005</v>
      </c>
    </row>
    <row r="35" spans="1:16" x14ac:dyDescent="0.35">
      <c r="A35" s="92">
        <v>2024</v>
      </c>
      <c r="B35" s="88">
        <f>SUM(Quarter!B123:B126)</f>
        <v>279.69889999999998</v>
      </c>
      <c r="C35" s="88">
        <f>SUM(Quarter!C123:C126)</f>
        <v>28.003</v>
      </c>
      <c r="D35" s="88">
        <f>SUM(Quarter!D123:D126)</f>
        <v>225.91819999999998</v>
      </c>
      <c r="E35" s="88">
        <f>SUM(Quarter!E123:E126)</f>
        <v>18.581400000000002</v>
      </c>
      <c r="F35" s="88">
        <f>SUM(Quarter!F123:F126)</f>
        <v>7.1963000000000008</v>
      </c>
      <c r="G35" s="88">
        <f>SUM(Quarter!G123:G126)</f>
        <v>251.69589999999999</v>
      </c>
      <c r="H35" s="88">
        <f>SUM(Quarter!H123:H126)</f>
        <v>68.412300000000002</v>
      </c>
      <c r="I35" s="88">
        <f>SUM(Quarter!I123:I126)</f>
        <v>93.198899999999995</v>
      </c>
      <c r="J35" s="88">
        <f>SUM(Quarter!J123:J126)</f>
        <v>90.085000000000008</v>
      </c>
      <c r="K35" s="88">
        <f>SUM(Quarter!K123:K126)</f>
        <v>24.606999999999999</v>
      </c>
      <c r="L35" s="88">
        <f>SUM(Quarter!L123:L126)</f>
        <v>0.4148</v>
      </c>
      <c r="M35" s="88">
        <f>SUM(Quarter!M123:M126)</f>
        <v>24.192200000000003</v>
      </c>
      <c r="N35" s="88">
        <f>SUM(Quarter!N123:N126)</f>
        <v>304.30590000000001</v>
      </c>
      <c r="O35" s="88">
        <f>SUM(Quarter!O123:O126)</f>
        <v>28.4178</v>
      </c>
      <c r="P35" s="91">
        <f>SUM(Quarter!P123:P126)</f>
        <v>275.88810000000001</v>
      </c>
    </row>
    <row r="36" spans="1:16" x14ac:dyDescent="0.35">
      <c r="A36" s="92" t="s">
        <v>775</v>
      </c>
      <c r="B36" s="88">
        <f>SUM(Quarter!B127:B130)</f>
        <v>282.96839999999997</v>
      </c>
      <c r="C36" s="88">
        <f>SUM(Quarter!C127:C130)</f>
        <v>28.4786</v>
      </c>
      <c r="D36" s="88">
        <f>SUM(Quarter!D127:D130)</f>
        <v>227.13810000000001</v>
      </c>
      <c r="E36" s="88">
        <f>SUM(Quarter!E127:E130)</f>
        <v>19.695500000000003</v>
      </c>
      <c r="F36" s="88">
        <f>SUM(Quarter!F127:F130)</f>
        <v>7.6562000000000001</v>
      </c>
      <c r="G36" s="88">
        <f>SUM(Quarter!G127:G130)</f>
        <v>254.48980000000006</v>
      </c>
      <c r="H36" s="88">
        <f>SUM(Quarter!H127:H130)</f>
        <v>66.196300000000008</v>
      </c>
      <c r="I36" s="88">
        <f>SUM(Quarter!I127:I130)</f>
        <v>93.062399999999997</v>
      </c>
      <c r="J36" s="88">
        <f>SUM(Quarter!J127:J130)</f>
        <v>95.231000000000009</v>
      </c>
      <c r="K36" s="88">
        <f>SUM(Quarter!K127:K130)</f>
        <v>25.887499999999999</v>
      </c>
      <c r="L36" s="88">
        <f>SUM(Quarter!L127:L130)</f>
        <v>0.19269999999999998</v>
      </c>
      <c r="M36" s="88">
        <f>SUM(Quarter!M127:M130)</f>
        <v>25.694800000000001</v>
      </c>
      <c r="N36" s="88">
        <f>SUM(Quarter!N127:N130)</f>
        <v>308.85590000000002</v>
      </c>
      <c r="O36" s="88">
        <f>SUM(Quarter!O127:O130)</f>
        <v>28.671300000000002</v>
      </c>
      <c r="P36" s="91">
        <f>SUM(Quarter!P127:P130)</f>
        <v>280.18459999999999</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30" activePane="bottomRight" state="frozen"/>
      <selection pane="topRight" activeCell="B1" sqref="B1"/>
      <selection pane="bottomLeft" activeCell="A7" sqref="A7"/>
      <selection pane="bottomRight" activeCell="B130" sqref="B130"/>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77.064800000000005</v>
      </c>
      <c r="C119" s="69">
        <f>SUM(Month!C343:C345)</f>
        <v>8.3995999999999995</v>
      </c>
      <c r="D119" s="69">
        <f>SUM(Month!D343:D345)</f>
        <v>61.267200000000003</v>
      </c>
      <c r="E119" s="69">
        <f>SUM(Month!E343:E345)</f>
        <v>5.4098000000000006</v>
      </c>
      <c r="F119" s="69">
        <f>SUM(Month!F343:F345)</f>
        <v>1.9882000000000002</v>
      </c>
      <c r="G119" s="69">
        <f>SUM(Month!G343:G345)</f>
        <v>68.665199999999999</v>
      </c>
      <c r="H119" s="69">
        <f>SUM(Month!H343:H345)</f>
        <v>18.5824</v>
      </c>
      <c r="I119" s="69">
        <f>SUM(Month!I343:I345)</f>
        <v>26.8523</v>
      </c>
      <c r="J119" s="69">
        <f>SUM(Month!J343:J345)</f>
        <v>23.230499999999999</v>
      </c>
      <c r="K119" s="69">
        <f>SUM(Month!K343:K345)</f>
        <v>5.9347999999999992</v>
      </c>
      <c r="L119" s="69">
        <f>SUM(Month!L343:L345)</f>
        <v>6.9699999999999998E-2</v>
      </c>
      <c r="M119" s="69">
        <f>SUM(Month!M343:M345)</f>
        <v>5.8650000000000002</v>
      </c>
      <c r="N119" s="69">
        <f>SUM(Month!N343:N345)</f>
        <v>82.999600000000001</v>
      </c>
      <c r="O119" s="69">
        <f>SUM(Month!O343:O345)</f>
        <v>8.4693000000000005</v>
      </c>
      <c r="P119" s="69">
        <f>SUM(Month!P343:P345)</f>
        <v>74.530200000000008</v>
      </c>
      <c r="Q119" s="114"/>
    </row>
    <row r="120" spans="1:17" ht="15.5" x14ac:dyDescent="0.35">
      <c r="A120" s="110" t="s">
        <v>690</v>
      </c>
      <c r="B120" s="69">
        <f>SUM(Month!B346:B348)</f>
        <v>64.438900000000004</v>
      </c>
      <c r="C120" s="69">
        <f>SUM(Month!C346:C348)</f>
        <v>5.5998999999999999</v>
      </c>
      <c r="D120" s="69">
        <f>SUM(Month!D346:D348)</f>
        <v>52.3902</v>
      </c>
      <c r="E120" s="69">
        <f>SUM(Month!E346:E348)</f>
        <v>4.7073</v>
      </c>
      <c r="F120" s="69">
        <f>SUM(Month!F346:F348)</f>
        <v>1.7414999999999998</v>
      </c>
      <c r="G120" s="69">
        <f>SUM(Month!G346:G348)</f>
        <v>58.838999999999999</v>
      </c>
      <c r="H120" s="69">
        <f>SUM(Month!H346:H348)</f>
        <v>17.863300000000002</v>
      </c>
      <c r="I120" s="69">
        <f>SUM(Month!I346:I348)</f>
        <v>20.462499999999999</v>
      </c>
      <c r="J120" s="69">
        <f>SUM(Month!J346:J348)</f>
        <v>20.513300000000001</v>
      </c>
      <c r="K120" s="69">
        <f>SUM(Month!K346:K348)</f>
        <v>6.7397</v>
      </c>
      <c r="L120" s="69">
        <f>SUM(Month!L346:L348)</f>
        <v>-0.13999999999999999</v>
      </c>
      <c r="M120" s="69">
        <f>SUM(Month!M346:M348)</f>
        <v>6.8795999999999999</v>
      </c>
      <c r="N120" s="69">
        <f>SUM(Month!N346:N348)</f>
        <v>71.178599999999989</v>
      </c>
      <c r="O120" s="69">
        <f>SUM(Month!O346:O348)</f>
        <v>5.4598999999999993</v>
      </c>
      <c r="P120" s="95">
        <f>SUM(Month!P346:P348)</f>
        <v>65.718599999999995</v>
      </c>
      <c r="Q120" s="62"/>
    </row>
    <row r="121" spans="1:17" ht="15.5" x14ac:dyDescent="0.35">
      <c r="A121" s="110" t="s">
        <v>694</v>
      </c>
      <c r="B121" s="69">
        <f>SUM(Month!B349:B351)</f>
        <v>63.216699999999996</v>
      </c>
      <c r="C121" s="69">
        <f>SUM(Month!C349:C351)</f>
        <v>6.0049999999999999</v>
      </c>
      <c r="D121" s="69">
        <f>SUM(Month!D349:D351)</f>
        <v>50.989199999999997</v>
      </c>
      <c r="E121" s="69">
        <f>SUM(Month!E349:E351)</f>
        <v>4.5236000000000001</v>
      </c>
      <c r="F121" s="69">
        <f>SUM(Month!F349:F351)</f>
        <v>1.6989000000000001</v>
      </c>
      <c r="G121" s="69">
        <f>SUM(Month!G349:G351)</f>
        <v>57.211699999999993</v>
      </c>
      <c r="H121" s="69">
        <f>SUM(Month!H349:H351)</f>
        <v>17.979700000000001</v>
      </c>
      <c r="I121" s="69">
        <f>SUM(Month!I349:I351)</f>
        <v>19.100100000000001</v>
      </c>
      <c r="J121" s="69">
        <f>SUM(Month!J349:J351)</f>
        <v>20.131900000000002</v>
      </c>
      <c r="K121" s="69">
        <f>SUM(Month!K349:K351)</f>
        <v>6.0372000000000003</v>
      </c>
      <c r="L121" s="69">
        <f>SUM(Month!L349:L351)</f>
        <v>0.1376</v>
      </c>
      <c r="M121" s="69">
        <f>SUM(Month!M349:M351)</f>
        <v>5.8994999999999997</v>
      </c>
      <c r="N121" s="69">
        <f>SUM(Month!N349:N351)</f>
        <v>69.253900000000002</v>
      </c>
      <c r="O121" s="69">
        <f>SUM(Month!O349:O351)</f>
        <v>6.1425999999999998</v>
      </c>
      <c r="P121" s="95">
        <f>SUM(Month!P349:P351)</f>
        <v>63.111199999999997</v>
      </c>
      <c r="Q121" s="62"/>
    </row>
    <row r="122" spans="1:17" ht="15.75" customHeight="1" x14ac:dyDescent="0.35">
      <c r="A122" s="110" t="s">
        <v>710</v>
      </c>
      <c r="B122" s="69">
        <f>SUM(Month!B352:B354)</f>
        <v>74.060699999999997</v>
      </c>
      <c r="C122" s="69">
        <f>SUM(Month!C352:C354)</f>
        <v>8.0938999999999997</v>
      </c>
      <c r="D122" s="69">
        <f>SUM(Month!D352:D354)</f>
        <v>58.3095</v>
      </c>
      <c r="E122" s="69">
        <f>SUM(Month!E352:E354)</f>
        <v>5.3514999999999997</v>
      </c>
      <c r="F122" s="69">
        <f>SUM(Month!F352:F354)</f>
        <v>2.3058000000000001</v>
      </c>
      <c r="G122" s="69">
        <f>SUM(Month!G352:G354)</f>
        <v>65.966799999999992</v>
      </c>
      <c r="H122" s="69">
        <f>SUM(Month!H352:H354)</f>
        <v>18.4634</v>
      </c>
      <c r="I122" s="69">
        <f>SUM(Month!I352:I354)</f>
        <v>25.187100000000001</v>
      </c>
      <c r="J122" s="69">
        <f>SUM(Month!J352:J354)</f>
        <v>22.316299999999998</v>
      </c>
      <c r="K122" s="69">
        <f>SUM(Month!K352:K354)</f>
        <v>6.6205000000000007</v>
      </c>
      <c r="L122" s="69">
        <f>SUM(Month!L352:L354)</f>
        <v>0.73780000000000001</v>
      </c>
      <c r="M122" s="69">
        <f>SUM(Month!M352:M354)</f>
        <v>5.8826999999999998</v>
      </c>
      <c r="N122" s="69">
        <f>SUM(Month!N352:N354)</f>
        <v>80.681200000000004</v>
      </c>
      <c r="O122" s="69">
        <f>SUM(Month!O352:O354)</f>
        <v>8.8316999999999997</v>
      </c>
      <c r="P122" s="95">
        <f>SUM(Month!P352:P354)</f>
        <v>71.849500000000006</v>
      </c>
      <c r="Q122" s="62"/>
    </row>
    <row r="123" spans="1:17" ht="15.5" x14ac:dyDescent="0.35">
      <c r="A123" s="110" t="s">
        <v>714</v>
      </c>
      <c r="B123" s="69">
        <f>SUM(Month!B355:B357)</f>
        <v>76.937899999999999</v>
      </c>
      <c r="C123" s="69">
        <f>SUM(Month!C355:C357)</f>
        <v>8.1794999999999991</v>
      </c>
      <c r="D123" s="69">
        <f>SUM(Month!D355:D357)</f>
        <v>61.795000000000002</v>
      </c>
      <c r="E123" s="69">
        <f>SUM(Month!E355:E357)</f>
        <v>5.0276999999999994</v>
      </c>
      <c r="F123" s="69">
        <f>SUM(Month!F355:F357)</f>
        <v>1.9357</v>
      </c>
      <c r="G123" s="69">
        <f>SUM(Month!G355:G357)</f>
        <v>68.758399999999995</v>
      </c>
      <c r="H123" s="69">
        <f>SUM(Month!H355:H357)</f>
        <v>18.363299999999999</v>
      </c>
      <c r="I123" s="69">
        <f>SUM(Month!I355:I357)</f>
        <v>26.102300000000003</v>
      </c>
      <c r="J123" s="69">
        <f>SUM(Month!J355:J357)</f>
        <v>24.2928</v>
      </c>
      <c r="K123" s="69">
        <f>SUM(Month!K355:K357)</f>
        <v>6.4581999999999997</v>
      </c>
      <c r="L123" s="69">
        <f>SUM(Month!L355:L357)</f>
        <v>6.6000000000000003E-2</v>
      </c>
      <c r="M123" s="69">
        <f>SUM(Month!M355:M357)</f>
        <v>6.3921999999999999</v>
      </c>
      <c r="N123" s="69">
        <f>SUM(Month!N355:N357)</f>
        <v>83.396100000000004</v>
      </c>
      <c r="O123" s="69">
        <f>SUM(Month!O355:O357)</f>
        <v>8.2454999999999998</v>
      </c>
      <c r="P123" s="95">
        <f>SUM(Month!P355:P357)</f>
        <v>75.150599999999997</v>
      </c>
      <c r="Q123" s="62"/>
    </row>
    <row r="124" spans="1:17" ht="15.5" x14ac:dyDescent="0.35">
      <c r="A124" s="110" t="s">
        <v>716</v>
      </c>
      <c r="B124" s="69">
        <f>SUM(Month!B358:B360)</f>
        <v>64.591499999999996</v>
      </c>
      <c r="C124" s="69">
        <f>SUM(Month!C358:C360)</f>
        <v>5.9977999999999998</v>
      </c>
      <c r="D124" s="69">
        <f>SUM(Month!D358:D360)</f>
        <v>52.699499999999993</v>
      </c>
      <c r="E124" s="69">
        <f>SUM(Month!E358:E360)</f>
        <v>4.2161999999999997</v>
      </c>
      <c r="F124" s="69">
        <f>SUM(Month!F358:F360)</f>
        <v>1.6779999999999999</v>
      </c>
      <c r="G124" s="69">
        <f>SUM(Month!G358:G360)</f>
        <v>58.593699999999998</v>
      </c>
      <c r="H124" s="69">
        <f>SUM(Month!H358:H360)</f>
        <v>16.4527</v>
      </c>
      <c r="I124" s="69">
        <f>SUM(Month!I358:I360)</f>
        <v>20.593299999999999</v>
      </c>
      <c r="J124" s="69">
        <f>SUM(Month!J358:J360)</f>
        <v>21.547699999999999</v>
      </c>
      <c r="K124" s="69">
        <f>SUM(Month!K358:K360)</f>
        <v>6.0283999999999995</v>
      </c>
      <c r="L124" s="69">
        <f>SUM(Month!L358:L360)</f>
        <v>0.11019999999999999</v>
      </c>
      <c r="M124" s="69">
        <f>SUM(Month!M358:M360)</f>
        <v>5.9183000000000003</v>
      </c>
      <c r="N124" s="69">
        <f>SUM(Month!N358:N360)</f>
        <v>70.619900000000001</v>
      </c>
      <c r="O124" s="69">
        <f>SUM(Month!O358:O360)</f>
        <v>6.1079999999999997</v>
      </c>
      <c r="P124" s="95">
        <f>SUM(Month!P358:P360)</f>
        <v>64.512</v>
      </c>
      <c r="Q124" s="62"/>
    </row>
    <row r="125" spans="1:17" ht="15.5" x14ac:dyDescent="0.35">
      <c r="A125" s="110" t="s">
        <v>722</v>
      </c>
      <c r="B125" s="69">
        <f>SUM(Month!B361:B363)</f>
        <v>63.470199999999991</v>
      </c>
      <c r="C125" s="69">
        <f>SUM(Month!C361:C363)</f>
        <v>5.7282000000000002</v>
      </c>
      <c r="D125" s="69">
        <f>SUM(Month!D361:D363)</f>
        <v>51.896300000000004</v>
      </c>
      <c r="E125" s="69">
        <f>SUM(Month!E361:E363)</f>
        <v>4.2133000000000003</v>
      </c>
      <c r="F125" s="69">
        <f>SUM(Month!F361:F363)</f>
        <v>1.6324000000000001</v>
      </c>
      <c r="G125" s="69">
        <f>SUM(Month!G361:G363)</f>
        <v>57.741999999999997</v>
      </c>
      <c r="H125" s="69">
        <f>SUM(Month!H361:H363)</f>
        <v>16.440899999999999</v>
      </c>
      <c r="I125" s="69">
        <f>SUM(Month!I361:I363)</f>
        <v>19.845500000000001</v>
      </c>
      <c r="J125" s="69">
        <f>SUM(Month!J361:J363)</f>
        <v>21.4557</v>
      </c>
      <c r="K125" s="69">
        <f>SUM(Month!K361:K363)</f>
        <v>6.0741999999999994</v>
      </c>
      <c r="L125" s="69">
        <f>SUM(Month!L361:L363)</f>
        <v>-5.1699999999999996E-2</v>
      </c>
      <c r="M125" s="69">
        <f>SUM(Month!M361:M363)</f>
        <v>6.1257999999999999</v>
      </c>
      <c r="N125" s="69">
        <f>SUM(Month!N361:N363)</f>
        <v>69.544399999999996</v>
      </c>
      <c r="O125" s="69">
        <f>SUM(Month!O361:O363)</f>
        <v>5.6765000000000008</v>
      </c>
      <c r="P125" s="95">
        <f>SUM(Month!P361:P363)</f>
        <v>63.867800000000003</v>
      </c>
      <c r="Q125" s="62"/>
    </row>
    <row r="126" spans="1:17" ht="15.5" x14ac:dyDescent="0.35">
      <c r="A126" s="110" t="s">
        <v>736</v>
      </c>
      <c r="B126" s="69">
        <f>SUM(Month!B364:B366)</f>
        <v>74.699299999999994</v>
      </c>
      <c r="C126" s="69">
        <f>SUM(Month!C364:C366)</f>
        <v>8.0975000000000001</v>
      </c>
      <c r="D126" s="69">
        <f>SUM(Month!D364:D366)</f>
        <v>59.5274</v>
      </c>
      <c r="E126" s="69">
        <f>SUM(Month!E364:E366)</f>
        <v>5.1242000000000001</v>
      </c>
      <c r="F126" s="69">
        <f>SUM(Month!F364:F366)</f>
        <v>1.9502000000000002</v>
      </c>
      <c r="G126" s="69">
        <f>SUM(Month!G364:G366)</f>
        <v>66.601799999999997</v>
      </c>
      <c r="H126" s="69">
        <f>SUM(Month!H364:H366)</f>
        <v>17.1554</v>
      </c>
      <c r="I126" s="69">
        <f>SUM(Month!I364:I366)</f>
        <v>26.657799999999998</v>
      </c>
      <c r="J126" s="69">
        <f>SUM(Month!J364:J366)</f>
        <v>22.788800000000002</v>
      </c>
      <c r="K126" s="69">
        <f>SUM(Month!K364:K366)</f>
        <v>6.0462000000000007</v>
      </c>
      <c r="L126" s="69">
        <f>SUM(Month!L364:L366)</f>
        <v>0.2903</v>
      </c>
      <c r="M126" s="69">
        <f>SUM(Month!M364:M366)</f>
        <v>5.7559000000000005</v>
      </c>
      <c r="N126" s="69">
        <f>SUM(Month!N364:N366)</f>
        <v>80.745500000000007</v>
      </c>
      <c r="O126" s="69">
        <f>SUM(Month!O364:O366)</f>
        <v>8.3878000000000004</v>
      </c>
      <c r="P126" s="95">
        <f>SUM(Month!P364:P366)</f>
        <v>72.357699999999994</v>
      </c>
      <c r="Q126" s="62"/>
    </row>
    <row r="127" spans="1:17" ht="15.5" x14ac:dyDescent="0.35">
      <c r="A127" s="110" t="s">
        <v>740</v>
      </c>
      <c r="B127" s="69">
        <f>SUM(Month!B367:B369)</f>
        <v>78.283799999999999</v>
      </c>
      <c r="C127" s="69">
        <f>SUM(Month!C367:C369)</f>
        <v>8.4755000000000003</v>
      </c>
      <c r="D127" s="69">
        <f>SUM(Month!D367:D369)</f>
        <v>62.127600000000001</v>
      </c>
      <c r="E127" s="69">
        <f>SUM(Month!E367:E369)</f>
        <v>5.5159000000000002</v>
      </c>
      <c r="F127" s="69">
        <f>SUM(Month!F367:F369)</f>
        <v>2.1648000000000001</v>
      </c>
      <c r="G127" s="69">
        <f>SUM(Month!G367:G369)</f>
        <v>69.808300000000003</v>
      </c>
      <c r="H127" s="69">
        <f>SUM(Month!H367:H369)</f>
        <v>17.279600000000002</v>
      </c>
      <c r="I127" s="69">
        <f>SUM(Month!I367:I369)</f>
        <v>27.052100000000003</v>
      </c>
      <c r="J127" s="69">
        <f>SUM(Month!J367:J369)</f>
        <v>25.476600000000005</v>
      </c>
      <c r="K127" s="69">
        <f>SUM(Month!K367:K369)</f>
        <v>6.7524999999999995</v>
      </c>
      <c r="L127" s="69">
        <f>SUM(Month!L367:L369)</f>
        <v>0.29659999999999997</v>
      </c>
      <c r="M127" s="69">
        <f>SUM(Month!M367:M369)</f>
        <v>6.4558999999999997</v>
      </c>
      <c r="N127" s="69">
        <f>SUM(Month!N367:N369)</f>
        <v>85.036299999999997</v>
      </c>
      <c r="O127" s="69">
        <f>SUM(Month!O367:O369)</f>
        <v>8.7721000000000018</v>
      </c>
      <c r="P127" s="95">
        <f>SUM(Month!P367:P369)</f>
        <v>76.264200000000002</v>
      </c>
      <c r="Q127" s="62"/>
    </row>
    <row r="128" spans="1:17" ht="15.5" x14ac:dyDescent="0.35">
      <c r="A128" s="110" t="s">
        <v>745</v>
      </c>
      <c r="B128" s="69">
        <f>SUM(Month!B370:B372)</f>
        <v>64.245999999999995</v>
      </c>
      <c r="C128" s="69">
        <f>SUM(Month!C370:C372)</f>
        <v>5.4028999999999998</v>
      </c>
      <c r="D128" s="69">
        <f>SUM(Month!D370:D372)</f>
        <v>52.630900000000004</v>
      </c>
      <c r="E128" s="69">
        <f>SUM(Month!E370:E372)</f>
        <v>4.5071000000000003</v>
      </c>
      <c r="F128" s="69">
        <f>SUM(Month!F370:F372)</f>
        <v>1.7050999999999998</v>
      </c>
      <c r="G128" s="69">
        <f>SUM(Month!G370:G372)</f>
        <v>58.843100000000007</v>
      </c>
      <c r="H128" s="69">
        <f>SUM(Month!H370:H372)</f>
        <v>15.918400000000002</v>
      </c>
      <c r="I128" s="69">
        <f>SUM(Month!I370:I372)</f>
        <v>20.407800000000002</v>
      </c>
      <c r="J128" s="69">
        <f>SUM(Month!J370:J372)</f>
        <v>22.5167</v>
      </c>
      <c r="K128" s="69">
        <f>SUM(Month!K370:K372)</f>
        <v>6.4236000000000004</v>
      </c>
      <c r="L128" s="69">
        <f>SUM(Month!L370:L372)</f>
        <v>-7.3700000000000002E-2</v>
      </c>
      <c r="M128" s="69">
        <f>SUM(Month!M370:M372)</f>
        <v>6.4972999999999992</v>
      </c>
      <c r="N128" s="69">
        <f>SUM(Month!N370:N372)</f>
        <v>70.669600000000003</v>
      </c>
      <c r="O128" s="69">
        <f>SUM(Month!O370:O372)</f>
        <v>5.3292000000000002</v>
      </c>
      <c r="P128" s="95">
        <f>SUM(Month!P370:P372)</f>
        <v>65.340400000000002</v>
      </c>
      <c r="Q128" s="62"/>
    </row>
    <row r="129" spans="1:17" ht="15.5" x14ac:dyDescent="0.35">
      <c r="A129" s="110" t="s">
        <v>750</v>
      </c>
      <c r="B129" s="69">
        <f>SUM(Month!B373:B375)</f>
        <v>64.231300000000005</v>
      </c>
      <c r="C129" s="69">
        <f>SUM(Month!C373:C375)</f>
        <v>5.8088000000000006</v>
      </c>
      <c r="D129" s="69">
        <f>SUM(Month!D373:D375)</f>
        <v>52.300200000000004</v>
      </c>
      <c r="E129" s="69">
        <f>SUM(Month!E373:E375)</f>
        <v>4.3754000000000008</v>
      </c>
      <c r="F129" s="69">
        <f>SUM(Month!F373:F375)</f>
        <v>1.7468999999999999</v>
      </c>
      <c r="G129" s="69">
        <f>SUM(Month!G373:G375)</f>
        <v>58.422499999999999</v>
      </c>
      <c r="H129" s="69">
        <f>SUM(Month!H373:H375)</f>
        <v>16.205300000000001</v>
      </c>
      <c r="I129" s="69">
        <f>SUM(Month!I373:I375)</f>
        <v>19.519099999999998</v>
      </c>
      <c r="J129" s="69">
        <f>SUM(Month!J373:J375)</f>
        <v>22.6981</v>
      </c>
      <c r="K129" s="69">
        <f>SUM(Month!K373:K375)</f>
        <v>6.3757999999999999</v>
      </c>
      <c r="L129" s="69">
        <f>SUM(Month!L373:L375)</f>
        <v>-0.1096</v>
      </c>
      <c r="M129" s="69">
        <f>SUM(Month!M373:M375)</f>
        <v>6.4854000000000003</v>
      </c>
      <c r="N129" s="69">
        <f>SUM(Month!N373:N375)</f>
        <v>70.607100000000003</v>
      </c>
      <c r="O129" s="69">
        <f>SUM(Month!O373:O375)</f>
        <v>5.6992000000000012</v>
      </c>
      <c r="P129" s="95">
        <f>SUM(Month!P373:P375)</f>
        <v>64.907899999999998</v>
      </c>
      <c r="Q129" s="62"/>
    </row>
    <row r="130" spans="1:17" ht="15.5" x14ac:dyDescent="0.35">
      <c r="A130" s="110" t="s">
        <v>777</v>
      </c>
      <c r="B130" s="69">
        <f>SUM(Month!B376:B378)</f>
        <v>76.207300000000004</v>
      </c>
      <c r="C130" s="69">
        <f>SUM(Month!C376:C378)</f>
        <v>8.7913999999999994</v>
      </c>
      <c r="D130" s="69">
        <f>SUM(Month!D376:D378)</f>
        <v>60.079400000000007</v>
      </c>
      <c r="E130" s="69">
        <f>SUM(Month!E376:E378)</f>
        <v>5.2971000000000004</v>
      </c>
      <c r="F130" s="69">
        <f>SUM(Month!F376:F378)</f>
        <v>2.0394000000000001</v>
      </c>
      <c r="G130" s="69">
        <f>SUM(Month!G376:G378)</f>
        <v>67.415900000000008</v>
      </c>
      <c r="H130" s="69">
        <f>SUM(Month!H376:H378)</f>
        <v>16.792999999999999</v>
      </c>
      <c r="I130" s="69">
        <f>SUM(Month!I376:I378)</f>
        <v>26.083400000000001</v>
      </c>
      <c r="J130" s="69">
        <f>SUM(Month!J376:J378)</f>
        <v>24.539600000000004</v>
      </c>
      <c r="K130" s="69">
        <f>SUM(Month!K376:K378)</f>
        <v>6.3356000000000003</v>
      </c>
      <c r="L130" s="69">
        <f>SUM(Month!L376:L378)</f>
        <v>7.9399999999999998E-2</v>
      </c>
      <c r="M130" s="69">
        <f>SUM(Month!M376:M378)</f>
        <v>6.2561999999999998</v>
      </c>
      <c r="N130" s="69">
        <f>SUM(Month!N376:N378)</f>
        <v>82.542900000000003</v>
      </c>
      <c r="O130" s="69">
        <f>SUM(Month!O376:O378)</f>
        <v>8.8707999999999991</v>
      </c>
      <c r="P130" s="95">
        <f>SUM(Month!P376:P378)</f>
        <v>73.6721</v>
      </c>
      <c r="Q130" s="62"/>
    </row>
    <row r="131" spans="1:17" ht="15.5" x14ac:dyDescent="0.35">
      <c r="A131" s="110" t="s">
        <v>778</v>
      </c>
      <c r="B131" s="69">
        <f>SUM(Month!B379:B381)</f>
        <v>78.402899999999988</v>
      </c>
      <c r="C131" s="69">
        <f>SUM(Month!C379:C381)</f>
        <v>8.2561</v>
      </c>
      <c r="D131" s="69">
        <f>SUM(Month!D379:D381)</f>
        <v>62.758200000000002</v>
      </c>
      <c r="E131" s="69">
        <f>SUM(Month!E379:E381)</f>
        <v>5.2437000000000005</v>
      </c>
      <c r="F131" s="69">
        <f>SUM(Month!F379:F381)</f>
        <v>2.1448999999999998</v>
      </c>
      <c r="G131" s="69">
        <f>SUM(Month!G379:G381)</f>
        <v>70.146799999999999</v>
      </c>
      <c r="H131" s="69">
        <f>SUM(Month!H379:H381)</f>
        <v>16.775399999999998</v>
      </c>
      <c r="I131" s="69">
        <f>SUM(Month!I379:I381)</f>
        <v>26.982600000000001</v>
      </c>
      <c r="J131" s="69">
        <f>SUM(Month!J379:J381)</f>
        <v>26.3887</v>
      </c>
      <c r="K131" s="69">
        <f>SUM(Month!K379:K381)</f>
        <v>5.9828000000000001</v>
      </c>
      <c r="L131" s="69">
        <f>SUM(Month!L379:L381)</f>
        <v>-0.10300000000000001</v>
      </c>
      <c r="M131" s="69">
        <f>SUM(Month!M379:M381)</f>
        <v>6.0858999999999996</v>
      </c>
      <c r="N131" s="69">
        <f>SUM(Month!N379:N381)</f>
        <v>84.3857</v>
      </c>
      <c r="O131" s="69">
        <f>SUM(Month!O379:O381)</f>
        <v>8.1531000000000002</v>
      </c>
      <c r="P131" s="95">
        <f>SUM(Month!P379:P381)</f>
        <v>76.232699999999994</v>
      </c>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B130:P130 B131:P131"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81" activePane="bottomRight" state="frozen"/>
      <selection pane="topRight" activeCell="B1" sqref="B1"/>
      <selection pane="bottomLeft" activeCell="A7" sqref="A7"/>
      <selection pane="bottomRight" activeCell="B381" sqref="B381"/>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7"/>
      <c r="R6" s="117"/>
      <c r="S6" s="117"/>
      <c r="T6" s="117"/>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2"/>
      <c r="AP319" s="112"/>
      <c r="AQ319" s="112"/>
      <c r="AR319" s="112"/>
      <c r="AS319" s="112"/>
      <c r="AT319" s="112"/>
      <c r="AU319" s="112"/>
      <c r="AV319" s="112"/>
      <c r="AW319" s="112"/>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2"/>
      <c r="AP320" s="112"/>
      <c r="AQ320" s="112"/>
      <c r="AR320" s="112"/>
      <c r="AS320" s="112"/>
      <c r="AT320" s="112"/>
      <c r="AU320" s="112"/>
      <c r="AV320" s="112"/>
      <c r="AW320" s="112"/>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2"/>
      <c r="AP321" s="112"/>
      <c r="AQ321" s="112"/>
      <c r="AR321" s="112"/>
      <c r="AS321" s="112"/>
      <c r="AT321" s="112"/>
      <c r="AU321" s="112"/>
      <c r="AV321" s="112"/>
      <c r="AW321" s="112"/>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2"/>
      <c r="AP322" s="112"/>
      <c r="AQ322" s="112"/>
      <c r="AR322" s="112"/>
      <c r="AS322" s="112"/>
      <c r="AT322" s="112"/>
      <c r="AU322" s="112"/>
      <c r="AV322" s="112"/>
      <c r="AW322" s="112"/>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2"/>
      <c r="AP323" s="112"/>
      <c r="AQ323" s="112"/>
      <c r="AR323" s="112"/>
      <c r="AS323" s="112"/>
      <c r="AT323" s="112"/>
      <c r="AU323" s="112"/>
      <c r="AV323" s="112"/>
      <c r="AW323" s="112"/>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2"/>
      <c r="AP324" s="112"/>
      <c r="AQ324" s="112"/>
      <c r="AR324" s="112"/>
      <c r="AS324" s="112"/>
      <c r="AT324" s="112"/>
      <c r="AU324" s="112"/>
      <c r="AV324" s="112"/>
      <c r="AW324" s="112"/>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2"/>
      <c r="AP325" s="112"/>
      <c r="AQ325" s="112"/>
      <c r="AR325" s="112"/>
      <c r="AS325" s="112"/>
      <c r="AT325" s="112"/>
      <c r="AU325" s="112"/>
      <c r="AV325" s="112"/>
      <c r="AW325" s="112"/>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2"/>
      <c r="AP326" s="112"/>
      <c r="AQ326" s="112"/>
      <c r="AR326" s="112"/>
      <c r="AS326" s="112"/>
      <c r="AT326" s="112"/>
      <c r="AU326" s="112"/>
      <c r="AV326" s="112"/>
      <c r="AW326" s="112"/>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2"/>
      <c r="AP327" s="112"/>
      <c r="AQ327" s="112"/>
      <c r="AR327" s="112"/>
      <c r="AS327" s="112"/>
      <c r="AT327" s="112"/>
      <c r="AU327" s="112"/>
      <c r="AV327" s="112"/>
      <c r="AW327" s="112"/>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2"/>
      <c r="AP328" s="112"/>
      <c r="AQ328" s="112"/>
      <c r="AR328" s="112"/>
      <c r="AS328" s="112"/>
      <c r="AT328" s="112"/>
      <c r="AU328" s="112"/>
      <c r="AV328" s="112"/>
      <c r="AW328" s="112"/>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2"/>
      <c r="AP329" s="112"/>
      <c r="AQ329" s="112"/>
      <c r="AR329" s="112"/>
      <c r="AS329" s="112"/>
      <c r="AT329" s="112"/>
      <c r="AU329" s="112"/>
      <c r="AV329" s="112"/>
      <c r="AW329" s="112"/>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2"/>
      <c r="AP330" s="112"/>
      <c r="AQ330" s="112"/>
      <c r="AR330" s="112"/>
      <c r="AS330" s="112"/>
      <c r="AT330" s="112"/>
      <c r="AU330" s="112"/>
      <c r="AV330" s="112"/>
      <c r="AW330" s="112"/>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2"/>
      <c r="AP331" s="112"/>
      <c r="AQ331" s="112"/>
      <c r="AR331" s="112"/>
      <c r="AS331" s="112"/>
      <c r="AT331" s="112"/>
      <c r="AU331" s="112"/>
      <c r="AV331" s="112"/>
      <c r="AW331" s="112"/>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2"/>
      <c r="AP332" s="112"/>
      <c r="AQ332" s="112"/>
      <c r="AR332" s="112"/>
      <c r="AS332" s="112"/>
      <c r="AT332" s="112"/>
      <c r="AU332" s="112"/>
      <c r="AV332" s="112"/>
      <c r="AW332" s="112"/>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2"/>
      <c r="AP333" s="112"/>
      <c r="AQ333" s="112"/>
      <c r="AR333" s="112"/>
      <c r="AS333" s="112"/>
      <c r="AT333" s="112"/>
      <c r="AU333" s="112"/>
      <c r="AV333" s="112"/>
      <c r="AW333" s="112"/>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2"/>
      <c r="AP334" s="112"/>
      <c r="AQ334" s="112"/>
      <c r="AR334" s="112"/>
      <c r="AS334" s="112"/>
      <c r="AT334" s="112"/>
      <c r="AU334" s="112"/>
      <c r="AV334" s="112"/>
      <c r="AW334" s="112"/>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2"/>
      <c r="AP335" s="112"/>
      <c r="AQ335" s="112"/>
      <c r="AR335" s="112"/>
      <c r="AS335" s="112"/>
      <c r="AT335" s="112"/>
      <c r="AU335" s="112"/>
      <c r="AV335" s="112"/>
      <c r="AW335" s="112"/>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2"/>
      <c r="AP336" s="112"/>
      <c r="AQ336" s="112"/>
      <c r="AR336" s="112"/>
      <c r="AS336" s="112"/>
      <c r="AT336" s="112"/>
      <c r="AU336" s="112"/>
      <c r="AV336" s="112"/>
      <c r="AW336" s="112"/>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2"/>
      <c r="AP337" s="112"/>
      <c r="AQ337" s="112"/>
      <c r="AR337" s="112"/>
      <c r="AS337" s="112"/>
      <c r="AT337" s="112"/>
      <c r="AU337" s="112"/>
      <c r="AV337" s="112"/>
      <c r="AW337" s="112"/>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2"/>
      <c r="AP338" s="112"/>
      <c r="AQ338" s="112"/>
      <c r="AR338" s="112"/>
      <c r="AS338" s="112"/>
      <c r="AT338" s="112"/>
      <c r="AU338" s="112"/>
      <c r="AV338" s="112"/>
      <c r="AW338" s="112"/>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2"/>
      <c r="AP339" s="112"/>
      <c r="AQ339" s="112"/>
      <c r="AR339" s="112"/>
      <c r="AS339" s="112"/>
      <c r="AT339" s="112"/>
      <c r="AU339" s="112"/>
      <c r="AV339" s="112"/>
      <c r="AW339" s="112"/>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2"/>
      <c r="AP340" s="112"/>
      <c r="AQ340" s="112"/>
      <c r="AR340" s="112"/>
      <c r="AS340" s="112"/>
      <c r="AT340" s="112"/>
      <c r="AU340" s="112"/>
      <c r="AV340" s="112"/>
      <c r="AW340" s="112"/>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2"/>
      <c r="AP341" s="112"/>
      <c r="AQ341" s="112"/>
      <c r="AR341" s="112"/>
      <c r="AS341" s="112"/>
      <c r="AT341" s="112"/>
      <c r="AU341" s="112"/>
      <c r="AV341" s="112"/>
      <c r="AW341" s="112"/>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2"/>
      <c r="AP342" s="112"/>
      <c r="AQ342" s="112"/>
      <c r="AR342" s="112"/>
      <c r="AS342" s="112"/>
      <c r="AT342" s="112"/>
      <c r="AU342" s="112"/>
      <c r="AV342" s="112"/>
      <c r="AW342" s="112"/>
    </row>
    <row r="343" spans="1:49" x14ac:dyDescent="0.35">
      <c r="A343" s="99" t="s">
        <v>675</v>
      </c>
      <c r="B343" s="76">
        <v>27.6768</v>
      </c>
      <c r="C343" s="76">
        <v>3.3969</v>
      </c>
      <c r="D343" s="76">
        <v>21.659300000000002</v>
      </c>
      <c r="E343" s="76">
        <v>1.9152</v>
      </c>
      <c r="F343" s="76">
        <v>0.70540000000000003</v>
      </c>
      <c r="G343" s="76">
        <v>24.279900000000001</v>
      </c>
      <c r="H343" s="76">
        <v>6.2560000000000002</v>
      </c>
      <c r="I343" s="76">
        <v>9.7063000000000006</v>
      </c>
      <c r="J343" s="76">
        <v>8.3176000000000005</v>
      </c>
      <c r="K343" s="76">
        <v>2.1888999999999998</v>
      </c>
      <c r="L343" s="76">
        <v>2.5700000000000001E-2</v>
      </c>
      <c r="M343" s="76">
        <v>2.1631999999999998</v>
      </c>
      <c r="N343" s="76">
        <v>29.8657</v>
      </c>
      <c r="O343" s="76">
        <v>3.4226000000000001</v>
      </c>
      <c r="P343" s="97">
        <v>26.443100000000001</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23.813600000000001</v>
      </c>
      <c r="C344" s="76">
        <v>2.5773000000000001</v>
      </c>
      <c r="D344" s="76">
        <v>18.9422</v>
      </c>
      <c r="E344" s="76">
        <v>1.6867000000000001</v>
      </c>
      <c r="F344" s="76">
        <v>0.60740000000000005</v>
      </c>
      <c r="G344" s="76">
        <v>21.2363</v>
      </c>
      <c r="H344" s="76">
        <v>5.7183999999999999</v>
      </c>
      <c r="I344" s="76">
        <v>8.2410999999999994</v>
      </c>
      <c r="J344" s="76">
        <v>7.2767999999999997</v>
      </c>
      <c r="K344" s="76">
        <v>1.819</v>
      </c>
      <c r="L344" s="76">
        <v>2.1399999999999999E-2</v>
      </c>
      <c r="M344" s="76">
        <v>1.7976000000000001</v>
      </c>
      <c r="N344" s="76">
        <v>25.6326</v>
      </c>
      <c r="O344" s="76">
        <v>2.5987</v>
      </c>
      <c r="P344" s="97">
        <v>23.033899999999999</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25.574400000000001</v>
      </c>
      <c r="C345" s="76">
        <v>2.4253999999999998</v>
      </c>
      <c r="D345" s="76">
        <v>20.665700000000001</v>
      </c>
      <c r="E345" s="76">
        <v>1.8079000000000001</v>
      </c>
      <c r="F345" s="76">
        <v>0.6754</v>
      </c>
      <c r="G345" s="76">
        <v>23.149000000000001</v>
      </c>
      <c r="H345" s="76">
        <v>6.6079999999999997</v>
      </c>
      <c r="I345" s="76">
        <v>8.9048999999999996</v>
      </c>
      <c r="J345" s="76">
        <v>7.6360999999999999</v>
      </c>
      <c r="K345" s="76">
        <v>1.9269000000000001</v>
      </c>
      <c r="L345" s="76">
        <v>2.2599999999999999E-2</v>
      </c>
      <c r="M345" s="76">
        <v>1.9041999999999999</v>
      </c>
      <c r="N345" s="76">
        <v>27.501300000000001</v>
      </c>
      <c r="O345" s="76">
        <v>2.448</v>
      </c>
      <c r="P345" s="97">
        <v>25.0532</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22.7012</v>
      </c>
      <c r="C346" s="76">
        <v>2.2498999999999998</v>
      </c>
      <c r="D346" s="76">
        <v>18.198799999999999</v>
      </c>
      <c r="E346" s="76">
        <v>1.6577999999999999</v>
      </c>
      <c r="F346" s="76">
        <v>0.59470000000000001</v>
      </c>
      <c r="G346" s="76">
        <v>20.4513</v>
      </c>
      <c r="H346" s="76">
        <v>5.9470000000000001</v>
      </c>
      <c r="I346" s="76">
        <v>7.5861999999999998</v>
      </c>
      <c r="J346" s="76">
        <v>6.9180999999999999</v>
      </c>
      <c r="K346" s="76">
        <v>2.4276</v>
      </c>
      <c r="L346" s="76">
        <v>-5.04E-2</v>
      </c>
      <c r="M346" s="76">
        <v>2.4780000000000002</v>
      </c>
      <c r="N346" s="76">
        <v>25.128799999999998</v>
      </c>
      <c r="O346" s="76">
        <v>2.1995</v>
      </c>
      <c r="P346" s="97">
        <v>22.929300000000001</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21.313400000000001</v>
      </c>
      <c r="C347" s="76">
        <v>1.7394000000000001</v>
      </c>
      <c r="D347" s="76">
        <v>17.4099</v>
      </c>
      <c r="E347" s="76">
        <v>1.5762</v>
      </c>
      <c r="F347" s="76">
        <v>0.58789999999999998</v>
      </c>
      <c r="G347" s="76">
        <v>19.574000000000002</v>
      </c>
      <c r="H347" s="76">
        <v>5.8745000000000003</v>
      </c>
      <c r="I347" s="76">
        <v>6.7996999999999996</v>
      </c>
      <c r="J347" s="76">
        <v>6.8997999999999999</v>
      </c>
      <c r="K347" s="76">
        <v>2.1368</v>
      </c>
      <c r="L347" s="76">
        <v>-4.4400000000000002E-2</v>
      </c>
      <c r="M347" s="76">
        <v>2.1810999999999998</v>
      </c>
      <c r="N347" s="76">
        <v>23.450199999999999</v>
      </c>
      <c r="O347" s="76">
        <v>1.6950000000000001</v>
      </c>
      <c r="P347" s="97">
        <v>21.755099999999999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20.424299999999999</v>
      </c>
      <c r="C348" s="76">
        <v>1.6106</v>
      </c>
      <c r="D348" s="76">
        <v>16.781500000000001</v>
      </c>
      <c r="E348" s="76">
        <v>1.4733000000000001</v>
      </c>
      <c r="F348" s="76">
        <v>0.55889999999999995</v>
      </c>
      <c r="G348" s="76">
        <v>18.813700000000001</v>
      </c>
      <c r="H348" s="76">
        <v>6.0418000000000003</v>
      </c>
      <c r="I348" s="76">
        <v>6.0766</v>
      </c>
      <c r="J348" s="76">
        <v>6.6954000000000002</v>
      </c>
      <c r="K348" s="76">
        <v>2.1753</v>
      </c>
      <c r="L348" s="76">
        <v>-4.5199999999999997E-2</v>
      </c>
      <c r="M348" s="76">
        <v>2.2204999999999999</v>
      </c>
      <c r="N348" s="76">
        <v>22.599599999999999</v>
      </c>
      <c r="O348" s="76">
        <v>1.5653999999999999</v>
      </c>
      <c r="P348" s="97">
        <v>21.034199999999998</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20.909300000000002</v>
      </c>
      <c r="C349" s="76">
        <v>1.6353</v>
      </c>
      <c r="D349" s="76">
        <v>17.168199999999999</v>
      </c>
      <c r="E349" s="76">
        <v>1.5451999999999999</v>
      </c>
      <c r="F349" s="76">
        <v>0.56059999999999999</v>
      </c>
      <c r="G349" s="76">
        <v>19.274000000000001</v>
      </c>
      <c r="H349" s="76">
        <v>6.1463999999999999</v>
      </c>
      <c r="I349" s="76">
        <v>6.3167999999999997</v>
      </c>
      <c r="J349" s="76">
        <v>6.8108000000000004</v>
      </c>
      <c r="K349" s="76">
        <v>1.9968999999999999</v>
      </c>
      <c r="L349" s="76">
        <v>4.5499999999999999E-2</v>
      </c>
      <c r="M349" s="76">
        <v>1.9514</v>
      </c>
      <c r="N349" s="76">
        <v>22.906199999999998</v>
      </c>
      <c r="O349" s="76">
        <v>1.6808000000000001</v>
      </c>
      <c r="P349" s="97">
        <v>21.2254</v>
      </c>
      <c r="R349" s="76"/>
      <c r="S349" s="76"/>
      <c r="U349" s="76"/>
      <c r="V349" s="76"/>
      <c r="W349" s="76"/>
      <c r="X349" s="76"/>
      <c r="Y349" s="76"/>
      <c r="Z349" s="76"/>
      <c r="AA349" s="76"/>
      <c r="AB349" s="76"/>
      <c r="AC349" s="76"/>
      <c r="AD349" s="76"/>
      <c r="AE349" s="76"/>
      <c r="AF349" s="76"/>
    </row>
    <row r="350" spans="1:49" x14ac:dyDescent="0.35">
      <c r="A350" s="99" t="s">
        <v>689</v>
      </c>
      <c r="B350" s="76">
        <v>20.847899999999999</v>
      </c>
      <c r="C350" s="76">
        <v>1.7478</v>
      </c>
      <c r="D350" s="76">
        <v>17.0059</v>
      </c>
      <c r="E350" s="76">
        <v>1.5290999999999999</v>
      </c>
      <c r="F350" s="76">
        <v>0.56510000000000005</v>
      </c>
      <c r="G350" s="76">
        <v>19.100100000000001</v>
      </c>
      <c r="H350" s="76">
        <v>6.2117000000000004</v>
      </c>
      <c r="I350" s="76">
        <v>6.3280000000000003</v>
      </c>
      <c r="J350" s="76">
        <v>6.5603999999999996</v>
      </c>
      <c r="K350" s="76">
        <v>1.9698</v>
      </c>
      <c r="L350" s="76">
        <v>4.4900000000000002E-2</v>
      </c>
      <c r="M350" s="76">
        <v>1.9248000000000001</v>
      </c>
      <c r="N350" s="76">
        <v>22.817699999999999</v>
      </c>
      <c r="O350" s="76">
        <v>1.7927</v>
      </c>
      <c r="P350" s="97">
        <v>21.024899999999999</v>
      </c>
      <c r="R350" s="76"/>
      <c r="S350" s="76"/>
      <c r="U350" s="76"/>
      <c r="V350" s="76"/>
      <c r="W350" s="76"/>
      <c r="X350" s="76"/>
      <c r="Y350" s="76"/>
      <c r="Z350" s="76"/>
      <c r="AA350" s="76"/>
      <c r="AB350" s="76"/>
      <c r="AC350" s="76"/>
      <c r="AD350" s="76"/>
      <c r="AE350" s="76"/>
      <c r="AF350" s="76"/>
    </row>
    <row r="351" spans="1:49" x14ac:dyDescent="0.35">
      <c r="A351" s="99" t="s">
        <v>691</v>
      </c>
      <c r="B351" s="76">
        <v>21.459499999999998</v>
      </c>
      <c r="C351" s="76">
        <v>2.6219000000000001</v>
      </c>
      <c r="D351" s="76">
        <v>16.815100000000001</v>
      </c>
      <c r="E351" s="76">
        <v>1.4493</v>
      </c>
      <c r="F351" s="76">
        <v>0.57320000000000004</v>
      </c>
      <c r="G351" s="76">
        <v>18.837599999999998</v>
      </c>
      <c r="H351" s="76">
        <v>5.6215999999999999</v>
      </c>
      <c r="I351" s="76">
        <v>6.4553000000000003</v>
      </c>
      <c r="J351" s="76">
        <v>6.7606999999999999</v>
      </c>
      <c r="K351" s="76">
        <v>2.0705</v>
      </c>
      <c r="L351" s="76">
        <v>4.7199999999999999E-2</v>
      </c>
      <c r="M351" s="76">
        <v>2.0232999999999999</v>
      </c>
      <c r="N351" s="76">
        <v>23.53</v>
      </c>
      <c r="O351" s="76">
        <v>2.6690999999999998</v>
      </c>
      <c r="P351" s="97">
        <v>20.860900000000001</v>
      </c>
      <c r="R351" s="76"/>
      <c r="S351" s="76"/>
      <c r="U351" s="76"/>
      <c r="V351" s="76"/>
      <c r="W351" s="76"/>
      <c r="X351" s="76"/>
      <c r="Y351" s="76"/>
      <c r="Z351" s="76"/>
      <c r="AA351" s="76"/>
      <c r="AB351" s="76"/>
      <c r="AC351" s="76"/>
      <c r="AD351" s="76"/>
      <c r="AE351" s="76"/>
      <c r="AF351" s="76"/>
    </row>
    <row r="352" spans="1:49" x14ac:dyDescent="0.35">
      <c r="A352" s="99" t="s">
        <v>692</v>
      </c>
      <c r="B352" s="76">
        <v>22.648199999999999</v>
      </c>
      <c r="C352" s="76">
        <v>1.7583</v>
      </c>
      <c r="D352" s="76">
        <v>18.635400000000001</v>
      </c>
      <c r="E352" s="76">
        <v>1.6222000000000001</v>
      </c>
      <c r="F352" s="76">
        <v>0.63229999999999997</v>
      </c>
      <c r="G352" s="76">
        <v>20.889900000000001</v>
      </c>
      <c r="H352" s="76">
        <v>6.4610000000000003</v>
      </c>
      <c r="I352" s="76">
        <v>7.4640000000000004</v>
      </c>
      <c r="J352" s="76">
        <v>6.9649000000000001</v>
      </c>
      <c r="K352" s="76">
        <v>2.0268000000000002</v>
      </c>
      <c r="L352" s="76">
        <v>0.22589999999999999</v>
      </c>
      <c r="M352" s="76">
        <v>1.8008999999999999</v>
      </c>
      <c r="N352" s="76">
        <v>24.675000000000001</v>
      </c>
      <c r="O352" s="76">
        <v>1.9842</v>
      </c>
      <c r="P352" s="97">
        <v>22.690799999999999</v>
      </c>
      <c r="R352" s="76"/>
      <c r="S352" s="76"/>
      <c r="U352" s="76"/>
      <c r="V352" s="76"/>
      <c r="W352" s="76"/>
      <c r="X352" s="76"/>
      <c r="Y352" s="76"/>
      <c r="Z352" s="76"/>
      <c r="AA352" s="76"/>
      <c r="AB352" s="76"/>
      <c r="AC352" s="76"/>
      <c r="AD352" s="76"/>
      <c r="AE352" s="76"/>
      <c r="AF352" s="76"/>
    </row>
    <row r="353" spans="1:32" x14ac:dyDescent="0.35">
      <c r="A353" s="99" t="s">
        <v>693</v>
      </c>
      <c r="B353" s="76">
        <v>25.215199999999999</v>
      </c>
      <c r="C353" s="76">
        <v>3.2563</v>
      </c>
      <c r="D353" s="76">
        <v>19.6403</v>
      </c>
      <c r="E353" s="76">
        <v>1.6609</v>
      </c>
      <c r="F353" s="76">
        <v>0.65769999999999995</v>
      </c>
      <c r="G353" s="76">
        <v>21.9589</v>
      </c>
      <c r="H353" s="76">
        <v>6.0026999999999999</v>
      </c>
      <c r="I353" s="76">
        <v>8.6082999999999998</v>
      </c>
      <c r="J353" s="76">
        <v>7.3479999999999999</v>
      </c>
      <c r="K353" s="76">
        <v>2.1878000000000002</v>
      </c>
      <c r="L353" s="76">
        <v>0.24379999999999999</v>
      </c>
      <c r="M353" s="76">
        <v>1.944</v>
      </c>
      <c r="N353" s="76">
        <v>27.402999999999999</v>
      </c>
      <c r="O353" s="76">
        <v>3.5001000000000002</v>
      </c>
      <c r="P353" s="97">
        <v>23.902899999999999</v>
      </c>
      <c r="R353" s="76"/>
      <c r="S353" s="76"/>
      <c r="U353" s="76"/>
      <c r="V353" s="76"/>
      <c r="W353" s="76"/>
      <c r="X353" s="76"/>
      <c r="Y353" s="76"/>
      <c r="Z353" s="76"/>
      <c r="AA353" s="76"/>
      <c r="AB353" s="76"/>
      <c r="AC353" s="76"/>
      <c r="AD353" s="76"/>
      <c r="AE353" s="76"/>
      <c r="AF353" s="76"/>
    </row>
    <row r="354" spans="1:32" x14ac:dyDescent="0.35">
      <c r="A354" s="99" t="s">
        <v>696</v>
      </c>
      <c r="B354" s="76">
        <v>26.197299999999998</v>
      </c>
      <c r="C354" s="76">
        <v>3.0792999999999999</v>
      </c>
      <c r="D354" s="76">
        <v>20.033799999999999</v>
      </c>
      <c r="E354" s="76">
        <v>2.0684</v>
      </c>
      <c r="F354" s="76">
        <v>1.0158</v>
      </c>
      <c r="G354" s="76">
        <v>23.117999999999999</v>
      </c>
      <c r="H354" s="76">
        <v>5.9996999999999998</v>
      </c>
      <c r="I354" s="76">
        <v>9.1148000000000007</v>
      </c>
      <c r="J354" s="76">
        <v>8.0033999999999992</v>
      </c>
      <c r="K354" s="76">
        <v>2.4058999999999999</v>
      </c>
      <c r="L354" s="76">
        <v>0.2681</v>
      </c>
      <c r="M354" s="76">
        <v>2.1377999999999999</v>
      </c>
      <c r="N354" s="76">
        <v>28.603200000000001</v>
      </c>
      <c r="O354" s="76">
        <v>3.3473999999999999</v>
      </c>
      <c r="P354" s="97">
        <v>25.255800000000001</v>
      </c>
      <c r="R354" s="76"/>
      <c r="S354" s="76"/>
      <c r="U354" s="76"/>
      <c r="V354" s="76"/>
      <c r="W354" s="76"/>
      <c r="X354" s="76"/>
      <c r="Y354" s="76"/>
      <c r="Z354" s="76"/>
      <c r="AA354" s="76"/>
      <c r="AB354" s="76"/>
      <c r="AC354" s="76"/>
      <c r="AD354" s="76"/>
      <c r="AE354" s="76"/>
      <c r="AF354" s="76"/>
    </row>
    <row r="355" spans="1:32" x14ac:dyDescent="0.35">
      <c r="A355" s="99" t="s">
        <v>708</v>
      </c>
      <c r="B355" s="128">
        <v>27.998100000000001</v>
      </c>
      <c r="C355" s="128">
        <v>3.2938000000000001</v>
      </c>
      <c r="D355" s="128">
        <v>22.311</v>
      </c>
      <c r="E355" s="128">
        <v>1.7272000000000001</v>
      </c>
      <c r="F355" s="128">
        <v>0.66610000000000003</v>
      </c>
      <c r="G355" s="128">
        <v>24.7043</v>
      </c>
      <c r="H355" s="128">
        <v>7.0076000000000001</v>
      </c>
      <c r="I355" s="128">
        <v>8.9420999999999999</v>
      </c>
      <c r="J355" s="128">
        <v>8.7545999999999999</v>
      </c>
      <c r="K355" s="128">
        <v>2.4773000000000001</v>
      </c>
      <c r="L355" s="128">
        <v>2.53E-2</v>
      </c>
      <c r="M355" s="128">
        <v>2.452</v>
      </c>
      <c r="N355" s="128">
        <v>30.4754</v>
      </c>
      <c r="O355" s="128">
        <v>3.3191000000000002</v>
      </c>
      <c r="P355" s="144">
        <v>27.156300000000002</v>
      </c>
      <c r="R355" s="76"/>
      <c r="S355" s="76"/>
      <c r="U355" s="76"/>
      <c r="V355" s="76"/>
      <c r="W355" s="76"/>
      <c r="X355" s="76"/>
      <c r="Y355" s="76"/>
      <c r="Z355" s="76"/>
      <c r="AA355" s="76"/>
      <c r="AB355" s="76"/>
      <c r="AC355" s="76"/>
      <c r="AD355" s="76"/>
      <c r="AE355" s="76"/>
      <c r="AF355" s="76"/>
    </row>
    <row r="356" spans="1:32" ht="14.15" customHeight="1" x14ac:dyDescent="0.35">
      <c r="A356" s="99" t="s">
        <v>709</v>
      </c>
      <c r="B356" s="128">
        <v>24.386399999999998</v>
      </c>
      <c r="C356" s="128">
        <v>2.3832</v>
      </c>
      <c r="D356" s="128">
        <v>19.694900000000001</v>
      </c>
      <c r="E356" s="128">
        <v>1.6760999999999999</v>
      </c>
      <c r="F356" s="128">
        <v>0.63219999999999998</v>
      </c>
      <c r="G356" s="128">
        <v>22.0032</v>
      </c>
      <c r="H356" s="128">
        <v>5.5338000000000003</v>
      </c>
      <c r="I356" s="128">
        <v>8.2885000000000009</v>
      </c>
      <c r="J356" s="128">
        <v>8.1808999999999994</v>
      </c>
      <c r="K356" s="128">
        <v>2.0253999999999999</v>
      </c>
      <c r="L356" s="128">
        <v>2.07E-2</v>
      </c>
      <c r="M356" s="128">
        <v>2.0047000000000001</v>
      </c>
      <c r="N356" s="128">
        <v>26.411799999999999</v>
      </c>
      <c r="O356" s="128">
        <v>2.4039000000000001</v>
      </c>
      <c r="P356" s="144">
        <v>24.007899999999999</v>
      </c>
      <c r="R356" s="76"/>
      <c r="S356" s="76"/>
      <c r="U356" s="76"/>
      <c r="V356" s="76"/>
      <c r="W356" s="76"/>
      <c r="X356" s="76"/>
      <c r="Y356" s="76"/>
      <c r="Z356" s="76"/>
      <c r="AA356" s="76"/>
      <c r="AB356" s="76"/>
      <c r="AC356" s="76"/>
      <c r="AD356" s="76"/>
      <c r="AE356" s="76"/>
      <c r="AF356" s="76"/>
    </row>
    <row r="357" spans="1:32" x14ac:dyDescent="0.35">
      <c r="A357" s="99" t="s">
        <v>711</v>
      </c>
      <c r="B357" s="128">
        <v>24.5534</v>
      </c>
      <c r="C357" s="128">
        <v>2.5024999999999999</v>
      </c>
      <c r="D357" s="128">
        <v>19.789100000000001</v>
      </c>
      <c r="E357" s="128">
        <v>1.6244000000000001</v>
      </c>
      <c r="F357" s="128">
        <v>0.63739999999999997</v>
      </c>
      <c r="G357" s="128">
        <v>22.050899999999999</v>
      </c>
      <c r="H357" s="128">
        <v>5.8219000000000003</v>
      </c>
      <c r="I357" s="128">
        <v>8.8717000000000006</v>
      </c>
      <c r="J357" s="128">
        <v>7.3573000000000004</v>
      </c>
      <c r="K357" s="128">
        <v>1.9555</v>
      </c>
      <c r="L357" s="128">
        <v>0.02</v>
      </c>
      <c r="M357" s="128">
        <v>1.9355</v>
      </c>
      <c r="N357" s="128">
        <v>26.508900000000001</v>
      </c>
      <c r="O357" s="128">
        <v>2.5225</v>
      </c>
      <c r="P357" s="144">
        <v>23.9864</v>
      </c>
      <c r="R357" s="76"/>
      <c r="S357" s="76"/>
      <c r="U357" s="76"/>
      <c r="V357" s="76"/>
      <c r="W357" s="76"/>
      <c r="X357" s="76"/>
      <c r="Y357" s="76"/>
      <c r="Z357" s="76"/>
      <c r="AA357" s="76"/>
      <c r="AB357" s="76"/>
      <c r="AC357" s="76"/>
      <c r="AD357" s="76"/>
      <c r="AE357" s="76"/>
      <c r="AF357" s="76"/>
    </row>
    <row r="358" spans="1:32" x14ac:dyDescent="0.35">
      <c r="A358" s="99" t="s">
        <v>712</v>
      </c>
      <c r="B358" s="128">
        <v>23.098400000000002</v>
      </c>
      <c r="C358" s="128">
        <v>2.2898999999999998</v>
      </c>
      <c r="D358" s="128">
        <v>18.728899999999999</v>
      </c>
      <c r="E358" s="128">
        <v>1.4903</v>
      </c>
      <c r="F358" s="128">
        <v>0.58930000000000005</v>
      </c>
      <c r="G358" s="128">
        <v>20.808499999999999</v>
      </c>
      <c r="H358" s="128">
        <v>5.7005999999999997</v>
      </c>
      <c r="I358" s="128">
        <v>7.8318000000000003</v>
      </c>
      <c r="J358" s="128">
        <v>7.2762000000000002</v>
      </c>
      <c r="K358" s="128">
        <v>2.2486000000000002</v>
      </c>
      <c r="L358" s="128">
        <v>4.1099999999999998E-2</v>
      </c>
      <c r="M358" s="128">
        <v>2.2075999999999998</v>
      </c>
      <c r="N358" s="128">
        <v>25.347000000000001</v>
      </c>
      <c r="O358" s="128">
        <v>2.331</v>
      </c>
      <c r="P358" s="144">
        <v>23.016100000000002</v>
      </c>
      <c r="R358" s="76"/>
      <c r="S358" s="76"/>
      <c r="U358" s="76"/>
      <c r="V358" s="76"/>
      <c r="W358" s="76"/>
      <c r="X358" s="76"/>
      <c r="Y358" s="76"/>
      <c r="Z358" s="76"/>
      <c r="AA358" s="76"/>
      <c r="AB358" s="76"/>
      <c r="AC358" s="76"/>
      <c r="AD358" s="76"/>
      <c r="AE358" s="76"/>
      <c r="AF358" s="76"/>
    </row>
    <row r="359" spans="1:32" x14ac:dyDescent="0.35">
      <c r="A359" s="99" t="s">
        <v>713</v>
      </c>
      <c r="B359" s="128">
        <v>21.4086</v>
      </c>
      <c r="C359" s="128">
        <v>1.7845</v>
      </c>
      <c r="D359" s="128">
        <v>17.674199999999999</v>
      </c>
      <c r="E359" s="128">
        <v>1.3886000000000001</v>
      </c>
      <c r="F359" s="128">
        <v>0.56130000000000002</v>
      </c>
      <c r="G359" s="128">
        <v>19.624099999999999</v>
      </c>
      <c r="H359" s="128">
        <v>5.4840999999999998</v>
      </c>
      <c r="I359" s="128">
        <v>6.5488999999999997</v>
      </c>
      <c r="J359" s="128">
        <v>7.5911</v>
      </c>
      <c r="K359" s="128">
        <v>1.9422999999999999</v>
      </c>
      <c r="L359" s="128">
        <v>3.5499999999999997E-2</v>
      </c>
      <c r="M359" s="128">
        <v>1.9068000000000001</v>
      </c>
      <c r="N359" s="128">
        <v>23.350899999999999</v>
      </c>
      <c r="O359" s="128">
        <v>1.82</v>
      </c>
      <c r="P359" s="144">
        <v>21.530899999999999</v>
      </c>
      <c r="R359" s="88"/>
      <c r="S359" s="76"/>
      <c r="U359" s="76"/>
      <c r="V359" s="76"/>
      <c r="W359" s="76"/>
      <c r="X359" s="76"/>
      <c r="Y359" s="76"/>
      <c r="Z359" s="76"/>
      <c r="AA359" s="76"/>
      <c r="AB359" s="76"/>
      <c r="AC359" s="76"/>
      <c r="AD359" s="76"/>
      <c r="AE359" s="76"/>
      <c r="AF359" s="76"/>
    </row>
    <row r="360" spans="1:32" x14ac:dyDescent="0.35">
      <c r="A360" s="99" t="s">
        <v>715</v>
      </c>
      <c r="B360" s="128">
        <v>20.084499999999998</v>
      </c>
      <c r="C360" s="128">
        <v>1.9234</v>
      </c>
      <c r="D360" s="128">
        <v>16.296399999999998</v>
      </c>
      <c r="E360" s="128">
        <v>1.3372999999999999</v>
      </c>
      <c r="F360" s="128">
        <v>0.52739999999999998</v>
      </c>
      <c r="G360" s="128">
        <v>18.161100000000001</v>
      </c>
      <c r="H360" s="128">
        <v>5.2679999999999998</v>
      </c>
      <c r="I360" s="128">
        <v>6.2126000000000001</v>
      </c>
      <c r="J360" s="128">
        <v>6.6803999999999997</v>
      </c>
      <c r="K360" s="128">
        <v>1.8374999999999999</v>
      </c>
      <c r="L360" s="128">
        <v>3.3599999999999998E-2</v>
      </c>
      <c r="M360" s="128">
        <v>1.8039000000000001</v>
      </c>
      <c r="N360" s="128">
        <v>21.922000000000001</v>
      </c>
      <c r="O360" s="128">
        <v>1.9570000000000001</v>
      </c>
      <c r="P360" s="144">
        <v>19.965</v>
      </c>
      <c r="R360" s="88"/>
      <c r="S360" s="76"/>
    </row>
    <row r="361" spans="1:32" x14ac:dyDescent="0.35">
      <c r="A361" s="99" t="s">
        <v>717</v>
      </c>
      <c r="B361" s="128">
        <v>20.976800000000001</v>
      </c>
      <c r="C361" s="128">
        <v>1.7338</v>
      </c>
      <c r="D361" s="128">
        <v>17.330400000000001</v>
      </c>
      <c r="E361" s="128">
        <v>1.377</v>
      </c>
      <c r="F361" s="128">
        <v>0.53559999999999997</v>
      </c>
      <c r="G361" s="128">
        <v>19.242999999999999</v>
      </c>
      <c r="H361" s="128">
        <v>5.6764000000000001</v>
      </c>
      <c r="I361" s="128">
        <v>6.4805999999999999</v>
      </c>
      <c r="J361" s="128">
        <v>7.0860000000000003</v>
      </c>
      <c r="K361" s="128">
        <v>1.9177999999999999</v>
      </c>
      <c r="L361" s="128">
        <v>-1.6299999999999999E-2</v>
      </c>
      <c r="M361" s="128">
        <v>1.9340999999999999</v>
      </c>
      <c r="N361" s="128">
        <v>22.894600000000001</v>
      </c>
      <c r="O361" s="128">
        <v>1.7175</v>
      </c>
      <c r="P361" s="144">
        <v>21.177099999999999</v>
      </c>
      <c r="R361" s="88"/>
      <c r="S361" s="76"/>
    </row>
    <row r="362" spans="1:32" x14ac:dyDescent="0.35">
      <c r="A362" s="99" t="s">
        <v>718</v>
      </c>
      <c r="B362" s="128">
        <v>20.692599999999999</v>
      </c>
      <c r="C362" s="128">
        <v>1.8873</v>
      </c>
      <c r="D362" s="128">
        <v>16.897400000000001</v>
      </c>
      <c r="E362" s="128">
        <v>1.3726</v>
      </c>
      <c r="F362" s="128">
        <v>0.5353</v>
      </c>
      <c r="G362" s="128">
        <v>18.805299999999999</v>
      </c>
      <c r="H362" s="128">
        <v>5.2133000000000003</v>
      </c>
      <c r="I362" s="128">
        <v>6.4217000000000004</v>
      </c>
      <c r="J362" s="128">
        <v>7.1703999999999999</v>
      </c>
      <c r="K362" s="128">
        <v>2.0640000000000001</v>
      </c>
      <c r="L362" s="128">
        <v>-1.7600000000000001E-2</v>
      </c>
      <c r="M362" s="128">
        <v>2.0815000000000001</v>
      </c>
      <c r="N362" s="128">
        <v>22.756599999999999</v>
      </c>
      <c r="O362" s="128">
        <v>1.8696999999999999</v>
      </c>
      <c r="P362" s="144">
        <v>20.886800000000001</v>
      </c>
      <c r="R362" s="88"/>
      <c r="S362" s="76"/>
    </row>
    <row r="363" spans="1:32" x14ac:dyDescent="0.35">
      <c r="A363" s="99" t="s">
        <v>720</v>
      </c>
      <c r="B363" s="128">
        <v>21.800799999999999</v>
      </c>
      <c r="C363" s="128">
        <v>2.1071</v>
      </c>
      <c r="D363" s="128">
        <v>17.668500000000002</v>
      </c>
      <c r="E363" s="128">
        <v>1.4637</v>
      </c>
      <c r="F363" s="128">
        <v>0.5615</v>
      </c>
      <c r="G363" s="128">
        <v>19.6937</v>
      </c>
      <c r="H363" s="128">
        <v>5.5511999999999997</v>
      </c>
      <c r="I363" s="128">
        <v>6.9432</v>
      </c>
      <c r="J363" s="128">
        <v>7.1993</v>
      </c>
      <c r="K363" s="128">
        <v>2.0924</v>
      </c>
      <c r="L363" s="128">
        <v>-1.78E-2</v>
      </c>
      <c r="M363" s="128">
        <v>2.1101999999999999</v>
      </c>
      <c r="N363" s="128">
        <v>23.8932</v>
      </c>
      <c r="O363" s="128">
        <v>2.0893000000000002</v>
      </c>
      <c r="P363" s="144">
        <v>21.803899999999999</v>
      </c>
      <c r="R363" s="88"/>
      <c r="S363" s="76"/>
    </row>
    <row r="364" spans="1:32" x14ac:dyDescent="0.35">
      <c r="A364" s="99" t="s">
        <v>719</v>
      </c>
      <c r="B364" s="128">
        <v>23.3264</v>
      </c>
      <c r="C364" s="128">
        <v>2.5066999999999999</v>
      </c>
      <c r="D364" s="128">
        <v>18.588200000000001</v>
      </c>
      <c r="E364" s="128">
        <v>1.6073999999999999</v>
      </c>
      <c r="F364" s="128">
        <v>0.62409999999999999</v>
      </c>
      <c r="G364" s="128">
        <v>20.819700000000001</v>
      </c>
      <c r="H364" s="128">
        <v>5.7276999999999996</v>
      </c>
      <c r="I364" s="128">
        <v>7.9230999999999998</v>
      </c>
      <c r="J364" s="128">
        <v>7.1689999999999996</v>
      </c>
      <c r="K364" s="128">
        <v>1.8582000000000001</v>
      </c>
      <c r="L364" s="128">
        <v>8.9200000000000002E-2</v>
      </c>
      <c r="M364" s="128">
        <v>1.7689999999999999</v>
      </c>
      <c r="N364" s="128">
        <v>25.1846</v>
      </c>
      <c r="O364" s="128">
        <v>2.5958999999999999</v>
      </c>
      <c r="P364" s="144">
        <v>22.588699999999999</v>
      </c>
      <c r="R364" s="88"/>
      <c r="S364" s="76"/>
    </row>
    <row r="365" spans="1:32" x14ac:dyDescent="0.35">
      <c r="A365" s="99" t="s">
        <v>721</v>
      </c>
      <c r="B365" s="128">
        <v>25.414999999999999</v>
      </c>
      <c r="C365" s="128">
        <v>2.8582999999999998</v>
      </c>
      <c r="D365" s="128">
        <v>20.2134</v>
      </c>
      <c r="E365" s="128">
        <v>1.6873</v>
      </c>
      <c r="F365" s="128">
        <v>0.65600000000000003</v>
      </c>
      <c r="G365" s="128">
        <v>22.556699999999999</v>
      </c>
      <c r="H365" s="128">
        <v>5.8681000000000001</v>
      </c>
      <c r="I365" s="128">
        <v>9.1677999999999997</v>
      </c>
      <c r="J365" s="128">
        <v>7.5208000000000004</v>
      </c>
      <c r="K365" s="128">
        <v>2.0448</v>
      </c>
      <c r="L365" s="128">
        <v>9.8199999999999996E-2</v>
      </c>
      <c r="M365" s="128">
        <v>1.9466000000000001</v>
      </c>
      <c r="N365" s="128">
        <v>27.459800000000001</v>
      </c>
      <c r="O365" s="128">
        <v>2.9565000000000001</v>
      </c>
      <c r="P365" s="144">
        <v>24.503299999999999</v>
      </c>
      <c r="R365" s="88"/>
      <c r="S365" s="76"/>
    </row>
    <row r="366" spans="1:32" x14ac:dyDescent="0.35">
      <c r="A366" s="99" t="s">
        <v>723</v>
      </c>
      <c r="B366" s="128">
        <v>25.957899999999999</v>
      </c>
      <c r="C366" s="128">
        <v>2.7324999999999999</v>
      </c>
      <c r="D366" s="128">
        <v>20.7258</v>
      </c>
      <c r="E366" s="128">
        <v>1.8294999999999999</v>
      </c>
      <c r="F366" s="128">
        <v>0.67010000000000003</v>
      </c>
      <c r="G366" s="128">
        <v>23.2254</v>
      </c>
      <c r="H366" s="128">
        <v>5.5595999999999997</v>
      </c>
      <c r="I366" s="128">
        <v>9.5669000000000004</v>
      </c>
      <c r="J366" s="128">
        <v>8.0990000000000002</v>
      </c>
      <c r="K366" s="128">
        <v>2.1432000000000002</v>
      </c>
      <c r="L366" s="128">
        <v>0.10290000000000001</v>
      </c>
      <c r="M366" s="128">
        <v>2.0402999999999998</v>
      </c>
      <c r="N366" s="128">
        <v>28.101099999999999</v>
      </c>
      <c r="O366" s="128">
        <v>2.8353999999999999</v>
      </c>
      <c r="P366" s="144">
        <v>25.265699999999999</v>
      </c>
      <c r="R366" s="88"/>
      <c r="S366" s="76"/>
    </row>
    <row r="367" spans="1:32" x14ac:dyDescent="0.35">
      <c r="A367" s="99" t="s">
        <v>735</v>
      </c>
      <c r="B367" s="128">
        <v>28.722300000000001</v>
      </c>
      <c r="C367" s="128">
        <v>3.4150999999999998</v>
      </c>
      <c r="D367" s="128">
        <v>22.5261</v>
      </c>
      <c r="E367" s="128">
        <v>1.9930000000000001</v>
      </c>
      <c r="F367" s="128">
        <v>0.78810000000000002</v>
      </c>
      <c r="G367" s="128">
        <v>25.307200000000002</v>
      </c>
      <c r="H367" s="128">
        <v>6.1181999999999999</v>
      </c>
      <c r="I367" s="128">
        <v>10.119899999999999</v>
      </c>
      <c r="J367" s="128">
        <v>9.0690000000000008</v>
      </c>
      <c r="K367" s="128">
        <v>2.5085999999999999</v>
      </c>
      <c r="L367" s="128">
        <v>0.11020000000000001</v>
      </c>
      <c r="M367" s="128">
        <v>2.3984000000000001</v>
      </c>
      <c r="N367" s="128">
        <v>31.230899999999998</v>
      </c>
      <c r="O367" s="128">
        <v>3.5253000000000001</v>
      </c>
      <c r="P367" s="144">
        <v>27.7056</v>
      </c>
      <c r="R367" s="88"/>
      <c r="S367" s="76"/>
    </row>
    <row r="368" spans="1:32" x14ac:dyDescent="0.35">
      <c r="A368" s="99" t="s">
        <v>739</v>
      </c>
      <c r="B368" s="128">
        <v>25.215199999999999</v>
      </c>
      <c r="C368" s="128">
        <v>2.8980999999999999</v>
      </c>
      <c r="D368" s="128">
        <v>19.683599999999998</v>
      </c>
      <c r="E368" s="128">
        <v>1.8980999999999999</v>
      </c>
      <c r="F368" s="128">
        <v>0.73540000000000005</v>
      </c>
      <c r="G368" s="128">
        <v>22.3171</v>
      </c>
      <c r="H368" s="128">
        <v>5.2945000000000002</v>
      </c>
      <c r="I368" s="128">
        <v>8.7620000000000005</v>
      </c>
      <c r="J368" s="128">
        <v>8.2606999999999999</v>
      </c>
      <c r="K368" s="128">
        <v>2.2399</v>
      </c>
      <c r="L368" s="128">
        <v>9.8400000000000001E-2</v>
      </c>
      <c r="M368" s="128">
        <v>2.1415000000000002</v>
      </c>
      <c r="N368" s="128">
        <v>27.455100000000002</v>
      </c>
      <c r="O368" s="128">
        <v>2.9965000000000002</v>
      </c>
      <c r="P368" s="144">
        <v>24.458600000000001</v>
      </c>
      <c r="R368" s="88"/>
      <c r="S368" s="76"/>
    </row>
    <row r="369" spans="1:19" x14ac:dyDescent="0.35">
      <c r="A369" s="99" t="s">
        <v>737</v>
      </c>
      <c r="B369" s="128">
        <v>24.346299999999999</v>
      </c>
      <c r="C369" s="128">
        <v>2.1623000000000001</v>
      </c>
      <c r="D369" s="128">
        <v>19.917899999999999</v>
      </c>
      <c r="E369" s="128">
        <v>1.6248</v>
      </c>
      <c r="F369" s="128">
        <v>0.64129999999999998</v>
      </c>
      <c r="G369" s="128">
        <v>22.184000000000001</v>
      </c>
      <c r="H369" s="128">
        <v>5.8669000000000002</v>
      </c>
      <c r="I369" s="128">
        <v>8.1701999999999995</v>
      </c>
      <c r="J369" s="128">
        <v>8.1469000000000005</v>
      </c>
      <c r="K369" s="128">
        <v>2.004</v>
      </c>
      <c r="L369" s="128">
        <v>8.7999999999999995E-2</v>
      </c>
      <c r="M369" s="128">
        <v>1.9159999999999999</v>
      </c>
      <c r="N369" s="128">
        <v>26.350300000000001</v>
      </c>
      <c r="O369" s="128">
        <v>2.2503000000000002</v>
      </c>
      <c r="P369" s="144">
        <v>24.1</v>
      </c>
      <c r="R369" s="145"/>
      <c r="S369" s="76"/>
    </row>
    <row r="370" spans="1:19" x14ac:dyDescent="0.35">
      <c r="A370" s="99" t="s">
        <v>738</v>
      </c>
      <c r="B370" s="128">
        <v>21.944299999999998</v>
      </c>
      <c r="C370" s="128">
        <v>2.0337999999999998</v>
      </c>
      <c r="D370" s="128">
        <v>17.7911</v>
      </c>
      <c r="E370" s="128">
        <v>1.5427999999999999</v>
      </c>
      <c r="F370" s="128">
        <v>0.5766</v>
      </c>
      <c r="G370" s="128">
        <v>19.910499999999999</v>
      </c>
      <c r="H370" s="128">
        <v>5.2363</v>
      </c>
      <c r="I370" s="128">
        <v>7.3901000000000003</v>
      </c>
      <c r="J370" s="128">
        <v>7.2839999999999998</v>
      </c>
      <c r="K370" s="128">
        <v>2.129</v>
      </c>
      <c r="L370" s="128">
        <v>-2.4400000000000002E-2</v>
      </c>
      <c r="M370" s="128">
        <v>2.1534</v>
      </c>
      <c r="N370" s="128">
        <v>24.0733</v>
      </c>
      <c r="O370" s="128">
        <v>2.0093999999999999</v>
      </c>
      <c r="P370" s="144">
        <v>22.0639</v>
      </c>
      <c r="R370" s="145"/>
      <c r="S370" s="76"/>
    </row>
    <row r="371" spans="1:19" x14ac:dyDescent="0.35">
      <c r="A371" s="99" t="s">
        <v>743</v>
      </c>
      <c r="B371" s="128">
        <v>21.250800000000002</v>
      </c>
      <c r="C371" s="128">
        <v>1.5087999999999999</v>
      </c>
      <c r="D371" s="128">
        <v>17.640499999999999</v>
      </c>
      <c r="E371" s="128">
        <v>1.5254000000000001</v>
      </c>
      <c r="F371" s="128">
        <v>0.57609999999999995</v>
      </c>
      <c r="G371" s="128">
        <v>19.742000000000001</v>
      </c>
      <c r="H371" s="128">
        <v>5.2603999999999997</v>
      </c>
      <c r="I371" s="128">
        <v>6.6921999999999997</v>
      </c>
      <c r="J371" s="128">
        <v>7.7893999999999997</v>
      </c>
      <c r="K371" s="128">
        <v>2.1263999999999998</v>
      </c>
      <c r="L371" s="128">
        <v>-2.4400000000000002E-2</v>
      </c>
      <c r="M371" s="128">
        <v>2.1507999999999998</v>
      </c>
      <c r="N371" s="128">
        <v>23.377199999999998</v>
      </c>
      <c r="O371" s="128">
        <v>1.4843999999999999</v>
      </c>
      <c r="P371" s="144">
        <v>21.892800000000001</v>
      </c>
      <c r="R371" s="145"/>
      <c r="S371" s="76"/>
    </row>
    <row r="372" spans="1:19" x14ac:dyDescent="0.35">
      <c r="A372" s="99" t="s">
        <v>742</v>
      </c>
      <c r="B372" s="128">
        <v>21.050899999999999</v>
      </c>
      <c r="C372" s="128">
        <v>1.8603000000000001</v>
      </c>
      <c r="D372" s="128">
        <v>17.199300000000001</v>
      </c>
      <c r="E372" s="128">
        <v>1.4389000000000001</v>
      </c>
      <c r="F372" s="128">
        <v>0.5524</v>
      </c>
      <c r="G372" s="128">
        <v>19.1906</v>
      </c>
      <c r="H372" s="128">
        <v>5.4217000000000004</v>
      </c>
      <c r="I372" s="128">
        <v>6.3254999999999999</v>
      </c>
      <c r="J372" s="128">
        <v>7.4432999999999998</v>
      </c>
      <c r="K372" s="128">
        <v>2.1682000000000001</v>
      </c>
      <c r="L372" s="128">
        <v>-2.4899999999999999E-2</v>
      </c>
      <c r="M372" s="128">
        <v>2.1930999999999998</v>
      </c>
      <c r="N372" s="128">
        <v>23.219100000000001</v>
      </c>
      <c r="O372" s="128">
        <v>1.8353999999999999</v>
      </c>
      <c r="P372" s="144">
        <v>21.383700000000001</v>
      </c>
      <c r="R372" s="88"/>
      <c r="S372" s="76"/>
    </row>
    <row r="373" spans="1:19" x14ac:dyDescent="0.35">
      <c r="A373" s="99" t="s">
        <v>746</v>
      </c>
      <c r="B373" s="128">
        <v>21.5121</v>
      </c>
      <c r="C373" s="128">
        <v>2.1398000000000001</v>
      </c>
      <c r="D373" s="128">
        <v>17.313500000000001</v>
      </c>
      <c r="E373" s="128">
        <v>1.4832000000000001</v>
      </c>
      <c r="F373" s="128">
        <v>0.5756</v>
      </c>
      <c r="G373" s="128">
        <v>19.372299999999999</v>
      </c>
      <c r="H373" s="128">
        <v>5.3983999999999996</v>
      </c>
      <c r="I373" s="128">
        <v>6.4596</v>
      </c>
      <c r="J373" s="128">
        <v>7.5143000000000004</v>
      </c>
      <c r="K373" s="128">
        <v>2.0840000000000001</v>
      </c>
      <c r="L373" s="128">
        <v>-3.5799999999999998E-2</v>
      </c>
      <c r="M373" s="128">
        <v>2.1198000000000001</v>
      </c>
      <c r="N373" s="128">
        <v>23.5961</v>
      </c>
      <c r="O373" s="128">
        <v>2.1040000000000001</v>
      </c>
      <c r="P373" s="144">
        <v>21.492100000000001</v>
      </c>
      <c r="R373" s="88"/>
      <c r="S373" s="76"/>
    </row>
    <row r="374" spans="1:19" x14ac:dyDescent="0.35">
      <c r="A374" s="99" t="s">
        <v>744</v>
      </c>
      <c r="B374" s="128">
        <v>20.883900000000001</v>
      </c>
      <c r="C374" s="128">
        <v>1.9355</v>
      </c>
      <c r="D374" s="128">
        <v>16.9834</v>
      </c>
      <c r="E374" s="128">
        <v>1.397</v>
      </c>
      <c r="F374" s="128">
        <v>0.56799999999999995</v>
      </c>
      <c r="G374" s="128">
        <v>18.948399999999999</v>
      </c>
      <c r="H374" s="128">
        <v>5.3102999999999998</v>
      </c>
      <c r="I374" s="128">
        <v>6.2801999999999998</v>
      </c>
      <c r="J374" s="128">
        <v>7.3578999999999999</v>
      </c>
      <c r="K374" s="128">
        <v>2.0461999999999998</v>
      </c>
      <c r="L374" s="128">
        <v>-3.5200000000000002E-2</v>
      </c>
      <c r="M374" s="128">
        <v>2.0813999999999999</v>
      </c>
      <c r="N374" s="128">
        <v>22.930099999999999</v>
      </c>
      <c r="O374" s="128">
        <v>1.9003000000000001</v>
      </c>
      <c r="P374" s="144">
        <v>21.029800000000002</v>
      </c>
      <c r="S374" s="76"/>
    </row>
    <row r="375" spans="1:19" x14ac:dyDescent="0.35">
      <c r="A375" s="99" t="s">
        <v>747</v>
      </c>
      <c r="B375" s="128">
        <v>21.8353</v>
      </c>
      <c r="C375" s="128">
        <v>1.7335</v>
      </c>
      <c r="D375" s="128">
        <v>18.003299999999999</v>
      </c>
      <c r="E375" s="128">
        <v>1.4952000000000001</v>
      </c>
      <c r="F375" s="128">
        <v>0.60329999999999995</v>
      </c>
      <c r="G375" s="128">
        <v>20.101800000000001</v>
      </c>
      <c r="H375" s="128">
        <v>5.4965999999999999</v>
      </c>
      <c r="I375" s="128">
        <v>6.7793000000000001</v>
      </c>
      <c r="J375" s="128">
        <v>7.8258999999999999</v>
      </c>
      <c r="K375" s="128">
        <v>2.2456</v>
      </c>
      <c r="L375" s="128">
        <v>-3.8600000000000002E-2</v>
      </c>
      <c r="M375" s="128">
        <v>2.2841999999999998</v>
      </c>
      <c r="N375" s="128">
        <v>24.0809</v>
      </c>
      <c r="O375" s="128">
        <v>1.6949000000000001</v>
      </c>
      <c r="P375" s="144">
        <v>22.385999999999999</v>
      </c>
      <c r="S375" s="76"/>
    </row>
    <row r="376" spans="1:19" x14ac:dyDescent="0.35">
      <c r="A376" s="99" t="s">
        <v>748</v>
      </c>
      <c r="B376" s="128">
        <v>23.7713</v>
      </c>
      <c r="C376" s="128">
        <v>2.6880000000000002</v>
      </c>
      <c r="D376" s="128">
        <v>18.934100000000001</v>
      </c>
      <c r="E376" s="128">
        <v>1.5325</v>
      </c>
      <c r="F376" s="128">
        <v>0.61670000000000003</v>
      </c>
      <c r="G376" s="128">
        <v>21.083300000000001</v>
      </c>
      <c r="H376" s="128">
        <v>5.2876000000000003</v>
      </c>
      <c r="I376" s="128">
        <v>7.6536</v>
      </c>
      <c r="J376" s="128">
        <v>8.1422000000000008</v>
      </c>
      <c r="K376" s="128">
        <v>1.9587000000000001</v>
      </c>
      <c r="L376" s="128">
        <v>2.46E-2</v>
      </c>
      <c r="M376" s="128">
        <v>1.9340999999999999</v>
      </c>
      <c r="N376" s="128">
        <v>25.73</v>
      </c>
      <c r="O376" s="128">
        <v>2.7126000000000001</v>
      </c>
      <c r="P376" s="144">
        <v>23.017399999999999</v>
      </c>
      <c r="S376" s="76"/>
    </row>
    <row r="377" spans="1:19" x14ac:dyDescent="0.35">
      <c r="A377" s="99" t="s">
        <v>749</v>
      </c>
      <c r="B377" s="128">
        <v>25.518999999999998</v>
      </c>
      <c r="C377" s="128">
        <v>2.8252000000000002</v>
      </c>
      <c r="D377" s="128">
        <v>20.258700000000001</v>
      </c>
      <c r="E377" s="128">
        <v>1.7657</v>
      </c>
      <c r="F377" s="128">
        <v>0.6694</v>
      </c>
      <c r="G377" s="128">
        <v>22.6938</v>
      </c>
      <c r="H377" s="128">
        <v>5.6971999999999996</v>
      </c>
      <c r="I377" s="128">
        <v>8.5212000000000003</v>
      </c>
      <c r="J377" s="128">
        <v>8.4754000000000005</v>
      </c>
      <c r="K377" s="128">
        <v>2.1798000000000002</v>
      </c>
      <c r="L377" s="128">
        <v>2.7300000000000001E-2</v>
      </c>
      <c r="M377" s="128">
        <v>2.1524999999999999</v>
      </c>
      <c r="N377" s="128">
        <v>27.698799999999999</v>
      </c>
      <c r="O377" s="128">
        <v>2.8525</v>
      </c>
      <c r="P377" s="144">
        <v>24.846299999999999</v>
      </c>
      <c r="S377" s="76"/>
    </row>
    <row r="378" spans="1:19" x14ac:dyDescent="0.35">
      <c r="A378" s="99" t="s">
        <v>752</v>
      </c>
      <c r="B378" s="128">
        <v>26.917000000000002</v>
      </c>
      <c r="C378" s="128">
        <v>3.2782</v>
      </c>
      <c r="D378" s="128">
        <v>20.886600000000001</v>
      </c>
      <c r="E378" s="128">
        <v>1.9988999999999999</v>
      </c>
      <c r="F378" s="128">
        <v>0.75329999999999997</v>
      </c>
      <c r="G378" s="128">
        <v>23.6388</v>
      </c>
      <c r="H378" s="128">
        <v>5.8082000000000003</v>
      </c>
      <c r="I378" s="128">
        <v>9.9085999999999999</v>
      </c>
      <c r="J378" s="128">
        <v>7.9219999999999997</v>
      </c>
      <c r="K378" s="128">
        <v>2.1970999999999998</v>
      </c>
      <c r="L378" s="128">
        <v>2.75E-2</v>
      </c>
      <c r="M378" s="128">
        <v>2.1696</v>
      </c>
      <c r="N378" s="128">
        <v>29.114100000000001</v>
      </c>
      <c r="O378" s="128">
        <v>3.3056999999999999</v>
      </c>
      <c r="P378" s="144">
        <v>25.808399999999999</v>
      </c>
      <c r="S378" s="76"/>
    </row>
    <row r="379" spans="1:19" x14ac:dyDescent="0.35">
      <c r="A379" s="143" t="s">
        <v>786</v>
      </c>
      <c r="B379" s="128">
        <v>28.941199999999998</v>
      </c>
      <c r="C379" s="128">
        <v>2.9205999999999999</v>
      </c>
      <c r="D379" s="128">
        <v>23.360399999999998</v>
      </c>
      <c r="E379" s="128">
        <v>1.8889</v>
      </c>
      <c r="F379" s="128">
        <v>0.77129999999999999</v>
      </c>
      <c r="G379" s="128">
        <v>26.020600000000002</v>
      </c>
      <c r="H379" s="128">
        <v>6.0960999999999999</v>
      </c>
      <c r="I379" s="128">
        <v>10.5015</v>
      </c>
      <c r="J379" s="128">
        <v>9.423</v>
      </c>
      <c r="K379" s="128">
        <v>2.242</v>
      </c>
      <c r="L379" s="128">
        <v>-3.8600000000000002E-2</v>
      </c>
      <c r="M379" s="128">
        <v>2.2806999999999999</v>
      </c>
      <c r="N379" s="128">
        <v>31.183199999999999</v>
      </c>
      <c r="O379" s="128">
        <v>2.8820000000000001</v>
      </c>
      <c r="P379" s="144">
        <v>28.301300000000001</v>
      </c>
      <c r="S379" s="76"/>
    </row>
    <row r="380" spans="1:19" x14ac:dyDescent="0.35">
      <c r="A380" s="143" t="s">
        <v>776</v>
      </c>
      <c r="B380" s="128">
        <v>24.985499999999998</v>
      </c>
      <c r="C380" s="128">
        <v>2.3405999999999998</v>
      </c>
      <c r="D380" s="128">
        <v>20.199200000000001</v>
      </c>
      <c r="E380" s="128">
        <v>1.7466999999999999</v>
      </c>
      <c r="F380" s="128">
        <v>0.69899999999999995</v>
      </c>
      <c r="G380" s="128">
        <v>22.6449</v>
      </c>
      <c r="H380" s="128">
        <v>5.2257999999999996</v>
      </c>
      <c r="I380" s="128">
        <v>8.8076000000000008</v>
      </c>
      <c r="J380" s="128">
        <v>8.6114999999999995</v>
      </c>
      <c r="K380" s="128">
        <v>1.9537</v>
      </c>
      <c r="L380" s="128">
        <v>-3.3599999999999998E-2</v>
      </c>
      <c r="M380" s="128">
        <v>1.9873000000000001</v>
      </c>
      <c r="N380" s="128">
        <v>26.9392</v>
      </c>
      <c r="O380" s="128">
        <v>2.3069999999999999</v>
      </c>
      <c r="P380" s="144">
        <v>24.632200000000001</v>
      </c>
      <c r="S380" s="76"/>
    </row>
    <row r="381" spans="1:19" x14ac:dyDescent="0.35">
      <c r="A381" s="143" t="s">
        <v>780</v>
      </c>
      <c r="B381" s="128">
        <v>24.476199999999999</v>
      </c>
      <c r="C381" s="128">
        <v>2.9948999999999999</v>
      </c>
      <c r="D381" s="128">
        <v>19.198599999999999</v>
      </c>
      <c r="E381" s="128">
        <v>1.6081000000000001</v>
      </c>
      <c r="F381" s="128">
        <v>0.67459999999999998</v>
      </c>
      <c r="G381" s="128">
        <v>21.481300000000001</v>
      </c>
      <c r="H381" s="128">
        <v>5.4535</v>
      </c>
      <c r="I381" s="128">
        <v>7.6734999999999998</v>
      </c>
      <c r="J381" s="128">
        <v>8.3542000000000005</v>
      </c>
      <c r="K381" s="128">
        <v>1.7870999999999999</v>
      </c>
      <c r="L381" s="128">
        <v>-3.0800000000000001E-2</v>
      </c>
      <c r="M381" s="128">
        <v>1.8179000000000001</v>
      </c>
      <c r="N381" s="128">
        <v>26.263300000000001</v>
      </c>
      <c r="O381" s="128">
        <v>2.9641000000000002</v>
      </c>
      <c r="P381" s="144">
        <v>23.299199999999999</v>
      </c>
      <c r="S381" s="76"/>
    </row>
    <row r="382" spans="1:19" x14ac:dyDescent="0.35">
      <c r="A382" s="143" t="s">
        <v>781</v>
      </c>
      <c r="B382" s="76">
        <v>22.008800000000001</v>
      </c>
      <c r="C382" s="76">
        <v>1.4051</v>
      </c>
      <c r="D382" s="76">
        <v>18.52</v>
      </c>
      <c r="E382" s="76">
        <v>1.5254000000000001</v>
      </c>
      <c r="F382" s="76">
        <v>0.55830000000000002</v>
      </c>
      <c r="G382" s="76">
        <v>20.6037</v>
      </c>
      <c r="H382" s="76">
        <v>5.2443</v>
      </c>
      <c r="I382" s="76">
        <v>7.8070000000000004</v>
      </c>
      <c r="J382" s="76">
        <v>7.5523999999999996</v>
      </c>
      <c r="K382" s="76">
        <v>1.8986000000000001</v>
      </c>
      <c r="L382" s="76">
        <v>-0.14460000000000001</v>
      </c>
      <c r="M382" s="76">
        <v>2.0432000000000001</v>
      </c>
      <c r="N382" s="76">
        <v>23.907399999999999</v>
      </c>
      <c r="O382" s="76">
        <v>1.2605</v>
      </c>
      <c r="P382" s="97">
        <v>22.646899999999999</v>
      </c>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39"/>
      <c r="C385" s="139"/>
      <c r="D385" s="139"/>
      <c r="E385" s="139"/>
      <c r="F385" s="139"/>
      <c r="G385" s="139"/>
      <c r="H385" s="76"/>
      <c r="I385" s="76"/>
      <c r="J385" s="76"/>
      <c r="K385" s="76"/>
      <c r="L385" s="139"/>
      <c r="M385" s="139"/>
      <c r="N385" s="139"/>
      <c r="O385" s="139"/>
      <c r="P385" s="139"/>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139"/>
      <c r="I387" s="139"/>
      <c r="J387" s="139"/>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406"/>
  <sheetViews>
    <sheetView zoomScale="70" zoomScaleNormal="70" workbookViewId="0">
      <selection activeCell="O9" sqref="O9"/>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19"/>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32</v>
      </c>
      <c r="T6" s="24" t="str">
        <f t="shared" ref="T6:AF10" si="1">$S$5&amp;T$5&amp;$S6</f>
        <v>Annual!A32</v>
      </c>
      <c r="U6" s="24" t="str">
        <f t="shared" si="1"/>
        <v>Annual!B32</v>
      </c>
      <c r="V6" s="24" t="str">
        <f t="shared" si="1"/>
        <v>Annual!C32</v>
      </c>
      <c r="W6" s="24" t="str">
        <f t="shared" si="1"/>
        <v>Annual!G32</v>
      </c>
      <c r="X6" s="24" t="str">
        <f t="shared" si="1"/>
        <v>Annual!H32</v>
      </c>
      <c r="Y6" s="24" t="str">
        <f t="shared" si="1"/>
        <v>Annual!I32</v>
      </c>
      <c r="Z6" s="24" t="str">
        <f t="shared" si="1"/>
        <v>Annual!J32</v>
      </c>
      <c r="AA6" s="24" t="str">
        <f t="shared" si="1"/>
        <v>Annual!K32</v>
      </c>
      <c r="AB6" s="24" t="str">
        <f t="shared" si="1"/>
        <v>Annual!L32</v>
      </c>
      <c r="AC6" s="24" t="str">
        <f t="shared" si="1"/>
        <v>Annual!M32</v>
      </c>
      <c r="AD6" s="24" t="str">
        <f t="shared" si="1"/>
        <v>Annual!N32</v>
      </c>
      <c r="AE6" s="24" t="str">
        <f t="shared" si="1"/>
        <v>Annual!O32</v>
      </c>
      <c r="AF6" s="24" t="str">
        <f t="shared" si="1"/>
        <v>Annual!P32</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2026</v>
      </c>
      <c r="S7" s="25">
        <f>S6+1</f>
        <v>33</v>
      </c>
      <c r="T7" s="24" t="str">
        <f t="shared" si="1"/>
        <v>Annual!A33</v>
      </c>
      <c r="U7" s="24" t="str">
        <f t="shared" si="1"/>
        <v>Annual!B33</v>
      </c>
      <c r="V7" s="24" t="str">
        <f t="shared" si="1"/>
        <v>Annual!C33</v>
      </c>
      <c r="W7" s="24" t="str">
        <f t="shared" si="1"/>
        <v>Annual!G33</v>
      </c>
      <c r="X7" s="24" t="str">
        <f t="shared" si="1"/>
        <v>Annual!H33</v>
      </c>
      <c r="Y7" s="24" t="str">
        <f t="shared" si="1"/>
        <v>Annual!I33</v>
      </c>
      <c r="Z7" s="24" t="str">
        <f t="shared" si="1"/>
        <v>Annual!J33</v>
      </c>
      <c r="AA7" s="24" t="str">
        <f t="shared" si="1"/>
        <v>Annual!K33</v>
      </c>
      <c r="AB7" s="24" t="str">
        <f t="shared" si="1"/>
        <v>Annual!L33</v>
      </c>
      <c r="AC7" s="24" t="str">
        <f t="shared" si="1"/>
        <v>Annual!M33</v>
      </c>
      <c r="AD7" s="24" t="str">
        <f t="shared" si="1"/>
        <v>Annual!N33</v>
      </c>
      <c r="AE7" s="24" t="str">
        <f t="shared" si="1"/>
        <v>Annual!O33</v>
      </c>
      <c r="AF7" s="24" t="str">
        <f t="shared" si="1"/>
        <v>Annual!P33</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4</v>
      </c>
      <c r="S8" s="25">
        <f>S7+1</f>
        <v>34</v>
      </c>
      <c r="T8" s="24" t="str">
        <f t="shared" si="1"/>
        <v>Annual!A34</v>
      </c>
      <c r="U8" s="24" t="str">
        <f t="shared" si="1"/>
        <v>Annual!B34</v>
      </c>
      <c r="V8" s="24" t="str">
        <f t="shared" si="1"/>
        <v>Annual!C34</v>
      </c>
      <c r="W8" s="24" t="str">
        <f t="shared" si="1"/>
        <v>Annual!G34</v>
      </c>
      <c r="X8" s="24" t="str">
        <f t="shared" si="1"/>
        <v>Annual!H34</v>
      </c>
      <c r="Y8" s="24" t="str">
        <f t="shared" si="1"/>
        <v>Annual!I34</v>
      </c>
      <c r="Z8" s="24" t="str">
        <f t="shared" si="1"/>
        <v>Annual!J34</v>
      </c>
      <c r="AA8" s="24" t="str">
        <f t="shared" si="1"/>
        <v>Annual!K34</v>
      </c>
      <c r="AB8" s="24" t="str">
        <f t="shared" si="1"/>
        <v>Annual!L34</v>
      </c>
      <c r="AC8" s="24" t="str">
        <f t="shared" si="1"/>
        <v>Annual!M34</v>
      </c>
      <c r="AD8" s="24" t="str">
        <f t="shared" si="1"/>
        <v>Annual!N34</v>
      </c>
      <c r="AE8" s="24" t="str">
        <f t="shared" si="1"/>
        <v>Annual!O34</v>
      </c>
      <c r="AF8" s="24" t="str">
        <f t="shared" si="1"/>
        <v>Annual!P34</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35</v>
      </c>
      <c r="T9" s="24" t="str">
        <f t="shared" si="1"/>
        <v>Annual!A35</v>
      </c>
      <c r="U9" s="24" t="str">
        <f t="shared" si="1"/>
        <v>Annual!B35</v>
      </c>
      <c r="V9" s="24" t="str">
        <f t="shared" si="1"/>
        <v>Annual!C35</v>
      </c>
      <c r="W9" s="24" t="str">
        <f t="shared" si="1"/>
        <v>Annual!G35</v>
      </c>
      <c r="X9" s="24" t="str">
        <f t="shared" si="1"/>
        <v>Annual!H35</v>
      </c>
      <c r="Y9" s="24" t="str">
        <f t="shared" si="1"/>
        <v>Annual!I35</v>
      </c>
      <c r="Z9" s="24" t="str">
        <f t="shared" si="1"/>
        <v>Annual!J35</v>
      </c>
      <c r="AA9" s="24" t="str">
        <f t="shared" si="1"/>
        <v>Annual!K35</v>
      </c>
      <c r="AB9" s="24" t="str">
        <f t="shared" si="1"/>
        <v>Annual!L35</v>
      </c>
      <c r="AC9" s="24" t="str">
        <f t="shared" si="1"/>
        <v>Annual!M35</v>
      </c>
      <c r="AD9" s="24" t="str">
        <f t="shared" si="1"/>
        <v>Annual!N35</v>
      </c>
      <c r="AE9" s="24" t="str">
        <f t="shared" si="1"/>
        <v>Annual!O35</v>
      </c>
      <c r="AF9" s="24" t="str">
        <f t="shared" si="1"/>
        <v>Annual!P35</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36</v>
      </c>
      <c r="T10" s="24" t="str">
        <f t="shared" si="1"/>
        <v>Annual!A36</v>
      </c>
      <c r="U10" s="24" t="str">
        <f t="shared" si="1"/>
        <v>Annual!B36</v>
      </c>
      <c r="V10" s="24" t="str">
        <f t="shared" si="1"/>
        <v>Annual!C36</v>
      </c>
      <c r="W10" s="24" t="str">
        <f t="shared" si="1"/>
        <v>Annual!G36</v>
      </c>
      <c r="X10" s="24" t="str">
        <f t="shared" si="1"/>
        <v>Annual!H36</v>
      </c>
      <c r="Y10" s="24" t="str">
        <f t="shared" si="1"/>
        <v>Annual!I36</v>
      </c>
      <c r="Z10" s="24" t="str">
        <f t="shared" si="1"/>
        <v>Annual!J36</v>
      </c>
      <c r="AA10" s="24" t="str">
        <f t="shared" si="1"/>
        <v>Annual!K36</v>
      </c>
      <c r="AB10" s="24" t="str">
        <f t="shared" si="1"/>
        <v>Annual!L36</v>
      </c>
      <c r="AC10" s="24" t="str">
        <f t="shared" si="1"/>
        <v>Annual!M36</v>
      </c>
      <c r="AD10" s="24" t="str">
        <f t="shared" si="1"/>
        <v>Annual!N36</v>
      </c>
      <c r="AE10" s="24" t="str">
        <f t="shared" si="1"/>
        <v>Annual!O36</v>
      </c>
      <c r="AF10" s="24" t="str">
        <f t="shared" si="1"/>
        <v>Annual!P36</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368</v>
      </c>
      <c r="T13" s="24" t="str">
        <f t="shared" ref="T13:AG27" si="3">$S$12&amp;T$12&amp;$S13</f>
        <v>Month!A368</v>
      </c>
      <c r="U13" s="24" t="str">
        <f t="shared" si="3"/>
        <v>Month!B368</v>
      </c>
      <c r="V13" s="24" t="str">
        <f t="shared" si="3"/>
        <v>Month!C368</v>
      </c>
      <c r="W13" s="24" t="str">
        <f t="shared" si="3"/>
        <v>Month!G368</v>
      </c>
      <c r="X13" s="24" t="str">
        <f t="shared" si="3"/>
        <v>Month!H368</v>
      </c>
      <c r="Y13" s="24" t="str">
        <f t="shared" si="3"/>
        <v>Month!I368</v>
      </c>
      <c r="Z13" s="24" t="str">
        <f t="shared" si="3"/>
        <v>Month!J368</v>
      </c>
      <c r="AA13" s="24" t="str">
        <f t="shared" si="3"/>
        <v>Month!K368</v>
      </c>
      <c r="AB13" s="24" t="str">
        <f t="shared" si="3"/>
        <v>Month!L368</v>
      </c>
      <c r="AC13" s="24" t="str">
        <f t="shared" si="3"/>
        <v>Month!M368</v>
      </c>
      <c r="AD13" s="24" t="str">
        <f t="shared" si="3"/>
        <v>Month!N368</v>
      </c>
      <c r="AE13" s="24" t="str">
        <f t="shared" si="3"/>
        <v>Month!O368</v>
      </c>
      <c r="AF13" s="24" t="str">
        <f t="shared" si="3"/>
        <v>Month!P368</v>
      </c>
      <c r="AG13" s="24" t="str">
        <f t="shared" si="3"/>
        <v>Month!Q368</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369</v>
      </c>
      <c r="T14" s="24" t="str">
        <f t="shared" si="3"/>
        <v>Month!A369</v>
      </c>
      <c r="U14" s="24" t="str">
        <f t="shared" si="3"/>
        <v>Month!B369</v>
      </c>
      <c r="V14" s="24" t="str">
        <f t="shared" si="3"/>
        <v>Month!C369</v>
      </c>
      <c r="W14" s="24" t="str">
        <f t="shared" si="3"/>
        <v>Month!G369</v>
      </c>
      <c r="X14" s="24" t="str">
        <f t="shared" si="3"/>
        <v>Month!H369</v>
      </c>
      <c r="Y14" s="24" t="str">
        <f t="shared" si="3"/>
        <v>Month!I369</v>
      </c>
      <c r="Z14" s="24" t="str">
        <f t="shared" si="3"/>
        <v>Month!J369</v>
      </c>
      <c r="AA14" s="24" t="str">
        <f t="shared" si="3"/>
        <v>Month!K369</v>
      </c>
      <c r="AB14" s="24" t="str">
        <f t="shared" si="3"/>
        <v>Month!L369</v>
      </c>
      <c r="AC14" s="24" t="str">
        <f t="shared" si="3"/>
        <v>Month!M369</v>
      </c>
      <c r="AD14" s="24" t="str">
        <f t="shared" si="3"/>
        <v>Month!N369</v>
      </c>
      <c r="AE14" s="24" t="str">
        <f t="shared" si="3"/>
        <v>Month!O369</v>
      </c>
      <c r="AF14" s="24" t="str">
        <f t="shared" si="3"/>
        <v>Month!P369</v>
      </c>
      <c r="AG14" s="24" t="str">
        <f t="shared" si="3"/>
        <v>Month!Q369</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370</v>
      </c>
      <c r="T15" s="24" t="str">
        <f t="shared" si="3"/>
        <v>Month!A370</v>
      </c>
      <c r="U15" s="24" t="str">
        <f t="shared" si="3"/>
        <v>Month!B370</v>
      </c>
      <c r="V15" s="24" t="str">
        <f t="shared" si="3"/>
        <v>Month!C370</v>
      </c>
      <c r="W15" s="24" t="str">
        <f t="shared" si="3"/>
        <v>Month!G370</v>
      </c>
      <c r="X15" s="24" t="str">
        <f t="shared" si="3"/>
        <v>Month!H370</v>
      </c>
      <c r="Y15" s="24" t="str">
        <f t="shared" si="3"/>
        <v>Month!I370</v>
      </c>
      <c r="Z15" s="24" t="str">
        <f t="shared" si="3"/>
        <v>Month!J370</v>
      </c>
      <c r="AA15" s="24" t="str">
        <f t="shared" si="3"/>
        <v>Month!K370</v>
      </c>
      <c r="AB15" s="24" t="str">
        <f t="shared" si="3"/>
        <v>Month!L370</v>
      </c>
      <c r="AC15" s="24" t="str">
        <f t="shared" si="3"/>
        <v>Month!M370</v>
      </c>
      <c r="AD15" s="24" t="str">
        <f t="shared" si="3"/>
        <v>Month!N370</v>
      </c>
      <c r="AE15" s="24" t="str">
        <f t="shared" si="3"/>
        <v>Month!O370</v>
      </c>
      <c r="AF15" s="24" t="str">
        <f t="shared" si="3"/>
        <v>Month!P370</v>
      </c>
      <c r="AG15" s="24" t="str">
        <f t="shared" si="3"/>
        <v>Month!Q370</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371</v>
      </c>
      <c r="T16" s="24" t="str">
        <f t="shared" si="3"/>
        <v>Month!A371</v>
      </c>
      <c r="U16" s="24" t="str">
        <f t="shared" si="3"/>
        <v>Month!B371</v>
      </c>
      <c r="V16" s="24" t="str">
        <f t="shared" si="3"/>
        <v>Month!C371</v>
      </c>
      <c r="W16" s="24" t="str">
        <f t="shared" si="3"/>
        <v>Month!G371</v>
      </c>
      <c r="X16" s="24" t="str">
        <f t="shared" si="3"/>
        <v>Month!H371</v>
      </c>
      <c r="Y16" s="24" t="str">
        <f t="shared" si="3"/>
        <v>Month!I371</v>
      </c>
      <c r="Z16" s="24" t="str">
        <f t="shared" si="3"/>
        <v>Month!J371</v>
      </c>
      <c r="AA16" s="24" t="str">
        <f t="shared" si="3"/>
        <v>Month!K371</v>
      </c>
      <c r="AB16" s="24" t="str">
        <f t="shared" si="3"/>
        <v>Month!L371</v>
      </c>
      <c r="AC16" s="24" t="str">
        <f t="shared" si="3"/>
        <v>Month!M371</v>
      </c>
      <c r="AD16" s="24" t="str">
        <f t="shared" si="3"/>
        <v>Month!N371</v>
      </c>
      <c r="AE16" s="24" t="str">
        <f t="shared" si="3"/>
        <v>Month!O371</v>
      </c>
      <c r="AF16" s="24" t="str">
        <f t="shared" si="3"/>
        <v>Month!P371</v>
      </c>
      <c r="AG16" s="24" t="str">
        <f t="shared" si="3"/>
        <v>Month!Q371</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372</v>
      </c>
      <c r="T17" s="24" t="str">
        <f t="shared" si="3"/>
        <v>Month!A372</v>
      </c>
      <c r="U17" s="24" t="str">
        <f t="shared" si="3"/>
        <v>Month!B372</v>
      </c>
      <c r="V17" s="24" t="str">
        <f t="shared" si="3"/>
        <v>Month!C372</v>
      </c>
      <c r="W17" s="24" t="str">
        <f t="shared" si="3"/>
        <v>Month!G372</v>
      </c>
      <c r="X17" s="24" t="str">
        <f t="shared" si="3"/>
        <v>Month!H372</v>
      </c>
      <c r="Y17" s="24" t="str">
        <f t="shared" si="3"/>
        <v>Month!I372</v>
      </c>
      <c r="Z17" s="24" t="str">
        <f t="shared" si="3"/>
        <v>Month!J372</v>
      </c>
      <c r="AA17" s="24" t="str">
        <f t="shared" si="3"/>
        <v>Month!K372</v>
      </c>
      <c r="AB17" s="24" t="str">
        <f t="shared" si="3"/>
        <v>Month!L372</v>
      </c>
      <c r="AC17" s="24" t="str">
        <f t="shared" si="3"/>
        <v>Month!M372</v>
      </c>
      <c r="AD17" s="24" t="str">
        <f t="shared" si="3"/>
        <v>Month!N372</v>
      </c>
      <c r="AE17" s="24" t="str">
        <f t="shared" si="3"/>
        <v>Month!O372</v>
      </c>
      <c r="AF17" s="24" t="str">
        <f t="shared" si="3"/>
        <v>Month!P372</v>
      </c>
      <c r="AG17" s="24" t="str">
        <f t="shared" si="3"/>
        <v>Month!Q372</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373</v>
      </c>
      <c r="T18" s="24" t="str">
        <f t="shared" si="3"/>
        <v>Month!A373</v>
      </c>
      <c r="U18" s="24" t="str">
        <f t="shared" si="3"/>
        <v>Month!B373</v>
      </c>
      <c r="V18" s="24" t="str">
        <f t="shared" si="3"/>
        <v>Month!C373</v>
      </c>
      <c r="W18" s="24" t="str">
        <f t="shared" si="3"/>
        <v>Month!G373</v>
      </c>
      <c r="X18" s="24" t="str">
        <f t="shared" si="3"/>
        <v>Month!H373</v>
      </c>
      <c r="Y18" s="24" t="str">
        <f t="shared" si="3"/>
        <v>Month!I373</v>
      </c>
      <c r="Z18" s="24" t="str">
        <f t="shared" si="3"/>
        <v>Month!J373</v>
      </c>
      <c r="AA18" s="24" t="str">
        <f t="shared" si="3"/>
        <v>Month!K373</v>
      </c>
      <c r="AB18" s="24" t="str">
        <f t="shared" si="3"/>
        <v>Month!L373</v>
      </c>
      <c r="AC18" s="24" t="str">
        <f t="shared" si="3"/>
        <v>Month!M373</v>
      </c>
      <c r="AD18" s="24" t="str">
        <f t="shared" si="3"/>
        <v>Month!N373</v>
      </c>
      <c r="AE18" s="24" t="str">
        <f t="shared" si="3"/>
        <v>Month!O373</v>
      </c>
      <c r="AF18" s="24" t="str">
        <f t="shared" si="3"/>
        <v>Month!P373</v>
      </c>
      <c r="AG18" s="24" t="str">
        <f t="shared" si="3"/>
        <v>Month!Q373</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49" t="s">
        <v>41</v>
      </c>
      <c r="F19" s="149"/>
      <c r="G19" s="149"/>
      <c r="H19" s="149"/>
      <c r="I19" s="149"/>
      <c r="J19" s="149"/>
      <c r="K19" s="149"/>
      <c r="L19" s="45"/>
      <c r="M19" s="45" t="s">
        <v>88</v>
      </c>
      <c r="N19" s="45" t="s">
        <v>89</v>
      </c>
      <c r="O19" s="46"/>
      <c r="P19" s="45" t="s">
        <v>88</v>
      </c>
      <c r="Q19" s="45" t="s">
        <v>89</v>
      </c>
      <c r="S19" s="25">
        <f t="shared" si="4"/>
        <v>374</v>
      </c>
      <c r="T19" s="24" t="str">
        <f t="shared" si="3"/>
        <v>Month!A374</v>
      </c>
      <c r="U19" s="24" t="str">
        <f t="shared" si="3"/>
        <v>Month!B374</v>
      </c>
      <c r="V19" s="24" t="str">
        <f t="shared" si="3"/>
        <v>Month!C374</v>
      </c>
      <c r="W19" s="24" t="str">
        <f t="shared" si="3"/>
        <v>Month!G374</v>
      </c>
      <c r="X19" s="24" t="str">
        <f t="shared" si="3"/>
        <v>Month!H374</v>
      </c>
      <c r="Y19" s="24" t="str">
        <f t="shared" si="3"/>
        <v>Month!I374</v>
      </c>
      <c r="Z19" s="24" t="str">
        <f t="shared" si="3"/>
        <v>Month!J374</v>
      </c>
      <c r="AA19" s="24" t="str">
        <f t="shared" si="3"/>
        <v>Month!K374</v>
      </c>
      <c r="AB19" s="24" t="str">
        <f t="shared" si="3"/>
        <v>Month!L374</v>
      </c>
      <c r="AC19" s="24" t="str">
        <f t="shared" si="3"/>
        <v>Month!M374</v>
      </c>
      <c r="AD19" s="24" t="str">
        <f t="shared" si="3"/>
        <v>Month!N374</v>
      </c>
      <c r="AE19" s="24" t="str">
        <f t="shared" si="3"/>
        <v>Month!O374</v>
      </c>
      <c r="AF19" s="24" t="str">
        <f t="shared" si="3"/>
        <v>Month!P374</v>
      </c>
      <c r="AG19" s="24" t="str">
        <f t="shared" si="3"/>
        <v>Month!Q374</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375</v>
      </c>
      <c r="T20" s="24" t="str">
        <f t="shared" si="3"/>
        <v>Month!A375</v>
      </c>
      <c r="U20" s="24" t="str">
        <f t="shared" si="3"/>
        <v>Month!B375</v>
      </c>
      <c r="V20" s="24" t="str">
        <f t="shared" si="3"/>
        <v>Month!C375</v>
      </c>
      <c r="W20" s="24" t="str">
        <f t="shared" si="3"/>
        <v>Month!G375</v>
      </c>
      <c r="X20" s="24" t="str">
        <f t="shared" si="3"/>
        <v>Month!H375</v>
      </c>
      <c r="Y20" s="24" t="str">
        <f t="shared" si="3"/>
        <v>Month!I375</v>
      </c>
      <c r="Z20" s="24" t="str">
        <f t="shared" si="3"/>
        <v>Month!J375</v>
      </c>
      <c r="AA20" s="24" t="str">
        <f t="shared" si="3"/>
        <v>Month!K375</v>
      </c>
      <c r="AB20" s="24" t="str">
        <f t="shared" si="3"/>
        <v>Month!L375</v>
      </c>
      <c r="AC20" s="24" t="str">
        <f t="shared" si="3"/>
        <v>Month!M375</v>
      </c>
      <c r="AD20" s="24" t="str">
        <f t="shared" si="3"/>
        <v>Month!N375</v>
      </c>
      <c r="AE20" s="24" t="str">
        <f t="shared" si="3"/>
        <v>Month!O375</v>
      </c>
      <c r="AF20" s="24" t="str">
        <f t="shared" si="3"/>
        <v>Month!P375</v>
      </c>
      <c r="AG20" s="24" t="str">
        <f t="shared" si="3"/>
        <v>Month!Q375</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376</v>
      </c>
      <c r="T21" s="24" t="str">
        <f t="shared" si="3"/>
        <v>Month!A376</v>
      </c>
      <c r="U21" s="24" t="str">
        <f t="shared" si="3"/>
        <v>Month!B376</v>
      </c>
      <c r="V21" s="24" t="str">
        <f t="shared" si="3"/>
        <v>Month!C376</v>
      </c>
      <c r="W21" s="24" t="str">
        <f t="shared" si="3"/>
        <v>Month!G376</v>
      </c>
      <c r="X21" s="24" t="str">
        <f t="shared" si="3"/>
        <v>Month!H376</v>
      </c>
      <c r="Y21" s="24" t="str">
        <f t="shared" si="3"/>
        <v>Month!I376</v>
      </c>
      <c r="Z21" s="24" t="str">
        <f t="shared" si="3"/>
        <v>Month!J376</v>
      </c>
      <c r="AA21" s="24" t="str">
        <f t="shared" si="3"/>
        <v>Month!K376</v>
      </c>
      <c r="AB21" s="24" t="str">
        <f t="shared" si="3"/>
        <v>Month!L376</v>
      </c>
      <c r="AC21" s="24" t="str">
        <f t="shared" si="3"/>
        <v>Month!M376</v>
      </c>
      <c r="AD21" s="24" t="str">
        <f t="shared" si="3"/>
        <v>Month!N376</v>
      </c>
      <c r="AE21" s="24" t="str">
        <f t="shared" si="3"/>
        <v>Month!O376</v>
      </c>
      <c r="AF21" s="24" t="str">
        <f t="shared" si="3"/>
        <v>Month!P376</v>
      </c>
      <c r="AG21" s="24" t="str">
        <f t="shared" si="3"/>
        <v>Month!Q376</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377</v>
      </c>
      <c r="T22" s="24" t="str">
        <f>$S$12&amp;T$12&amp;$S22</f>
        <v>Month!A377</v>
      </c>
      <c r="U22" s="24" t="str">
        <f t="shared" si="3"/>
        <v>Month!B377</v>
      </c>
      <c r="V22" s="24" t="str">
        <f t="shared" si="3"/>
        <v>Month!C377</v>
      </c>
      <c r="W22" s="24" t="str">
        <f t="shared" si="3"/>
        <v>Month!G377</v>
      </c>
      <c r="X22" s="24" t="str">
        <f t="shared" si="3"/>
        <v>Month!H377</v>
      </c>
      <c r="Y22" s="24" t="str">
        <f t="shared" si="3"/>
        <v>Month!I377</v>
      </c>
      <c r="Z22" s="24" t="str">
        <f t="shared" si="3"/>
        <v>Month!J377</v>
      </c>
      <c r="AA22" s="24" t="str">
        <f t="shared" si="3"/>
        <v>Month!K377</v>
      </c>
      <c r="AB22" s="24" t="str">
        <f t="shared" si="3"/>
        <v>Month!L377</v>
      </c>
      <c r="AC22" s="24" t="str">
        <f t="shared" si="3"/>
        <v>Month!M377</v>
      </c>
      <c r="AD22" s="24" t="str">
        <f t="shared" si="3"/>
        <v>Month!N377</v>
      </c>
      <c r="AE22" s="24" t="str">
        <f t="shared" si="3"/>
        <v>Month!O377</v>
      </c>
      <c r="AF22" s="24" t="str">
        <f t="shared" si="3"/>
        <v>Month!P377</v>
      </c>
      <c r="AG22" s="24" t="str">
        <f t="shared" si="3"/>
        <v>Month!Q377</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378</v>
      </c>
      <c r="T23" s="24" t="str">
        <f t="shared" si="3"/>
        <v>Month!A378</v>
      </c>
      <c r="U23" s="24" t="str">
        <f t="shared" si="3"/>
        <v>Month!B378</v>
      </c>
      <c r="V23" s="24" t="str">
        <f t="shared" si="3"/>
        <v>Month!C378</v>
      </c>
      <c r="W23" s="24" t="str">
        <f t="shared" si="3"/>
        <v>Month!G378</v>
      </c>
      <c r="X23" s="24" t="str">
        <f t="shared" si="3"/>
        <v>Month!H378</v>
      </c>
      <c r="Y23" s="24" t="str">
        <f t="shared" si="3"/>
        <v>Month!I378</v>
      </c>
      <c r="Z23" s="24" t="str">
        <f t="shared" si="3"/>
        <v>Month!J378</v>
      </c>
      <c r="AA23" s="24" t="str">
        <f t="shared" si="3"/>
        <v>Month!K378</v>
      </c>
      <c r="AB23" s="24" t="str">
        <f t="shared" si="3"/>
        <v>Month!L378</v>
      </c>
      <c r="AC23" s="24" t="str">
        <f t="shared" si="3"/>
        <v>Month!M378</v>
      </c>
      <c r="AD23" s="24" t="str">
        <f t="shared" si="3"/>
        <v>Month!N378</v>
      </c>
      <c r="AE23" s="24" t="str">
        <f t="shared" si="3"/>
        <v>Month!O378</v>
      </c>
      <c r="AF23" s="24" t="str">
        <f t="shared" si="3"/>
        <v>Month!P378</v>
      </c>
      <c r="AG23" s="24" t="str">
        <f t="shared" si="3"/>
        <v>Month!Q378</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379</v>
      </c>
      <c r="T24" s="24" t="str">
        <f t="shared" si="3"/>
        <v>Month!A379</v>
      </c>
      <c r="U24" s="24" t="str">
        <f t="shared" si="3"/>
        <v>Month!B379</v>
      </c>
      <c r="V24" s="24" t="str">
        <f t="shared" si="3"/>
        <v>Month!C379</v>
      </c>
      <c r="W24" s="24" t="str">
        <f t="shared" si="3"/>
        <v>Month!G379</v>
      </c>
      <c r="X24" s="24" t="str">
        <f t="shared" si="3"/>
        <v>Month!H379</v>
      </c>
      <c r="Y24" s="24" t="str">
        <f t="shared" si="3"/>
        <v>Month!I379</v>
      </c>
      <c r="Z24" s="24" t="str">
        <f t="shared" si="3"/>
        <v>Month!J379</v>
      </c>
      <c r="AA24" s="24" t="str">
        <f t="shared" si="3"/>
        <v>Month!K379</v>
      </c>
      <c r="AB24" s="24" t="str">
        <f t="shared" si="3"/>
        <v>Month!L379</v>
      </c>
      <c r="AC24" s="24" t="str">
        <f t="shared" si="3"/>
        <v>Month!M379</v>
      </c>
      <c r="AD24" s="24" t="str">
        <f t="shared" si="3"/>
        <v>Month!N379</v>
      </c>
      <c r="AE24" s="24" t="str">
        <f t="shared" si="3"/>
        <v>Month!O379</v>
      </c>
      <c r="AF24" s="24" t="str">
        <f t="shared" si="3"/>
        <v>Month!P379</v>
      </c>
      <c r="AG24" s="24" t="str">
        <f t="shared" si="3"/>
        <v>Month!Q379</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380</v>
      </c>
      <c r="T25" s="24" t="str">
        <f t="shared" si="3"/>
        <v>Month!A380</v>
      </c>
      <c r="U25" s="24" t="str">
        <f t="shared" si="3"/>
        <v>Month!B380</v>
      </c>
      <c r="V25" s="24" t="str">
        <f t="shared" si="3"/>
        <v>Month!C380</v>
      </c>
      <c r="W25" s="24" t="str">
        <f t="shared" si="3"/>
        <v>Month!G380</v>
      </c>
      <c r="X25" s="24" t="str">
        <f t="shared" si="3"/>
        <v>Month!H380</v>
      </c>
      <c r="Y25" s="24" t="str">
        <f t="shared" si="3"/>
        <v>Month!I380</v>
      </c>
      <c r="Z25" s="24" t="str">
        <f t="shared" si="3"/>
        <v>Month!J380</v>
      </c>
      <c r="AA25" s="24" t="str">
        <f t="shared" si="3"/>
        <v>Month!K380</v>
      </c>
      <c r="AB25" s="24" t="str">
        <f t="shared" si="3"/>
        <v>Month!L380</v>
      </c>
      <c r="AC25" s="24" t="str">
        <f t="shared" si="3"/>
        <v>Month!M380</v>
      </c>
      <c r="AD25" s="24" t="str">
        <f t="shared" si="3"/>
        <v>Month!N380</v>
      </c>
      <c r="AE25" s="24" t="str">
        <f t="shared" si="3"/>
        <v>Month!O380</v>
      </c>
      <c r="AF25" s="24" t="str">
        <f t="shared" si="3"/>
        <v>Month!P380</v>
      </c>
      <c r="AG25" s="24" t="str">
        <f t="shared" si="3"/>
        <v>Month!Q380</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381</v>
      </c>
      <c r="T26" s="24" t="str">
        <f t="shared" si="3"/>
        <v>Month!A381</v>
      </c>
      <c r="U26" s="24" t="str">
        <f t="shared" si="3"/>
        <v>Month!B381</v>
      </c>
      <c r="V26" s="24" t="str">
        <f t="shared" si="3"/>
        <v>Month!C381</v>
      </c>
      <c r="W26" s="24" t="str">
        <f t="shared" si="3"/>
        <v>Month!G381</v>
      </c>
      <c r="X26" s="24" t="str">
        <f t="shared" si="3"/>
        <v>Month!H381</v>
      </c>
      <c r="Y26" s="24" t="str">
        <f t="shared" si="3"/>
        <v>Month!I381</v>
      </c>
      <c r="Z26" s="24" t="str">
        <f t="shared" si="3"/>
        <v>Month!J381</v>
      </c>
      <c r="AA26" s="24" t="str">
        <f t="shared" si="3"/>
        <v>Month!K381</v>
      </c>
      <c r="AB26" s="24" t="str">
        <f t="shared" si="3"/>
        <v>Month!L381</v>
      </c>
      <c r="AC26" s="24" t="str">
        <f t="shared" si="3"/>
        <v>Month!M381</v>
      </c>
      <c r="AD26" s="24" t="str">
        <f t="shared" si="3"/>
        <v>Month!N381</v>
      </c>
      <c r="AE26" s="24" t="str">
        <f t="shared" si="3"/>
        <v>Month!O381</v>
      </c>
      <c r="AF26" s="24" t="str">
        <f t="shared" si="3"/>
        <v>Month!P381</v>
      </c>
      <c r="AG26" s="24" t="str">
        <f t="shared" si="3"/>
        <v>Month!Q381</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382</v>
      </c>
      <c r="T27" s="24" t="str">
        <f t="shared" si="3"/>
        <v>Month!A382</v>
      </c>
      <c r="U27" s="24" t="str">
        <f t="shared" si="3"/>
        <v>Month!B382</v>
      </c>
      <c r="V27" s="24" t="str">
        <f t="shared" si="3"/>
        <v>Month!C382</v>
      </c>
      <c r="W27" s="24" t="str">
        <f t="shared" si="3"/>
        <v>Month!G382</v>
      </c>
      <c r="X27" s="24" t="str">
        <f t="shared" si="3"/>
        <v>Month!H382</v>
      </c>
      <c r="Y27" s="24" t="str">
        <f t="shared" si="3"/>
        <v>Month!I382</v>
      </c>
      <c r="Z27" s="24" t="str">
        <f t="shared" si="3"/>
        <v>Month!J382</v>
      </c>
      <c r="AA27" s="24" t="str">
        <f t="shared" si="3"/>
        <v>Month!K382</v>
      </c>
      <c r="AB27" s="24" t="str">
        <f t="shared" si="3"/>
        <v>Month!L382</v>
      </c>
      <c r="AC27" s="24" t="str">
        <f t="shared" si="3"/>
        <v>Month!M382</v>
      </c>
      <c r="AD27" s="24" t="str">
        <f t="shared" si="3"/>
        <v>Month!N382</v>
      </c>
      <c r="AE27" s="24" t="str">
        <f t="shared" si="3"/>
        <v>Month!O382</v>
      </c>
      <c r="AF27" s="24" t="str">
        <f t="shared" si="3"/>
        <v>Month!P382</v>
      </c>
      <c r="AG27" s="24" t="str">
        <f t="shared" si="3"/>
        <v>Month!Q382</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386</v>
      </c>
      <c r="T34" s="24" t="str">
        <f t="shared" ref="T34:AF35" si="5">$S$33&amp;T$33&amp;$S34</f>
        <v>calculation_hide!b386</v>
      </c>
      <c r="U34" s="24" t="str">
        <f t="shared" si="5"/>
        <v>calculation_hide!c386</v>
      </c>
      <c r="V34" s="24" t="str">
        <f t="shared" si="5"/>
        <v>calculation_hide!d386</v>
      </c>
      <c r="W34" s="24" t="str">
        <f t="shared" si="5"/>
        <v>calculation_hide!h386</v>
      </c>
      <c r="X34" s="24" t="str">
        <f t="shared" si="5"/>
        <v>calculation_hide!i386</v>
      </c>
      <c r="Y34" s="24" t="str">
        <f t="shared" si="5"/>
        <v>calculation_hide!j386</v>
      </c>
      <c r="Z34" s="24" t="str">
        <f t="shared" si="5"/>
        <v>calculation_hide!k386</v>
      </c>
      <c r="AA34" s="24" t="str">
        <f t="shared" si="5"/>
        <v>calculation_hide!l386</v>
      </c>
      <c r="AB34" s="24" t="str">
        <f t="shared" si="5"/>
        <v>calculation_hide!m386</v>
      </c>
      <c r="AC34" s="24" t="str">
        <f t="shared" si="5"/>
        <v>calculation_hide!n386</v>
      </c>
      <c r="AD34" s="24" t="str">
        <f t="shared" si="5"/>
        <v>calculation_hide!o386</v>
      </c>
      <c r="AE34" s="24" t="str">
        <f t="shared" si="5"/>
        <v>calculation_hide!p386</v>
      </c>
      <c r="AF34" s="24" t="str">
        <f t="shared" si="5"/>
        <v>calculation_hide!q386</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398</v>
      </c>
      <c r="T35" s="24" t="str">
        <f>$S$33&amp;T$33&amp;$S35</f>
        <v>calculation_hide!b398</v>
      </c>
      <c r="U35" s="24" t="str">
        <f t="shared" si="5"/>
        <v>calculation_hide!c398</v>
      </c>
      <c r="V35" s="24" t="str">
        <f t="shared" si="5"/>
        <v>calculation_hide!d398</v>
      </c>
      <c r="W35" s="24" t="str">
        <f t="shared" si="5"/>
        <v>calculation_hide!h398</v>
      </c>
      <c r="X35" s="24" t="str">
        <f t="shared" si="5"/>
        <v>calculation_hide!i398</v>
      </c>
      <c r="Y35" s="24" t="str">
        <f t="shared" si="5"/>
        <v>calculation_hide!j398</v>
      </c>
      <c r="Z35" s="24" t="str">
        <f t="shared" si="5"/>
        <v>calculation_hide!k398</v>
      </c>
      <c r="AA35" s="24" t="str">
        <f t="shared" si="5"/>
        <v>calculation_hide!l398</v>
      </c>
      <c r="AB35" s="24" t="str">
        <f t="shared" si="5"/>
        <v>calculation_hide!m398</v>
      </c>
      <c r="AC35" s="24" t="str">
        <f t="shared" si="5"/>
        <v>calculation_hide!n398</v>
      </c>
      <c r="AD35" s="24" t="str">
        <f t="shared" si="5"/>
        <v>calculation_hide!o398</v>
      </c>
      <c r="AE35" s="24" t="str">
        <f t="shared" si="5"/>
        <v>calculation_hide!p398</v>
      </c>
      <c r="AF35" s="24" t="str">
        <f t="shared" si="5"/>
        <v>calculation_hide!q398</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27.6768</v>
      </c>
      <c r="D359" s="39">
        <f>Month!C343</f>
        <v>3.3969</v>
      </c>
      <c r="E359" s="39">
        <f>Month!D343</f>
        <v>21.659300000000002</v>
      </c>
      <c r="F359" s="39">
        <f>Month!E343</f>
        <v>1.9152</v>
      </c>
      <c r="G359" s="39">
        <f>Month!F343</f>
        <v>0.70540000000000003</v>
      </c>
      <c r="H359" s="39">
        <f>Month!G343</f>
        <v>24.279900000000001</v>
      </c>
      <c r="I359" s="39">
        <f>Month!H343</f>
        <v>6.2560000000000002</v>
      </c>
      <c r="J359" s="39">
        <f>Month!I343</f>
        <v>9.7063000000000006</v>
      </c>
      <c r="K359" s="39">
        <f>Month!J343</f>
        <v>8.3176000000000005</v>
      </c>
      <c r="L359" s="39">
        <f>Month!K343</f>
        <v>2.1888999999999998</v>
      </c>
      <c r="M359" s="39">
        <f>Month!L343</f>
        <v>2.5700000000000001E-2</v>
      </c>
      <c r="N359" s="39">
        <f>Month!M343</f>
        <v>2.1631999999999998</v>
      </c>
      <c r="O359" s="39">
        <f>Month!N343</f>
        <v>29.8657</v>
      </c>
      <c r="P359" s="39">
        <f>Month!O343</f>
        <v>3.4226000000000001</v>
      </c>
      <c r="Q359" s="39">
        <f>Month!P343</f>
        <v>26.443100000000001</v>
      </c>
    </row>
    <row r="360" spans="1:17" x14ac:dyDescent="0.35">
      <c r="A360" s="46">
        <f>A359</f>
        <v>2023</v>
      </c>
      <c r="B360" s="100" t="s">
        <v>697</v>
      </c>
      <c r="C360" s="39">
        <f>Month!B344+C359</f>
        <v>51.490400000000001</v>
      </c>
      <c r="D360" s="39">
        <f>Month!C344+D359</f>
        <v>5.9741999999999997</v>
      </c>
      <c r="E360" s="39">
        <f>Month!D344+E359</f>
        <v>40.601500000000001</v>
      </c>
      <c r="F360" s="39">
        <f>Month!E344+F359</f>
        <v>3.6019000000000001</v>
      </c>
      <c r="G360" s="39">
        <f>Month!F344+G359</f>
        <v>1.3128000000000002</v>
      </c>
      <c r="H360" s="39">
        <f>Month!G344+H359</f>
        <v>45.516199999999998</v>
      </c>
      <c r="I360" s="39">
        <f>Month!H344+I359</f>
        <v>11.974399999999999</v>
      </c>
      <c r="J360" s="39">
        <f>Month!I344+J359</f>
        <v>17.947400000000002</v>
      </c>
      <c r="K360" s="39">
        <f>Month!J344+K359</f>
        <v>15.5944</v>
      </c>
      <c r="L360" s="39">
        <f>Month!K344+L359</f>
        <v>4.0078999999999994</v>
      </c>
      <c r="M360" s="39">
        <f>Month!L344+M359</f>
        <v>4.7100000000000003E-2</v>
      </c>
      <c r="N360" s="39">
        <f>Month!M344+N359</f>
        <v>3.9607999999999999</v>
      </c>
      <c r="O360" s="39">
        <f>Month!N344+O359</f>
        <v>55.4983</v>
      </c>
      <c r="P360" s="39">
        <f>Month!O344+P359</f>
        <v>6.0213000000000001</v>
      </c>
      <c r="Q360" s="39">
        <f>Month!P344+Q359</f>
        <v>49.477000000000004</v>
      </c>
    </row>
    <row r="361" spans="1:17" x14ac:dyDescent="0.35">
      <c r="A361" s="46">
        <f t="shared" ref="A361:A370" si="13">A360</f>
        <v>2023</v>
      </c>
      <c r="B361" s="100" t="s">
        <v>698</v>
      </c>
      <c r="C361" s="39">
        <f>Month!B345+C360</f>
        <v>77.064800000000005</v>
      </c>
      <c r="D361" s="39">
        <f>Month!C345+D360</f>
        <v>8.3995999999999995</v>
      </c>
      <c r="E361" s="39">
        <f>Month!D345+E360</f>
        <v>61.267200000000003</v>
      </c>
      <c r="F361" s="39">
        <f>Month!E345+F360</f>
        <v>5.4098000000000006</v>
      </c>
      <c r="G361" s="39">
        <f>Month!F345+G360</f>
        <v>1.9882000000000002</v>
      </c>
      <c r="H361" s="39">
        <f>Month!G345+H360</f>
        <v>68.665199999999999</v>
      </c>
      <c r="I361" s="39">
        <f>Month!H345+I360</f>
        <v>18.5824</v>
      </c>
      <c r="J361" s="39">
        <f>Month!I345+J360</f>
        <v>26.8523</v>
      </c>
      <c r="K361" s="39">
        <f>Month!J345+K360</f>
        <v>23.230499999999999</v>
      </c>
      <c r="L361" s="39">
        <f>Month!K345+L360</f>
        <v>5.9347999999999992</v>
      </c>
      <c r="M361" s="39">
        <f>Month!L345+M360</f>
        <v>6.9699999999999998E-2</v>
      </c>
      <c r="N361" s="39">
        <f>Month!M345+N360</f>
        <v>5.8650000000000002</v>
      </c>
      <c r="O361" s="39">
        <f>Month!N345+O360</f>
        <v>82.999600000000001</v>
      </c>
      <c r="P361" s="39">
        <f>Month!O345+P360</f>
        <v>8.4693000000000005</v>
      </c>
      <c r="Q361" s="39">
        <f>Month!P345+Q360</f>
        <v>74.530200000000008</v>
      </c>
    </row>
    <row r="362" spans="1:17" x14ac:dyDescent="0.35">
      <c r="A362" s="46">
        <f t="shared" si="13"/>
        <v>2023</v>
      </c>
      <c r="B362" s="100" t="s">
        <v>699</v>
      </c>
      <c r="C362" s="39">
        <f>Month!B346+C361</f>
        <v>99.766000000000005</v>
      </c>
      <c r="D362" s="39">
        <f>Month!C346+D361</f>
        <v>10.6495</v>
      </c>
      <c r="E362" s="39">
        <f>Month!D346+E361</f>
        <v>79.466000000000008</v>
      </c>
      <c r="F362" s="39">
        <f>Month!E346+F361</f>
        <v>7.0676000000000005</v>
      </c>
      <c r="G362" s="39">
        <f>Month!F346+G361</f>
        <v>2.5829000000000004</v>
      </c>
      <c r="H362" s="39">
        <f>Month!G346+H361</f>
        <v>89.116500000000002</v>
      </c>
      <c r="I362" s="39">
        <f>Month!H346+I361</f>
        <v>24.529399999999999</v>
      </c>
      <c r="J362" s="39">
        <f>Month!I346+J361</f>
        <v>34.438499999999998</v>
      </c>
      <c r="K362" s="39">
        <f>Month!J346+K361</f>
        <v>30.148599999999998</v>
      </c>
      <c r="L362" s="39">
        <f>Month!K346+L361</f>
        <v>8.3623999999999992</v>
      </c>
      <c r="M362" s="39">
        <f>Month!L346+M361</f>
        <v>1.9299999999999998E-2</v>
      </c>
      <c r="N362" s="39">
        <f>Month!M346+N361</f>
        <v>8.343</v>
      </c>
      <c r="O362" s="39">
        <f>Month!N346+O361</f>
        <v>108.1284</v>
      </c>
      <c r="P362" s="39">
        <f>Month!O346+P361</f>
        <v>10.668800000000001</v>
      </c>
      <c r="Q362" s="39">
        <f>Month!P346+Q361</f>
        <v>97.459500000000006</v>
      </c>
    </row>
    <row r="363" spans="1:17" x14ac:dyDescent="0.35">
      <c r="A363" s="46">
        <f t="shared" si="13"/>
        <v>2023</v>
      </c>
      <c r="B363" s="100" t="s">
        <v>700</v>
      </c>
      <c r="C363" s="39">
        <f>Month!B347+C362</f>
        <v>121.07940000000001</v>
      </c>
      <c r="D363" s="39">
        <f>Month!C347+D362</f>
        <v>12.3889</v>
      </c>
      <c r="E363" s="39">
        <f>Month!D347+E362</f>
        <v>96.875900000000001</v>
      </c>
      <c r="F363" s="39">
        <f>Month!E347+F362</f>
        <v>8.6438000000000006</v>
      </c>
      <c r="G363" s="39">
        <f>Month!F347+G362</f>
        <v>3.1708000000000003</v>
      </c>
      <c r="H363" s="39">
        <f>Month!G347+H362</f>
        <v>108.6905</v>
      </c>
      <c r="I363" s="39">
        <f>Month!H347+I362</f>
        <v>30.4039</v>
      </c>
      <c r="J363" s="39">
        <f>Month!I347+J362</f>
        <v>41.238199999999999</v>
      </c>
      <c r="K363" s="39">
        <f>Month!J347+K362</f>
        <v>37.048400000000001</v>
      </c>
      <c r="L363" s="39">
        <f>Month!K347+L362</f>
        <v>10.499199999999998</v>
      </c>
      <c r="M363" s="39">
        <f>Month!L347+M362</f>
        <v>-2.5100000000000004E-2</v>
      </c>
      <c r="N363" s="39">
        <f>Month!M347+N362</f>
        <v>10.524100000000001</v>
      </c>
      <c r="O363" s="39">
        <f>Month!N347+O362</f>
        <v>131.57859999999999</v>
      </c>
      <c r="P363" s="39">
        <f>Month!O347+P362</f>
        <v>12.363800000000001</v>
      </c>
      <c r="Q363" s="39">
        <f>Month!P347+Q362</f>
        <v>119.2146</v>
      </c>
    </row>
    <row r="364" spans="1:17" x14ac:dyDescent="0.35">
      <c r="A364" s="46">
        <f t="shared" si="13"/>
        <v>2023</v>
      </c>
      <c r="B364" s="100" t="s">
        <v>701</v>
      </c>
      <c r="C364" s="39">
        <f>Month!B348+C363</f>
        <v>141.50370000000001</v>
      </c>
      <c r="D364" s="39">
        <f>Month!C348+D363</f>
        <v>13.999499999999999</v>
      </c>
      <c r="E364" s="39">
        <f>Month!D348+E363</f>
        <v>113.6574</v>
      </c>
      <c r="F364" s="39">
        <f>Month!E348+F363</f>
        <v>10.117100000000001</v>
      </c>
      <c r="G364" s="39">
        <f>Month!F348+G363</f>
        <v>3.7297000000000002</v>
      </c>
      <c r="H364" s="39">
        <f>Month!G348+H363</f>
        <v>127.5042</v>
      </c>
      <c r="I364" s="39">
        <f>Month!H348+I363</f>
        <v>36.445700000000002</v>
      </c>
      <c r="J364" s="39">
        <f>Month!I348+J363</f>
        <v>47.314799999999998</v>
      </c>
      <c r="K364" s="39">
        <f>Month!J348+K363</f>
        <v>43.7438</v>
      </c>
      <c r="L364" s="39">
        <f>Month!K348+L363</f>
        <v>12.674499999999998</v>
      </c>
      <c r="M364" s="39">
        <f>Month!L348+M363</f>
        <v>-7.0300000000000001E-2</v>
      </c>
      <c r="N364" s="39">
        <f>Month!M348+N363</f>
        <v>12.7446</v>
      </c>
      <c r="O364" s="39">
        <f>Month!N348+O363</f>
        <v>154.1782</v>
      </c>
      <c r="P364" s="39">
        <f>Month!O348+P363</f>
        <v>13.929200000000002</v>
      </c>
      <c r="Q364" s="39">
        <f>Month!P348+Q363</f>
        <v>140.24880000000002</v>
      </c>
    </row>
    <row r="365" spans="1:17" x14ac:dyDescent="0.35">
      <c r="A365" s="46">
        <f t="shared" si="13"/>
        <v>2023</v>
      </c>
      <c r="B365" s="100" t="s">
        <v>702</v>
      </c>
      <c r="C365" s="39">
        <f>Month!B349+C364</f>
        <v>162.41300000000001</v>
      </c>
      <c r="D365" s="39">
        <f>Month!C349+D364</f>
        <v>15.634799999999998</v>
      </c>
      <c r="E365" s="39">
        <f>Month!D349+E364</f>
        <v>130.82560000000001</v>
      </c>
      <c r="F365" s="39">
        <f>Month!E349+F364</f>
        <v>11.6623</v>
      </c>
      <c r="G365" s="39">
        <f>Month!F349+G364</f>
        <v>4.2903000000000002</v>
      </c>
      <c r="H365" s="39">
        <f>Month!G349+H364</f>
        <v>146.7782</v>
      </c>
      <c r="I365" s="39">
        <f>Month!H349+I364</f>
        <v>42.592100000000002</v>
      </c>
      <c r="J365" s="39">
        <f>Month!I349+J364</f>
        <v>53.631599999999999</v>
      </c>
      <c r="K365" s="39">
        <f>Month!J349+K364</f>
        <v>50.554600000000001</v>
      </c>
      <c r="L365" s="39">
        <f>Month!K349+L364</f>
        <v>14.671399999999998</v>
      </c>
      <c r="M365" s="39">
        <f>Month!L349+M364</f>
        <v>-2.4800000000000003E-2</v>
      </c>
      <c r="N365" s="39">
        <f>Month!M349+N364</f>
        <v>14.696</v>
      </c>
      <c r="O365" s="39">
        <f>Month!N349+O364</f>
        <v>177.08440000000002</v>
      </c>
      <c r="P365" s="39">
        <f>Month!O349+P364</f>
        <v>15.610000000000001</v>
      </c>
      <c r="Q365" s="39">
        <f>Month!P349+Q364</f>
        <v>161.47420000000002</v>
      </c>
    </row>
    <row r="366" spans="1:17" x14ac:dyDescent="0.35">
      <c r="A366" s="46">
        <f t="shared" si="13"/>
        <v>2023</v>
      </c>
      <c r="B366" s="100" t="s">
        <v>703</v>
      </c>
      <c r="C366" s="39">
        <f>Month!B350+C365</f>
        <v>183.26090000000002</v>
      </c>
      <c r="D366" s="39">
        <f>Month!C350+D365</f>
        <v>17.3826</v>
      </c>
      <c r="E366" s="39">
        <f>Month!D350+E365</f>
        <v>147.83150000000001</v>
      </c>
      <c r="F366" s="39">
        <f>Month!E350+F365</f>
        <v>13.1914</v>
      </c>
      <c r="G366" s="39">
        <f>Month!F350+G365</f>
        <v>4.8554000000000004</v>
      </c>
      <c r="H366" s="39">
        <f>Month!G350+H365</f>
        <v>165.8783</v>
      </c>
      <c r="I366" s="39">
        <f>Month!H350+I365</f>
        <v>48.803800000000003</v>
      </c>
      <c r="J366" s="39">
        <f>Month!I350+J365</f>
        <v>59.959600000000002</v>
      </c>
      <c r="K366" s="39">
        <f>Month!J350+K365</f>
        <v>57.115000000000002</v>
      </c>
      <c r="L366" s="39">
        <f>Month!K350+L365</f>
        <v>16.641199999999998</v>
      </c>
      <c r="M366" s="39">
        <f>Month!L350+M365</f>
        <v>2.01E-2</v>
      </c>
      <c r="N366" s="39">
        <f>Month!M350+N365</f>
        <v>16.620799999999999</v>
      </c>
      <c r="O366" s="39">
        <f>Month!N350+O365</f>
        <v>199.90210000000002</v>
      </c>
      <c r="P366" s="39">
        <f>Month!O350+P365</f>
        <v>17.402700000000003</v>
      </c>
      <c r="Q366" s="39">
        <f>Month!P350+Q365</f>
        <v>182.49910000000003</v>
      </c>
    </row>
    <row r="367" spans="1:17" x14ac:dyDescent="0.35">
      <c r="A367" s="46">
        <f t="shared" si="13"/>
        <v>2023</v>
      </c>
      <c r="B367" s="100" t="s">
        <v>704</v>
      </c>
      <c r="C367" s="39">
        <f>Month!B351+C366</f>
        <v>204.72040000000001</v>
      </c>
      <c r="D367" s="39">
        <f>Month!C351+D366</f>
        <v>20.0045</v>
      </c>
      <c r="E367" s="39">
        <f>Month!D351+E366</f>
        <v>164.64660000000001</v>
      </c>
      <c r="F367" s="39">
        <f>Month!E351+F366</f>
        <v>14.640699999999999</v>
      </c>
      <c r="G367" s="39">
        <f>Month!F351+G366</f>
        <v>5.4286000000000003</v>
      </c>
      <c r="H367" s="39">
        <f>Month!G351+H366</f>
        <v>184.7159</v>
      </c>
      <c r="I367" s="39">
        <f>Month!H351+I366</f>
        <v>54.425400000000003</v>
      </c>
      <c r="J367" s="39">
        <f>Month!I351+J366</f>
        <v>66.414900000000003</v>
      </c>
      <c r="K367" s="39">
        <f>Month!J351+K366</f>
        <v>63.875700000000002</v>
      </c>
      <c r="L367" s="39">
        <f>Month!K351+L366</f>
        <v>18.711699999999997</v>
      </c>
      <c r="M367" s="39">
        <f>Month!L351+M366</f>
        <v>6.7299999999999999E-2</v>
      </c>
      <c r="N367" s="39">
        <f>Month!M351+N366</f>
        <v>18.644099999999998</v>
      </c>
      <c r="O367" s="39">
        <f>Month!N351+O366</f>
        <v>223.43210000000002</v>
      </c>
      <c r="P367" s="39">
        <f>Month!O351+P366</f>
        <v>20.071800000000003</v>
      </c>
      <c r="Q367" s="39">
        <f>Month!P351+Q366</f>
        <v>203.36</v>
      </c>
    </row>
    <row r="368" spans="1:17" x14ac:dyDescent="0.35">
      <c r="A368" s="46">
        <f t="shared" si="13"/>
        <v>2023</v>
      </c>
      <c r="B368" s="100" t="s">
        <v>705</v>
      </c>
      <c r="C368" s="39">
        <f>Month!B352+C367</f>
        <v>227.36860000000001</v>
      </c>
      <c r="D368" s="39">
        <f>Month!C352+D367</f>
        <v>21.762799999999999</v>
      </c>
      <c r="E368" s="39">
        <f>Month!D352+E367</f>
        <v>183.28200000000001</v>
      </c>
      <c r="F368" s="39">
        <f>Month!E352+F367</f>
        <v>16.262899999999998</v>
      </c>
      <c r="G368" s="39">
        <f>Month!F352+G367</f>
        <v>6.0609000000000002</v>
      </c>
      <c r="H368" s="39">
        <f>Month!G352+H367</f>
        <v>205.60580000000002</v>
      </c>
      <c r="I368" s="39">
        <f>Month!H352+I367</f>
        <v>60.886400000000002</v>
      </c>
      <c r="J368" s="39">
        <f>Month!I352+J367</f>
        <v>73.878900000000002</v>
      </c>
      <c r="K368" s="39">
        <f>Month!J352+K367</f>
        <v>70.840599999999995</v>
      </c>
      <c r="L368" s="39">
        <f>Month!K352+L367</f>
        <v>20.738499999999998</v>
      </c>
      <c r="M368" s="39">
        <f>Month!L352+M367</f>
        <v>0.29320000000000002</v>
      </c>
      <c r="N368" s="39">
        <f>Month!M352+N367</f>
        <v>20.444999999999997</v>
      </c>
      <c r="O368" s="39">
        <f>Month!N352+O367</f>
        <v>248.10710000000003</v>
      </c>
      <c r="P368" s="39">
        <f>Month!O352+P367</f>
        <v>22.056000000000004</v>
      </c>
      <c r="Q368" s="39">
        <f>Month!P352+Q367</f>
        <v>226.05080000000001</v>
      </c>
    </row>
    <row r="369" spans="1:17" x14ac:dyDescent="0.35">
      <c r="A369" s="46">
        <f t="shared" si="13"/>
        <v>2023</v>
      </c>
      <c r="B369" s="100" t="s">
        <v>706</v>
      </c>
      <c r="C369" s="39">
        <f>Month!B353+C368</f>
        <v>252.58380000000002</v>
      </c>
      <c r="D369" s="39">
        <f>Month!C353+D368</f>
        <v>25.019099999999998</v>
      </c>
      <c r="E369" s="39">
        <f>Month!D353+E368</f>
        <v>202.92230000000001</v>
      </c>
      <c r="F369" s="39">
        <f>Month!E353+F368</f>
        <v>17.9238</v>
      </c>
      <c r="G369" s="39">
        <f>Month!F353+G368</f>
        <v>6.7186000000000003</v>
      </c>
      <c r="H369" s="39">
        <f>Month!G353+H368</f>
        <v>227.56470000000002</v>
      </c>
      <c r="I369" s="39">
        <f>Month!H353+I368</f>
        <v>66.889099999999999</v>
      </c>
      <c r="J369" s="39">
        <f>Month!I353+J368</f>
        <v>82.487200000000001</v>
      </c>
      <c r="K369" s="39">
        <f>Month!J353+K368</f>
        <v>78.188599999999994</v>
      </c>
      <c r="L369" s="39">
        <f>Month!K353+L368</f>
        <v>22.926299999999998</v>
      </c>
      <c r="M369" s="39">
        <f>Month!L353+M368</f>
        <v>0.53700000000000003</v>
      </c>
      <c r="N369" s="39">
        <f>Month!M353+N368</f>
        <v>22.388999999999996</v>
      </c>
      <c r="O369" s="39">
        <f>Month!N353+O368</f>
        <v>275.51010000000002</v>
      </c>
      <c r="P369" s="39">
        <f>Month!O353+P368</f>
        <v>25.556100000000004</v>
      </c>
      <c r="Q369" s="39">
        <f>Month!P353+Q368</f>
        <v>249.9537</v>
      </c>
    </row>
    <row r="370" spans="1:17" x14ac:dyDescent="0.35">
      <c r="A370" s="61">
        <f t="shared" si="13"/>
        <v>2023</v>
      </c>
      <c r="B370" s="101" t="s">
        <v>707</v>
      </c>
      <c r="C370" s="102">
        <f>Month!B354+C369</f>
        <v>278.78110000000004</v>
      </c>
      <c r="D370" s="102">
        <f>Month!C354+D369</f>
        <v>28.098399999999998</v>
      </c>
      <c r="E370" s="102">
        <f>Month!D354+E369</f>
        <v>222.95609999999999</v>
      </c>
      <c r="F370" s="102">
        <f>Month!E354+F369</f>
        <v>19.9922</v>
      </c>
      <c r="G370" s="102">
        <f>Month!F354+G369</f>
        <v>7.7344000000000008</v>
      </c>
      <c r="H370" s="102">
        <f>Month!G354+H369</f>
        <v>250.68270000000001</v>
      </c>
      <c r="I370" s="102">
        <f>Month!H354+I369</f>
        <v>72.888800000000003</v>
      </c>
      <c r="J370" s="102">
        <f>Month!I354+J369</f>
        <v>91.602000000000004</v>
      </c>
      <c r="K370" s="102">
        <f>Month!J354+K369</f>
        <v>86.191999999999993</v>
      </c>
      <c r="L370" s="102">
        <f>Month!K354+L369</f>
        <v>25.332199999999997</v>
      </c>
      <c r="M370" s="102">
        <f>Month!L354+M369</f>
        <v>0.80510000000000004</v>
      </c>
      <c r="N370" s="102">
        <f>Month!M354+N369</f>
        <v>24.526799999999994</v>
      </c>
      <c r="O370" s="102">
        <f>Month!N354+O369</f>
        <v>304.11330000000004</v>
      </c>
      <c r="P370" s="102">
        <f>Month!O354+P369</f>
        <v>28.903500000000005</v>
      </c>
      <c r="Q370" s="102">
        <f>Month!P354+Q369</f>
        <v>275.20949999999999</v>
      </c>
    </row>
    <row r="371" spans="1:17" x14ac:dyDescent="0.35">
      <c r="A371" s="46">
        <v>2024</v>
      </c>
      <c r="B371" s="100" t="s">
        <v>695</v>
      </c>
      <c r="C371" s="120">
        <f>Month!B355</f>
        <v>27.998100000000001</v>
      </c>
      <c r="D371" s="120">
        <f>Month!C355</f>
        <v>3.2938000000000001</v>
      </c>
      <c r="E371" s="120">
        <f>Month!D355</f>
        <v>22.311</v>
      </c>
      <c r="F371" s="120">
        <f>Month!E355</f>
        <v>1.7272000000000001</v>
      </c>
      <c r="G371" s="120">
        <f>Month!F355</f>
        <v>0.66610000000000003</v>
      </c>
      <c r="H371" s="120">
        <f>Month!G355</f>
        <v>24.7043</v>
      </c>
      <c r="I371" s="120">
        <f>Month!H355</f>
        <v>7.0076000000000001</v>
      </c>
      <c r="J371" s="120">
        <f>Month!I355</f>
        <v>8.9420999999999999</v>
      </c>
      <c r="K371" s="120">
        <f>Month!J355</f>
        <v>8.7545999999999999</v>
      </c>
      <c r="L371" s="120">
        <f>Month!K355</f>
        <v>2.4773000000000001</v>
      </c>
      <c r="M371" s="120">
        <f>Month!L355</f>
        <v>2.53E-2</v>
      </c>
      <c r="N371" s="120">
        <f>Month!M355</f>
        <v>2.452</v>
      </c>
      <c r="O371" s="120">
        <f>Month!N355</f>
        <v>30.4754</v>
      </c>
      <c r="P371" s="120">
        <f>Month!O355</f>
        <v>3.3191000000000002</v>
      </c>
      <c r="Q371" s="120">
        <f>Month!P355</f>
        <v>27.156300000000002</v>
      </c>
    </row>
    <row r="372" spans="1:17" x14ac:dyDescent="0.35">
      <c r="A372" s="46">
        <f>A371</f>
        <v>2024</v>
      </c>
      <c r="B372" s="100" t="s">
        <v>727</v>
      </c>
      <c r="C372" s="120">
        <f>Month!B356+C371</f>
        <v>52.384500000000003</v>
      </c>
      <c r="D372" s="120">
        <f>Month!C356+D371</f>
        <v>5.6769999999999996</v>
      </c>
      <c r="E372" s="120">
        <f>Month!D356+E371</f>
        <v>42.005899999999997</v>
      </c>
      <c r="F372" s="120">
        <f>Month!E356+F371</f>
        <v>3.4032999999999998</v>
      </c>
      <c r="G372" s="120">
        <f>Month!F356+G371</f>
        <v>1.2983</v>
      </c>
      <c r="H372" s="120">
        <f>Month!G356+H371</f>
        <v>46.707499999999996</v>
      </c>
      <c r="I372" s="120">
        <f>Month!H356+I371</f>
        <v>12.541399999999999</v>
      </c>
      <c r="J372" s="120">
        <f>Month!I356+J371</f>
        <v>17.230600000000003</v>
      </c>
      <c r="K372" s="120">
        <f>Month!J356+K371</f>
        <v>16.935499999999998</v>
      </c>
      <c r="L372" s="120">
        <f>Month!K356+L371</f>
        <v>4.5026999999999999</v>
      </c>
      <c r="M372" s="120">
        <f>Month!L356+M371</f>
        <v>4.5999999999999999E-2</v>
      </c>
      <c r="N372" s="120">
        <f>Month!M356+N371</f>
        <v>4.4566999999999997</v>
      </c>
      <c r="O372" s="120">
        <f>Month!N356+O371</f>
        <v>56.8872</v>
      </c>
      <c r="P372" s="120">
        <f>Month!O356+P371</f>
        <v>5.7230000000000008</v>
      </c>
      <c r="Q372" s="120">
        <f>Month!P356+Q371</f>
        <v>51.164200000000001</v>
      </c>
    </row>
    <row r="373" spans="1:17" x14ac:dyDescent="0.35">
      <c r="A373" s="46">
        <f t="shared" ref="A373:A382" si="14">A372</f>
        <v>2024</v>
      </c>
      <c r="B373" s="100" t="s">
        <v>728</v>
      </c>
      <c r="C373" s="120">
        <f>Month!B357+C372</f>
        <v>76.937899999999999</v>
      </c>
      <c r="D373" s="120">
        <f>Month!C357+D372</f>
        <v>8.1794999999999991</v>
      </c>
      <c r="E373" s="120">
        <f>Month!D357+E372</f>
        <v>61.795000000000002</v>
      </c>
      <c r="F373" s="120">
        <f>Month!E357+F372</f>
        <v>5.0276999999999994</v>
      </c>
      <c r="G373" s="120">
        <f>Month!F357+G372</f>
        <v>1.9357</v>
      </c>
      <c r="H373" s="120">
        <f>Month!G357+H372</f>
        <v>68.758399999999995</v>
      </c>
      <c r="I373" s="120">
        <f>Month!H357+I372</f>
        <v>18.363299999999999</v>
      </c>
      <c r="J373" s="120">
        <f>Month!I357+J372</f>
        <v>26.102300000000003</v>
      </c>
      <c r="K373" s="120">
        <f>Month!J357+K372</f>
        <v>24.2928</v>
      </c>
      <c r="L373" s="120">
        <f>Month!K357+L372</f>
        <v>6.4581999999999997</v>
      </c>
      <c r="M373" s="120">
        <f>Month!L357+M372</f>
        <v>6.6000000000000003E-2</v>
      </c>
      <c r="N373" s="120">
        <f>Month!M357+N372</f>
        <v>6.3921999999999999</v>
      </c>
      <c r="O373" s="120">
        <f>Month!N357+O372</f>
        <v>83.396100000000004</v>
      </c>
      <c r="P373" s="120">
        <f>Month!O357+P372</f>
        <v>8.2454999999999998</v>
      </c>
      <c r="Q373" s="120">
        <f>Month!P357+Q372</f>
        <v>75.150599999999997</v>
      </c>
    </row>
    <row r="374" spans="1:17" x14ac:dyDescent="0.35">
      <c r="A374" s="46">
        <f t="shared" si="14"/>
        <v>2024</v>
      </c>
      <c r="B374" s="100" t="s">
        <v>729</v>
      </c>
      <c r="C374" s="120">
        <f>Month!B358+C373</f>
        <v>100.0363</v>
      </c>
      <c r="D374" s="120">
        <f>Month!C358+D373</f>
        <v>10.469399999999998</v>
      </c>
      <c r="E374" s="120">
        <f>Month!D358+E373</f>
        <v>80.523899999999998</v>
      </c>
      <c r="F374" s="120">
        <f>Month!E358+F373</f>
        <v>6.5179999999999989</v>
      </c>
      <c r="G374" s="120">
        <f>Month!F358+G373</f>
        <v>2.5249999999999999</v>
      </c>
      <c r="H374" s="120">
        <f>Month!G358+H373</f>
        <v>89.56689999999999</v>
      </c>
      <c r="I374" s="120">
        <f>Month!H358+I373</f>
        <v>24.063899999999997</v>
      </c>
      <c r="J374" s="120">
        <f>Month!I358+J373</f>
        <v>33.934100000000001</v>
      </c>
      <c r="K374" s="120">
        <f>Month!J358+K373</f>
        <v>31.568999999999999</v>
      </c>
      <c r="L374" s="120">
        <f>Month!K358+L373</f>
        <v>8.7067999999999994</v>
      </c>
      <c r="M374" s="120">
        <f>Month!L358+M373</f>
        <v>0.1071</v>
      </c>
      <c r="N374" s="120">
        <f>Month!M358+N373</f>
        <v>8.5998000000000001</v>
      </c>
      <c r="O374" s="120">
        <f>Month!N358+O373</f>
        <v>108.7431</v>
      </c>
      <c r="P374" s="120">
        <f>Month!O358+P373</f>
        <v>10.576499999999999</v>
      </c>
      <c r="Q374" s="120">
        <f>Month!P358+Q373</f>
        <v>98.166699999999992</v>
      </c>
    </row>
    <row r="375" spans="1:17" x14ac:dyDescent="0.35">
      <c r="A375" s="46">
        <f t="shared" si="14"/>
        <v>2024</v>
      </c>
      <c r="B375" s="100" t="s">
        <v>730</v>
      </c>
      <c r="C375" s="120">
        <f>Month!B359+C374</f>
        <v>121.44489999999999</v>
      </c>
      <c r="D375" s="120">
        <f>Month!C359+D374</f>
        <v>12.253899999999998</v>
      </c>
      <c r="E375" s="120">
        <f>Month!D359+E374</f>
        <v>98.198099999999997</v>
      </c>
      <c r="F375" s="120">
        <f>Month!E359+F374</f>
        <v>7.9065999999999992</v>
      </c>
      <c r="G375" s="120">
        <f>Month!F359+G374</f>
        <v>3.0863</v>
      </c>
      <c r="H375" s="120">
        <f>Month!G359+H374</f>
        <v>109.19099999999999</v>
      </c>
      <c r="I375" s="120">
        <f>Month!H359+I374</f>
        <v>29.547999999999995</v>
      </c>
      <c r="J375" s="120">
        <f>Month!I359+J374</f>
        <v>40.483000000000004</v>
      </c>
      <c r="K375" s="120">
        <f>Month!J359+K374</f>
        <v>39.1601</v>
      </c>
      <c r="L375" s="120">
        <f>Month!K359+L374</f>
        <v>10.649099999999999</v>
      </c>
      <c r="M375" s="120">
        <f>Month!L359+M374</f>
        <v>0.1426</v>
      </c>
      <c r="N375" s="120">
        <f>Month!M359+N374</f>
        <v>10.506600000000001</v>
      </c>
      <c r="O375" s="120">
        <f>Month!N359+O374</f>
        <v>132.09399999999999</v>
      </c>
      <c r="P375" s="120">
        <f>Month!O359+P374</f>
        <v>12.3965</v>
      </c>
      <c r="Q375" s="120">
        <f>Month!P359+Q374</f>
        <v>119.69759999999999</v>
      </c>
    </row>
    <row r="376" spans="1:17" x14ac:dyDescent="0.35">
      <c r="A376" s="46">
        <f t="shared" si="14"/>
        <v>2024</v>
      </c>
      <c r="B376" s="100" t="s">
        <v>731</v>
      </c>
      <c r="C376" s="120">
        <f>Month!B360+C375</f>
        <v>141.52939999999998</v>
      </c>
      <c r="D376" s="120">
        <f>Month!C360+D375</f>
        <v>14.177299999999999</v>
      </c>
      <c r="E376" s="120">
        <f>Month!D360+E375</f>
        <v>114.49449999999999</v>
      </c>
      <c r="F376" s="120">
        <f>Month!E360+F375</f>
        <v>9.2439</v>
      </c>
      <c r="G376" s="120">
        <f>Month!F360+G375</f>
        <v>3.6137000000000001</v>
      </c>
      <c r="H376" s="120">
        <f>Month!G360+H375</f>
        <v>127.35209999999999</v>
      </c>
      <c r="I376" s="120">
        <f>Month!H360+I375</f>
        <v>34.815999999999995</v>
      </c>
      <c r="J376" s="120">
        <f>Month!I360+J375</f>
        <v>46.695600000000006</v>
      </c>
      <c r="K376" s="120">
        <f>Month!J360+K375</f>
        <v>45.840499999999999</v>
      </c>
      <c r="L376" s="120">
        <f>Month!K360+L375</f>
        <v>12.486599999999999</v>
      </c>
      <c r="M376" s="120">
        <f>Month!L360+M375</f>
        <v>0.1762</v>
      </c>
      <c r="N376" s="120">
        <f>Month!M360+N375</f>
        <v>12.310500000000001</v>
      </c>
      <c r="O376" s="120">
        <f>Month!N360+O375</f>
        <v>154.01599999999999</v>
      </c>
      <c r="P376" s="120">
        <f>Month!O360+P375</f>
        <v>14.3535</v>
      </c>
      <c r="Q376" s="120">
        <f>Month!P360+Q375</f>
        <v>139.6626</v>
      </c>
    </row>
    <row r="377" spans="1:17" x14ac:dyDescent="0.35">
      <c r="A377" s="46">
        <f t="shared" si="14"/>
        <v>2024</v>
      </c>
      <c r="B377" s="100" t="s">
        <v>732</v>
      </c>
      <c r="C377" s="120">
        <f>Month!B361+C376</f>
        <v>162.50619999999998</v>
      </c>
      <c r="D377" s="120">
        <f>Month!C361+D376</f>
        <v>15.911099999999999</v>
      </c>
      <c r="E377" s="120">
        <f>Month!D361+E376</f>
        <v>131.82489999999999</v>
      </c>
      <c r="F377" s="120">
        <f>Month!E361+F376</f>
        <v>10.620900000000001</v>
      </c>
      <c r="G377" s="120">
        <f>Month!F361+G376</f>
        <v>4.1493000000000002</v>
      </c>
      <c r="H377" s="120">
        <f>Month!G361+H376</f>
        <v>146.5951</v>
      </c>
      <c r="I377" s="120">
        <f>Month!H361+I376</f>
        <v>40.492399999999996</v>
      </c>
      <c r="J377" s="120">
        <f>Month!I361+J376</f>
        <v>53.176200000000009</v>
      </c>
      <c r="K377" s="120">
        <f>Month!J361+K376</f>
        <v>52.926499999999997</v>
      </c>
      <c r="L377" s="120">
        <f>Month!K361+L376</f>
        <v>14.404399999999999</v>
      </c>
      <c r="M377" s="120">
        <f>Month!L361+M376</f>
        <v>0.15989999999999999</v>
      </c>
      <c r="N377" s="120">
        <f>Month!M361+N376</f>
        <v>14.244600000000002</v>
      </c>
      <c r="O377" s="120">
        <f>Month!N361+O376</f>
        <v>176.91059999999999</v>
      </c>
      <c r="P377" s="120">
        <f>Month!O361+P376</f>
        <v>16.071000000000002</v>
      </c>
      <c r="Q377" s="120">
        <f>Month!P361+Q376</f>
        <v>160.83969999999999</v>
      </c>
    </row>
    <row r="378" spans="1:17" x14ac:dyDescent="0.35">
      <c r="A378" s="46">
        <f t="shared" si="14"/>
        <v>2024</v>
      </c>
      <c r="B378" s="100" t="s">
        <v>733</v>
      </c>
      <c r="C378" s="120">
        <f>Month!B362+C377</f>
        <v>183.19879999999998</v>
      </c>
      <c r="D378" s="120">
        <f>Month!C362+D377</f>
        <v>17.798400000000001</v>
      </c>
      <c r="E378" s="120">
        <f>Month!D362+E377</f>
        <v>148.72229999999999</v>
      </c>
      <c r="F378" s="120">
        <f>Month!E362+F377</f>
        <v>11.993500000000001</v>
      </c>
      <c r="G378" s="120">
        <f>Month!F362+G377</f>
        <v>4.6846000000000005</v>
      </c>
      <c r="H378" s="120">
        <f>Month!G362+H377</f>
        <v>165.40039999999999</v>
      </c>
      <c r="I378" s="120">
        <f>Month!H362+I377</f>
        <v>45.705699999999993</v>
      </c>
      <c r="J378" s="120">
        <f>Month!I362+J377</f>
        <v>59.59790000000001</v>
      </c>
      <c r="K378" s="120">
        <f>Month!J362+K377</f>
        <v>60.096899999999998</v>
      </c>
      <c r="L378" s="120">
        <f>Month!K362+L377</f>
        <v>16.468399999999999</v>
      </c>
      <c r="M378" s="120">
        <f>Month!L362+M377</f>
        <v>0.14229999999999998</v>
      </c>
      <c r="N378" s="120">
        <f>Month!M362+N377</f>
        <v>16.326100000000004</v>
      </c>
      <c r="O378" s="120">
        <f>Month!N362+O377</f>
        <v>199.66719999999998</v>
      </c>
      <c r="P378" s="120">
        <f>Month!O362+P377</f>
        <v>17.9407</v>
      </c>
      <c r="Q378" s="120">
        <f>Month!P362+Q377</f>
        <v>181.72649999999999</v>
      </c>
    </row>
    <row r="379" spans="1:17" x14ac:dyDescent="0.35">
      <c r="A379" s="46">
        <f t="shared" si="14"/>
        <v>2024</v>
      </c>
      <c r="B379" s="100" t="s">
        <v>734</v>
      </c>
      <c r="C379" s="120">
        <f>Month!B363+C378</f>
        <v>204.99959999999999</v>
      </c>
      <c r="D379" s="120">
        <f>Month!C363+D378</f>
        <v>19.9055</v>
      </c>
      <c r="E379" s="120">
        <f>Month!D363+E378</f>
        <v>166.39079999999998</v>
      </c>
      <c r="F379" s="120">
        <f>Month!E363+F378</f>
        <v>13.4572</v>
      </c>
      <c r="G379" s="120">
        <f>Month!F363+G378</f>
        <v>5.2461000000000002</v>
      </c>
      <c r="H379" s="120">
        <f>Month!G363+H378</f>
        <v>185.0941</v>
      </c>
      <c r="I379" s="120">
        <f>Month!H363+I378</f>
        <v>51.256899999999995</v>
      </c>
      <c r="J379" s="120">
        <f>Month!I363+J378</f>
        <v>66.541100000000014</v>
      </c>
      <c r="K379" s="120">
        <f>Month!J363+K378</f>
        <v>67.296199999999999</v>
      </c>
      <c r="L379" s="120">
        <f>Month!K363+L378</f>
        <v>18.5608</v>
      </c>
      <c r="M379" s="120">
        <f>Month!L363+M378</f>
        <v>0.12449999999999999</v>
      </c>
      <c r="N379" s="120">
        <f>Month!M363+N378</f>
        <v>18.436300000000003</v>
      </c>
      <c r="O379" s="120">
        <f>Month!N363+O378</f>
        <v>223.56039999999999</v>
      </c>
      <c r="P379" s="120">
        <f>Month!O363+P378</f>
        <v>20.03</v>
      </c>
      <c r="Q379" s="120">
        <f>Month!P363+Q378</f>
        <v>203.53039999999999</v>
      </c>
    </row>
    <row r="380" spans="1:17" x14ac:dyDescent="0.35">
      <c r="A380" s="46">
        <f t="shared" si="14"/>
        <v>2024</v>
      </c>
      <c r="B380" s="100" t="s">
        <v>726</v>
      </c>
      <c r="C380" s="120">
        <f>Month!B364+C379</f>
        <v>228.32599999999999</v>
      </c>
      <c r="D380" s="120">
        <f>Month!C364+D379</f>
        <v>22.412199999999999</v>
      </c>
      <c r="E380" s="120">
        <f>Month!D364+E379</f>
        <v>184.97899999999998</v>
      </c>
      <c r="F380" s="120">
        <f>Month!E364+F379</f>
        <v>15.0646</v>
      </c>
      <c r="G380" s="120">
        <f>Month!F364+G379</f>
        <v>5.8702000000000005</v>
      </c>
      <c r="H380" s="120">
        <f>Month!G364+H379</f>
        <v>205.91380000000001</v>
      </c>
      <c r="I380" s="120">
        <f>Month!H364+I379</f>
        <v>56.984599999999993</v>
      </c>
      <c r="J380" s="120">
        <f>Month!I364+J379</f>
        <v>74.464200000000019</v>
      </c>
      <c r="K380" s="120">
        <f>Month!J364+K379</f>
        <v>74.465199999999996</v>
      </c>
      <c r="L380" s="120">
        <f>Month!K364+L379</f>
        <v>20.419</v>
      </c>
      <c r="M380" s="120">
        <f>Month!L364+M379</f>
        <v>0.2137</v>
      </c>
      <c r="N380" s="120">
        <f>Month!M364+N379</f>
        <v>20.205300000000001</v>
      </c>
      <c r="O380" s="120">
        <f>Month!N364+O379</f>
        <v>248.74499999999998</v>
      </c>
      <c r="P380" s="120">
        <f>Month!O364+P379</f>
        <v>22.625900000000001</v>
      </c>
      <c r="Q380" s="120">
        <f>Month!P364+Q379</f>
        <v>226.11909999999997</v>
      </c>
    </row>
    <row r="381" spans="1:17" x14ac:dyDescent="0.35">
      <c r="A381" s="46">
        <f t="shared" si="14"/>
        <v>2024</v>
      </c>
      <c r="B381" s="100" t="s">
        <v>725</v>
      </c>
      <c r="C381" s="120">
        <f>Month!B365+C380</f>
        <v>253.74099999999999</v>
      </c>
      <c r="D381" s="120">
        <f>Month!C365+D380</f>
        <v>25.270499999999998</v>
      </c>
      <c r="E381" s="120">
        <f>Month!D365+E380</f>
        <v>205.19239999999999</v>
      </c>
      <c r="F381" s="120">
        <f>Month!E365+F380</f>
        <v>16.751899999999999</v>
      </c>
      <c r="G381" s="120">
        <f>Month!F365+G380</f>
        <v>6.5262000000000002</v>
      </c>
      <c r="H381" s="120">
        <f>Month!G365+H380</f>
        <v>228.47050000000002</v>
      </c>
      <c r="I381" s="120">
        <f>Month!H365+I380</f>
        <v>62.852699999999992</v>
      </c>
      <c r="J381" s="120">
        <f>Month!I365+J380</f>
        <v>83.632000000000019</v>
      </c>
      <c r="K381" s="120">
        <f>Month!J365+K380</f>
        <v>81.98599999999999</v>
      </c>
      <c r="L381" s="120">
        <f>Month!K365+L380</f>
        <v>22.463799999999999</v>
      </c>
      <c r="M381" s="120">
        <f>Month!L365+M380</f>
        <v>0.31190000000000001</v>
      </c>
      <c r="N381" s="120">
        <f>Month!M365+N380</f>
        <v>22.151900000000001</v>
      </c>
      <c r="O381" s="120">
        <f>Month!N365+O380</f>
        <v>276.20479999999998</v>
      </c>
      <c r="P381" s="120">
        <f>Month!O365+P380</f>
        <v>25.5824</v>
      </c>
      <c r="Q381" s="120">
        <f>Month!P365+Q380</f>
        <v>250.62239999999997</v>
      </c>
    </row>
    <row r="382" spans="1:17" x14ac:dyDescent="0.35">
      <c r="A382" s="61">
        <f t="shared" si="14"/>
        <v>2024</v>
      </c>
      <c r="B382" s="101" t="s">
        <v>724</v>
      </c>
      <c r="C382" s="132">
        <f>Month!B366+C381</f>
        <v>279.69889999999998</v>
      </c>
      <c r="D382" s="132">
        <f>Month!C366+D381</f>
        <v>28.003</v>
      </c>
      <c r="E382" s="132">
        <f>Month!D366+E381</f>
        <v>225.91819999999998</v>
      </c>
      <c r="F382" s="132">
        <f>Month!E366+F381</f>
        <v>18.581399999999999</v>
      </c>
      <c r="G382" s="132">
        <f>Month!F366+G381</f>
        <v>7.1962999999999999</v>
      </c>
      <c r="H382" s="132">
        <f>Month!G366+H381</f>
        <v>251.69590000000002</v>
      </c>
      <c r="I382" s="132">
        <f>Month!H366+I381</f>
        <v>68.412299999999988</v>
      </c>
      <c r="J382" s="132">
        <f>Month!I366+J381</f>
        <v>93.198900000000023</v>
      </c>
      <c r="K382" s="132">
        <f>Month!J366+K381</f>
        <v>90.084999999999994</v>
      </c>
      <c r="L382" s="132">
        <f>Month!K366+L381</f>
        <v>24.606999999999999</v>
      </c>
      <c r="M382" s="132">
        <f>Month!L366+M381</f>
        <v>0.4148</v>
      </c>
      <c r="N382" s="132">
        <f>Month!M366+N381</f>
        <v>24.1922</v>
      </c>
      <c r="O382" s="132">
        <f>Month!N366+O381</f>
        <v>304.30589999999995</v>
      </c>
      <c r="P382" s="132">
        <f>Month!O366+P381</f>
        <v>28.4178</v>
      </c>
      <c r="Q382" s="132">
        <f>Month!P366+Q381</f>
        <v>275.88809999999995</v>
      </c>
    </row>
    <row r="383" spans="1:17" x14ac:dyDescent="0.35">
      <c r="A383" s="46">
        <v>2025</v>
      </c>
      <c r="B383" s="105" t="s">
        <v>735</v>
      </c>
      <c r="C383" s="120">
        <f>Month!B367</f>
        <v>28.722300000000001</v>
      </c>
      <c r="D383" s="120">
        <f>Month!C367</f>
        <v>3.4150999999999998</v>
      </c>
      <c r="E383" s="120">
        <f>Month!D367</f>
        <v>22.5261</v>
      </c>
      <c r="F383" s="120">
        <f>Month!E367</f>
        <v>1.9930000000000001</v>
      </c>
      <c r="G383" s="120">
        <f>Month!F367</f>
        <v>0.78810000000000002</v>
      </c>
      <c r="H383" s="120">
        <f>Month!G367</f>
        <v>25.307200000000002</v>
      </c>
      <c r="I383" s="120">
        <f>Month!H367</f>
        <v>6.1181999999999999</v>
      </c>
      <c r="J383" s="120">
        <f>Month!I367</f>
        <v>10.119899999999999</v>
      </c>
      <c r="K383" s="120">
        <f>Month!J367</f>
        <v>9.0690000000000008</v>
      </c>
      <c r="L383" s="120">
        <f>Month!K367</f>
        <v>2.5085999999999999</v>
      </c>
      <c r="M383" s="120">
        <f>Month!L367</f>
        <v>0.11020000000000001</v>
      </c>
      <c r="N383" s="120">
        <f>Month!M367</f>
        <v>2.3984000000000001</v>
      </c>
      <c r="O383" s="120">
        <f>Month!N367</f>
        <v>31.230899999999998</v>
      </c>
      <c r="P383" s="120">
        <f>Month!O367</f>
        <v>3.5253000000000001</v>
      </c>
      <c r="Q383" s="120">
        <f>Month!P367</f>
        <v>27.7056</v>
      </c>
    </row>
    <row r="384" spans="1:17" x14ac:dyDescent="0.35">
      <c r="A384" s="46">
        <f>A383</f>
        <v>2025</v>
      </c>
      <c r="B384" s="100" t="s">
        <v>764</v>
      </c>
      <c r="C384" s="120">
        <f>Month!B368+C383</f>
        <v>53.9375</v>
      </c>
      <c r="D384" s="120">
        <f>Month!C368+D383</f>
        <v>6.3132000000000001</v>
      </c>
      <c r="E384" s="120">
        <f>Month!D368+E383</f>
        <v>42.209699999999998</v>
      </c>
      <c r="F384" s="120">
        <f>Month!E368+F383</f>
        <v>3.8910999999999998</v>
      </c>
      <c r="G384" s="120">
        <f>Month!F368+G383</f>
        <v>1.5235000000000001</v>
      </c>
      <c r="H384" s="120">
        <f>Month!G368+H383</f>
        <v>47.624300000000005</v>
      </c>
      <c r="I384" s="120">
        <f>Month!H368+I383</f>
        <v>11.412700000000001</v>
      </c>
      <c r="J384" s="120">
        <f>Month!I368+J383</f>
        <v>18.881900000000002</v>
      </c>
      <c r="K384" s="120">
        <f>Month!J368+K383</f>
        <v>17.329700000000003</v>
      </c>
      <c r="L384" s="120">
        <f>Month!K368+L383</f>
        <v>4.7484999999999999</v>
      </c>
      <c r="M384" s="120">
        <f>Month!L368+M383</f>
        <v>0.20860000000000001</v>
      </c>
      <c r="N384" s="120">
        <f>Month!M368+N383</f>
        <v>4.5399000000000003</v>
      </c>
      <c r="O384" s="120">
        <f>Month!N368+O383</f>
        <v>58.686</v>
      </c>
      <c r="P384" s="120">
        <f>Month!O368+P383</f>
        <v>6.5218000000000007</v>
      </c>
      <c r="Q384" s="120">
        <f>Month!P368+Q383</f>
        <v>52.164200000000001</v>
      </c>
    </row>
    <row r="385" spans="1:17" x14ac:dyDescent="0.35">
      <c r="A385" s="46">
        <f t="shared" ref="A385:A394" si="15">A384</f>
        <v>2025</v>
      </c>
      <c r="B385" s="100" t="s">
        <v>765</v>
      </c>
      <c r="C385" s="120">
        <f>Month!B369+C384</f>
        <v>78.283799999999999</v>
      </c>
      <c r="D385" s="120">
        <f>Month!C369+D384</f>
        <v>8.4755000000000003</v>
      </c>
      <c r="E385" s="120">
        <f>Month!D369+E384</f>
        <v>62.127600000000001</v>
      </c>
      <c r="F385" s="120">
        <f>Month!E369+F384</f>
        <v>5.5159000000000002</v>
      </c>
      <c r="G385" s="120">
        <f>Month!F369+G384</f>
        <v>2.1648000000000001</v>
      </c>
      <c r="H385" s="120">
        <f>Month!G369+H384</f>
        <v>69.808300000000003</v>
      </c>
      <c r="I385" s="120">
        <f>Month!H369+I384</f>
        <v>17.279600000000002</v>
      </c>
      <c r="J385" s="120">
        <f>Month!I369+J384</f>
        <v>27.052100000000003</v>
      </c>
      <c r="K385" s="120">
        <f>Month!J369+K384</f>
        <v>25.476600000000005</v>
      </c>
      <c r="L385" s="120">
        <f>Month!K369+L384</f>
        <v>6.7524999999999995</v>
      </c>
      <c r="M385" s="120">
        <f>Month!L369+M384</f>
        <v>0.29659999999999997</v>
      </c>
      <c r="N385" s="120">
        <f>Month!M369+N384</f>
        <v>6.4558999999999997</v>
      </c>
      <c r="O385" s="120">
        <f>Month!N369+O384</f>
        <v>85.036299999999997</v>
      </c>
      <c r="P385" s="120">
        <f>Month!O369+P384</f>
        <v>8.7721000000000018</v>
      </c>
      <c r="Q385" s="120">
        <f>Month!P369+Q384</f>
        <v>76.264200000000002</v>
      </c>
    </row>
    <row r="386" spans="1:17" x14ac:dyDescent="0.35">
      <c r="A386" s="46">
        <f t="shared" si="15"/>
        <v>2025</v>
      </c>
      <c r="B386" s="100" t="s">
        <v>766</v>
      </c>
      <c r="C386" s="120">
        <f>Month!B370+C385</f>
        <v>100.2281</v>
      </c>
      <c r="D386" s="120">
        <f>Month!C370+D385</f>
        <v>10.5093</v>
      </c>
      <c r="E386" s="120">
        <f>Month!D370+E385</f>
        <v>79.918700000000001</v>
      </c>
      <c r="F386" s="120">
        <f>Month!E370+F385</f>
        <v>7.0587</v>
      </c>
      <c r="G386" s="120">
        <f>Month!F370+G385</f>
        <v>2.7414000000000001</v>
      </c>
      <c r="H386" s="120">
        <f>Month!G370+H385</f>
        <v>89.718800000000002</v>
      </c>
      <c r="I386" s="120">
        <f>Month!H370+I385</f>
        <v>22.515900000000002</v>
      </c>
      <c r="J386" s="120">
        <f>Month!I370+J385</f>
        <v>34.4422</v>
      </c>
      <c r="K386" s="120">
        <f>Month!J370+K385</f>
        <v>32.760600000000004</v>
      </c>
      <c r="L386" s="120">
        <f>Month!K370+L385</f>
        <v>8.8814999999999991</v>
      </c>
      <c r="M386" s="120">
        <f>Month!L370+M385</f>
        <v>0.2722</v>
      </c>
      <c r="N386" s="120">
        <f>Month!M370+N385</f>
        <v>8.6092999999999993</v>
      </c>
      <c r="O386" s="120">
        <f>Month!N370+O385</f>
        <v>109.1096</v>
      </c>
      <c r="P386" s="120">
        <f>Month!O370+P385</f>
        <v>10.781500000000001</v>
      </c>
      <c r="Q386" s="120">
        <f>Month!P370+Q385</f>
        <v>98.328100000000006</v>
      </c>
    </row>
    <row r="387" spans="1:17" x14ac:dyDescent="0.35">
      <c r="A387" s="46">
        <f t="shared" si="15"/>
        <v>2025</v>
      </c>
      <c r="B387" s="100" t="s">
        <v>767</v>
      </c>
      <c r="C387" s="120">
        <f>Month!B371+C386</f>
        <v>121.4789</v>
      </c>
      <c r="D387" s="120">
        <f>Month!C371+D386</f>
        <v>12.0181</v>
      </c>
      <c r="E387" s="120">
        <f>Month!D371+E386</f>
        <v>97.559200000000004</v>
      </c>
      <c r="F387" s="120">
        <f>Month!E371+F386</f>
        <v>8.5840999999999994</v>
      </c>
      <c r="G387" s="120">
        <f>Month!F371+G386</f>
        <v>3.3174999999999999</v>
      </c>
      <c r="H387" s="120">
        <f>Month!G371+H386</f>
        <v>109.46080000000001</v>
      </c>
      <c r="I387" s="120">
        <f>Month!H371+I386</f>
        <v>27.776300000000003</v>
      </c>
      <c r="J387" s="120">
        <f>Month!I371+J386</f>
        <v>41.134399999999999</v>
      </c>
      <c r="K387" s="120">
        <f>Month!J371+K386</f>
        <v>40.550000000000004</v>
      </c>
      <c r="L387" s="120">
        <f>Month!K371+L386</f>
        <v>11.007899999999999</v>
      </c>
      <c r="M387" s="120">
        <f>Month!L371+M386</f>
        <v>0.24779999999999999</v>
      </c>
      <c r="N387" s="120">
        <f>Month!M371+N386</f>
        <v>10.7601</v>
      </c>
      <c r="O387" s="120">
        <f>Month!N371+O386</f>
        <v>132.48679999999999</v>
      </c>
      <c r="P387" s="120">
        <f>Month!O371+P386</f>
        <v>12.265900000000002</v>
      </c>
      <c r="Q387" s="120">
        <f>Month!P371+Q386</f>
        <v>120.2209</v>
      </c>
    </row>
    <row r="388" spans="1:17" x14ac:dyDescent="0.35">
      <c r="A388" s="46">
        <f t="shared" si="15"/>
        <v>2025</v>
      </c>
      <c r="B388" s="100" t="s">
        <v>768</v>
      </c>
      <c r="C388" s="120">
        <f>Month!B372+C387</f>
        <v>142.52979999999999</v>
      </c>
      <c r="D388" s="120">
        <f>Month!C372+D387</f>
        <v>13.878400000000001</v>
      </c>
      <c r="E388" s="120">
        <f>Month!D372+E387</f>
        <v>114.7585</v>
      </c>
      <c r="F388" s="120">
        <f>Month!E372+F387</f>
        <v>10.023</v>
      </c>
      <c r="G388" s="120">
        <f>Month!F372+G387</f>
        <v>3.8698999999999999</v>
      </c>
      <c r="H388" s="120">
        <f>Month!G372+H387</f>
        <v>128.6514</v>
      </c>
      <c r="I388" s="120">
        <f>Month!H372+I387</f>
        <v>33.198</v>
      </c>
      <c r="J388" s="120">
        <f>Month!I372+J387</f>
        <v>47.459899999999998</v>
      </c>
      <c r="K388" s="120">
        <f>Month!J372+K387</f>
        <v>47.993300000000005</v>
      </c>
      <c r="L388" s="120">
        <f>Month!K372+L387</f>
        <v>13.1761</v>
      </c>
      <c r="M388" s="120">
        <f>Month!L372+M387</f>
        <v>0.22289999999999999</v>
      </c>
      <c r="N388" s="120">
        <f>Month!M372+N387</f>
        <v>12.953199999999999</v>
      </c>
      <c r="O388" s="120">
        <f>Month!N372+O387</f>
        <v>155.70589999999999</v>
      </c>
      <c r="P388" s="120">
        <f>Month!O372+P387</f>
        <v>14.101300000000002</v>
      </c>
      <c r="Q388" s="120">
        <f>Month!P372+Q387</f>
        <v>141.6046</v>
      </c>
    </row>
    <row r="389" spans="1:17" x14ac:dyDescent="0.35">
      <c r="A389" s="46">
        <f t="shared" si="15"/>
        <v>2025</v>
      </c>
      <c r="B389" s="100" t="s">
        <v>769</v>
      </c>
      <c r="C389" s="120">
        <f>Month!B373+C388</f>
        <v>164.0419</v>
      </c>
      <c r="D389" s="120">
        <f>Month!C373+D388</f>
        <v>16.0182</v>
      </c>
      <c r="E389" s="120">
        <f>Month!D373+E388</f>
        <v>132.072</v>
      </c>
      <c r="F389" s="120">
        <f>Month!E373+F388</f>
        <v>11.5062</v>
      </c>
      <c r="G389" s="120">
        <f>Month!F373+G388</f>
        <v>4.4455</v>
      </c>
      <c r="H389" s="120">
        <f>Month!G373+H388</f>
        <v>148.02369999999999</v>
      </c>
      <c r="I389" s="120">
        <f>Month!H373+I388</f>
        <v>38.596400000000003</v>
      </c>
      <c r="J389" s="120">
        <f>Month!I373+J388</f>
        <v>53.919499999999999</v>
      </c>
      <c r="K389" s="120">
        <f>Month!J373+K388</f>
        <v>55.507600000000004</v>
      </c>
      <c r="L389" s="120">
        <f>Month!K373+L388</f>
        <v>15.2601</v>
      </c>
      <c r="M389" s="120">
        <f>Month!L373+M388</f>
        <v>0.18709999999999999</v>
      </c>
      <c r="N389" s="120">
        <f>Month!M373+N388</f>
        <v>15.072999999999999</v>
      </c>
      <c r="O389" s="120">
        <f>Month!N373+O388</f>
        <v>179.30199999999999</v>
      </c>
      <c r="P389" s="120">
        <f>Month!O373+P388</f>
        <v>16.205300000000001</v>
      </c>
      <c r="Q389" s="120">
        <f>Month!P373+Q388</f>
        <v>163.0967</v>
      </c>
    </row>
    <row r="390" spans="1:17" x14ac:dyDescent="0.35">
      <c r="A390" s="46">
        <f t="shared" si="15"/>
        <v>2025</v>
      </c>
      <c r="B390" s="100" t="s">
        <v>770</v>
      </c>
      <c r="C390" s="120">
        <f>Month!B374+C389</f>
        <v>184.92580000000001</v>
      </c>
      <c r="D390" s="120">
        <f>Month!C374+D389</f>
        <v>17.953700000000001</v>
      </c>
      <c r="E390" s="120">
        <f>Month!D374+E389</f>
        <v>149.05539999999999</v>
      </c>
      <c r="F390" s="120">
        <f>Month!E374+F389</f>
        <v>12.9032</v>
      </c>
      <c r="G390" s="120">
        <f>Month!F374+G389</f>
        <v>5.0134999999999996</v>
      </c>
      <c r="H390" s="120">
        <f>Month!G374+H389</f>
        <v>166.97209999999998</v>
      </c>
      <c r="I390" s="120">
        <f>Month!H374+I389</f>
        <v>43.906700000000001</v>
      </c>
      <c r="J390" s="120">
        <f>Month!I374+J389</f>
        <v>60.1997</v>
      </c>
      <c r="K390" s="120">
        <f>Month!J374+K389</f>
        <v>62.865500000000004</v>
      </c>
      <c r="L390" s="120">
        <f>Month!K374+L389</f>
        <v>17.3063</v>
      </c>
      <c r="M390" s="120">
        <f>Month!L374+M389</f>
        <v>0.15189999999999998</v>
      </c>
      <c r="N390" s="120">
        <f>Month!M374+N389</f>
        <v>17.154399999999999</v>
      </c>
      <c r="O390" s="120">
        <f>Month!N374+O389</f>
        <v>202.2321</v>
      </c>
      <c r="P390" s="120">
        <f>Month!O374+P389</f>
        <v>18.105600000000003</v>
      </c>
      <c r="Q390" s="120">
        <f>Month!P374+Q389</f>
        <v>184.12649999999999</v>
      </c>
    </row>
    <row r="391" spans="1:17" x14ac:dyDescent="0.35">
      <c r="A391" s="46">
        <f t="shared" si="15"/>
        <v>2025</v>
      </c>
      <c r="B391" s="100" t="s">
        <v>771</v>
      </c>
      <c r="C391" s="120">
        <f>Month!B375+C390</f>
        <v>206.7611</v>
      </c>
      <c r="D391" s="120">
        <f>Month!C375+D390</f>
        <v>19.687200000000001</v>
      </c>
      <c r="E391" s="120">
        <f>Month!D375+E390</f>
        <v>167.05869999999999</v>
      </c>
      <c r="F391" s="120">
        <f>Month!E375+F390</f>
        <v>14.398400000000001</v>
      </c>
      <c r="G391" s="120">
        <f>Month!F375+G390</f>
        <v>5.6167999999999996</v>
      </c>
      <c r="H391" s="120">
        <f>Month!G375+H390</f>
        <v>187.07389999999998</v>
      </c>
      <c r="I391" s="120">
        <f>Month!H375+I390</f>
        <v>49.403300000000002</v>
      </c>
      <c r="J391" s="120">
        <f>Month!I375+J390</f>
        <v>66.978999999999999</v>
      </c>
      <c r="K391" s="120">
        <f>Month!J375+K390</f>
        <v>70.691400000000002</v>
      </c>
      <c r="L391" s="120">
        <f>Month!K375+L390</f>
        <v>19.5519</v>
      </c>
      <c r="M391" s="120">
        <f>Month!L375+M390</f>
        <v>0.11329999999999998</v>
      </c>
      <c r="N391" s="120">
        <f>Month!M375+N390</f>
        <v>19.438599999999997</v>
      </c>
      <c r="O391" s="120">
        <f>Month!N375+O390</f>
        <v>226.31299999999999</v>
      </c>
      <c r="P391" s="120">
        <f>Month!O375+P390</f>
        <v>19.800500000000003</v>
      </c>
      <c r="Q391" s="120">
        <f>Month!P375+Q390</f>
        <v>206.51249999999999</v>
      </c>
    </row>
    <row r="392" spans="1:17" x14ac:dyDescent="0.35">
      <c r="A392" s="46">
        <f t="shared" si="15"/>
        <v>2025</v>
      </c>
      <c r="B392" s="100" t="s">
        <v>772</v>
      </c>
      <c r="C392" s="120">
        <f>Month!B376+C391</f>
        <v>230.5324</v>
      </c>
      <c r="D392" s="120">
        <f>Month!C376+D391</f>
        <v>22.3752</v>
      </c>
      <c r="E392" s="120">
        <f>Month!D376+E391</f>
        <v>185.99279999999999</v>
      </c>
      <c r="F392" s="120">
        <f>Month!E376+F391</f>
        <v>15.930900000000001</v>
      </c>
      <c r="G392" s="120">
        <f>Month!F376+G391</f>
        <v>6.2334999999999994</v>
      </c>
      <c r="H392" s="120">
        <f>Month!G376+H391</f>
        <v>208.15719999999999</v>
      </c>
      <c r="I392" s="120">
        <f>Month!H376+I391</f>
        <v>54.690899999999999</v>
      </c>
      <c r="J392" s="120">
        <f>Month!I376+J391</f>
        <v>74.632599999999996</v>
      </c>
      <c r="K392" s="120">
        <f>Month!J376+K391</f>
        <v>78.833600000000004</v>
      </c>
      <c r="L392" s="120">
        <f>Month!K376+L391</f>
        <v>21.5106</v>
      </c>
      <c r="M392" s="120">
        <f>Month!L376+M391</f>
        <v>0.13789999999999999</v>
      </c>
      <c r="N392" s="120">
        <f>Month!M376+N391</f>
        <v>21.372699999999998</v>
      </c>
      <c r="O392" s="120">
        <f>Month!N376+O391</f>
        <v>252.04299999999998</v>
      </c>
      <c r="P392" s="120">
        <f>Month!O376+P391</f>
        <v>22.513100000000001</v>
      </c>
      <c r="Q392" s="120">
        <f>Month!P376+Q391</f>
        <v>229.5299</v>
      </c>
    </row>
    <row r="393" spans="1:17" x14ac:dyDescent="0.35">
      <c r="A393" s="46">
        <f t="shared" si="15"/>
        <v>2025</v>
      </c>
      <c r="B393" s="100" t="s">
        <v>773</v>
      </c>
      <c r="C393" s="120">
        <f>Month!B377+C392</f>
        <v>256.0514</v>
      </c>
      <c r="D393" s="120">
        <f>Month!C377+D392</f>
        <v>25.200399999999998</v>
      </c>
      <c r="E393" s="120">
        <f>Month!D377+E392</f>
        <v>206.25149999999999</v>
      </c>
      <c r="F393" s="120">
        <f>Month!E377+F392</f>
        <v>17.6966</v>
      </c>
      <c r="G393" s="120">
        <f>Month!F377+G392</f>
        <v>6.9028999999999989</v>
      </c>
      <c r="H393" s="120">
        <f>Month!G377+H392</f>
        <v>230.851</v>
      </c>
      <c r="I393" s="120">
        <f>Month!H377+I392</f>
        <v>60.388100000000001</v>
      </c>
      <c r="J393" s="120">
        <f>Month!I377+J392</f>
        <v>83.15379999999999</v>
      </c>
      <c r="K393" s="120">
        <f>Month!J377+K392</f>
        <v>87.308999999999997</v>
      </c>
      <c r="L393" s="120">
        <f>Month!K377+L392</f>
        <v>23.6904</v>
      </c>
      <c r="M393" s="120">
        <f>Month!L377+M392</f>
        <v>0.16519999999999999</v>
      </c>
      <c r="N393" s="120">
        <f>Month!M377+N392</f>
        <v>23.525199999999998</v>
      </c>
      <c r="O393" s="120">
        <f>Month!N377+O392</f>
        <v>279.74179999999996</v>
      </c>
      <c r="P393" s="120">
        <f>Month!O377+P392</f>
        <v>25.365600000000001</v>
      </c>
      <c r="Q393" s="120">
        <f>Month!P377+Q392</f>
        <v>254.37619999999998</v>
      </c>
    </row>
    <row r="394" spans="1:17" x14ac:dyDescent="0.35">
      <c r="A394" s="61">
        <f t="shared" si="15"/>
        <v>2025</v>
      </c>
      <c r="B394" s="101" t="s">
        <v>774</v>
      </c>
      <c r="C394" s="132">
        <f>Month!B378+C393</f>
        <v>282.96839999999997</v>
      </c>
      <c r="D394" s="132">
        <f>Month!C378+D393</f>
        <v>28.4786</v>
      </c>
      <c r="E394" s="132">
        <f>Month!D378+E393</f>
        <v>227.13810000000001</v>
      </c>
      <c r="F394" s="132">
        <f>Month!E378+F393</f>
        <v>19.695499999999999</v>
      </c>
      <c r="G394" s="132">
        <f>Month!F378+G393</f>
        <v>7.6561999999999992</v>
      </c>
      <c r="H394" s="132">
        <f>Month!G378+H393</f>
        <v>254.4898</v>
      </c>
      <c r="I394" s="132">
        <f>Month!H378+I393</f>
        <v>66.196300000000008</v>
      </c>
      <c r="J394" s="132">
        <f>Month!I378+J393</f>
        <v>93.062399999999997</v>
      </c>
      <c r="K394" s="132">
        <f>Month!J378+K393</f>
        <v>95.230999999999995</v>
      </c>
      <c r="L394" s="132">
        <f>Month!K378+L393</f>
        <v>25.887499999999999</v>
      </c>
      <c r="M394" s="132">
        <f>Month!L378+M393</f>
        <v>0.19269999999999998</v>
      </c>
      <c r="N394" s="132">
        <f>Month!M378+N393</f>
        <v>25.694799999999997</v>
      </c>
      <c r="O394" s="132">
        <f>Month!N378+O393</f>
        <v>308.85589999999996</v>
      </c>
      <c r="P394" s="132">
        <f>Month!O378+P393</f>
        <v>28.671300000000002</v>
      </c>
      <c r="Q394" s="132">
        <f>Month!P378+Q393</f>
        <v>280.18459999999999</v>
      </c>
    </row>
    <row r="395" spans="1:17" x14ac:dyDescent="0.35">
      <c r="A395" s="46">
        <v>2026</v>
      </c>
      <c r="B395" s="100" t="s">
        <v>751</v>
      </c>
      <c r="C395" s="120">
        <f>Month!B379</f>
        <v>28.941199999999998</v>
      </c>
      <c r="D395" s="120">
        <f>Month!C379</f>
        <v>2.9205999999999999</v>
      </c>
      <c r="E395" s="120">
        <f>Month!D379</f>
        <v>23.360399999999998</v>
      </c>
      <c r="F395" s="120">
        <f>Month!E379</f>
        <v>1.8889</v>
      </c>
      <c r="G395" s="120">
        <f>Month!F379</f>
        <v>0.77129999999999999</v>
      </c>
      <c r="H395" s="120">
        <f>Month!G379</f>
        <v>26.020600000000002</v>
      </c>
      <c r="I395" s="120">
        <f>Month!H379</f>
        <v>6.0960999999999999</v>
      </c>
      <c r="J395" s="120">
        <f>Month!I379</f>
        <v>10.5015</v>
      </c>
      <c r="K395" s="120">
        <f>Month!J379</f>
        <v>9.423</v>
      </c>
      <c r="L395" s="120">
        <f>Month!K379</f>
        <v>2.242</v>
      </c>
      <c r="M395" s="120">
        <f>Month!L379</f>
        <v>-3.8600000000000002E-2</v>
      </c>
      <c r="N395" s="120">
        <f>Month!M379</f>
        <v>2.2806999999999999</v>
      </c>
      <c r="O395" s="120">
        <f>Month!N379</f>
        <v>31.183199999999999</v>
      </c>
      <c r="P395" s="120">
        <f>Month!O379</f>
        <v>2.8820000000000001</v>
      </c>
      <c r="Q395" s="120">
        <f>Month!P379</f>
        <v>28.301300000000001</v>
      </c>
    </row>
    <row r="396" spans="1:17" x14ac:dyDescent="0.35">
      <c r="A396" s="46">
        <f>A395</f>
        <v>2026</v>
      </c>
      <c r="B396" s="100" t="s">
        <v>753</v>
      </c>
      <c r="C396" s="120">
        <f>Month!B380+C395</f>
        <v>53.926699999999997</v>
      </c>
      <c r="D396" s="120">
        <f>Month!C380+D395</f>
        <v>5.2611999999999997</v>
      </c>
      <c r="E396" s="120">
        <f>Month!D380+E395</f>
        <v>43.559600000000003</v>
      </c>
      <c r="F396" s="120">
        <f>Month!E380+F395</f>
        <v>3.6356000000000002</v>
      </c>
      <c r="G396" s="120">
        <f>Month!F380+G395</f>
        <v>1.4702999999999999</v>
      </c>
      <c r="H396" s="120">
        <f>Month!G380+H395</f>
        <v>48.665500000000002</v>
      </c>
      <c r="I396" s="120">
        <f>Month!H380+I395</f>
        <v>11.321899999999999</v>
      </c>
      <c r="J396" s="120">
        <f>Month!I380+J395</f>
        <v>19.309100000000001</v>
      </c>
      <c r="K396" s="120">
        <f>Month!J380+K395</f>
        <v>18.034500000000001</v>
      </c>
      <c r="L396" s="120">
        <f>Month!K380+L395</f>
        <v>4.1957000000000004</v>
      </c>
      <c r="M396" s="120">
        <f>Month!L380+M395</f>
        <v>-7.22E-2</v>
      </c>
      <c r="N396" s="120">
        <f>Month!M380+N395</f>
        <v>4.2679999999999998</v>
      </c>
      <c r="O396" s="120">
        <f>Month!N380+O395</f>
        <v>58.122399999999999</v>
      </c>
      <c r="P396" s="120">
        <f>Month!O380+P395</f>
        <v>5.1890000000000001</v>
      </c>
      <c r="Q396" s="120">
        <f>Month!P380+Q395</f>
        <v>52.933500000000002</v>
      </c>
    </row>
    <row r="397" spans="1:17" x14ac:dyDescent="0.35">
      <c r="A397" s="46">
        <f t="shared" ref="A397:A406" si="16">A396</f>
        <v>2026</v>
      </c>
      <c r="B397" s="100" t="s">
        <v>754</v>
      </c>
      <c r="C397" s="120">
        <f>Month!B381+C396</f>
        <v>78.402899999999988</v>
      </c>
      <c r="D397" s="120">
        <f>Month!C381+D396</f>
        <v>8.2561</v>
      </c>
      <c r="E397" s="120">
        <f>Month!D381+E396</f>
        <v>62.758200000000002</v>
      </c>
      <c r="F397" s="120">
        <f>Month!E381+F396</f>
        <v>5.2437000000000005</v>
      </c>
      <c r="G397" s="120">
        <f>Month!F381+G396</f>
        <v>2.1448999999999998</v>
      </c>
      <c r="H397" s="120">
        <f>Month!G381+H396</f>
        <v>70.146799999999999</v>
      </c>
      <c r="I397" s="120">
        <f>Month!H381+I396</f>
        <v>16.775399999999998</v>
      </c>
      <c r="J397" s="120">
        <f>Month!I381+J396</f>
        <v>26.982600000000001</v>
      </c>
      <c r="K397" s="120">
        <f>Month!J381+K396</f>
        <v>26.3887</v>
      </c>
      <c r="L397" s="120">
        <f>Month!K381+L396</f>
        <v>5.9828000000000001</v>
      </c>
      <c r="M397" s="120">
        <f>Month!L381+M396</f>
        <v>-0.10300000000000001</v>
      </c>
      <c r="N397" s="120">
        <f>Month!M381+N396</f>
        <v>6.0858999999999996</v>
      </c>
      <c r="O397" s="120">
        <f>Month!N381+O396</f>
        <v>84.3857</v>
      </c>
      <c r="P397" s="120">
        <f>Month!O381+P396</f>
        <v>8.1531000000000002</v>
      </c>
      <c r="Q397" s="120">
        <f>Month!P381+Q396</f>
        <v>76.232699999999994</v>
      </c>
    </row>
    <row r="398" spans="1:17" x14ac:dyDescent="0.35">
      <c r="A398" s="46">
        <f t="shared" si="16"/>
        <v>2026</v>
      </c>
      <c r="B398" s="100" t="s">
        <v>755</v>
      </c>
      <c r="C398" s="120">
        <f>Month!B382+C397</f>
        <v>100.4117</v>
      </c>
      <c r="D398" s="120">
        <f>Month!C382+D397</f>
        <v>9.6612000000000009</v>
      </c>
      <c r="E398" s="120">
        <f>Month!D382+E397</f>
        <v>81.278199999999998</v>
      </c>
      <c r="F398" s="120">
        <f>Month!E382+F397</f>
        <v>6.7691000000000008</v>
      </c>
      <c r="G398" s="120">
        <f>Month!F382+G397</f>
        <v>2.7031999999999998</v>
      </c>
      <c r="H398" s="120">
        <f>Month!G382+H397</f>
        <v>90.750500000000002</v>
      </c>
      <c r="I398" s="120">
        <f>Month!H382+I397</f>
        <v>22.019699999999997</v>
      </c>
      <c r="J398" s="120">
        <f>Month!I382+J397</f>
        <v>34.7896</v>
      </c>
      <c r="K398" s="120">
        <f>Month!J382+K397</f>
        <v>33.941099999999999</v>
      </c>
      <c r="L398" s="120">
        <f>Month!K382+L397</f>
        <v>7.8814000000000002</v>
      </c>
      <c r="M398" s="120">
        <f>Month!L382+M397</f>
        <v>-0.24760000000000001</v>
      </c>
      <c r="N398" s="120">
        <f>Month!M382+N397</f>
        <v>8.1290999999999993</v>
      </c>
      <c r="O398" s="120">
        <f>Month!N382+O397</f>
        <v>108.2931</v>
      </c>
      <c r="P398" s="120">
        <f>Month!O382+P397</f>
        <v>9.4136000000000006</v>
      </c>
      <c r="Q398" s="120">
        <f>Month!P382+Q397</f>
        <v>98.879599999999996</v>
      </c>
    </row>
    <row r="399" spans="1:17" x14ac:dyDescent="0.35">
      <c r="A399" s="46">
        <f t="shared" si="16"/>
        <v>2026</v>
      </c>
      <c r="B399" s="100" t="s">
        <v>756</v>
      </c>
      <c r="C399" s="120"/>
      <c r="D399" s="120"/>
      <c r="E399" s="120"/>
      <c r="F399" s="120"/>
      <c r="G399" s="120"/>
      <c r="H399" s="120"/>
      <c r="I399" s="120"/>
      <c r="J399" s="120"/>
      <c r="K399" s="120"/>
      <c r="L399" s="120"/>
      <c r="M399" s="120"/>
      <c r="N399" s="120"/>
      <c r="O399" s="120"/>
      <c r="P399" s="120"/>
      <c r="Q399" s="120"/>
    </row>
    <row r="400" spans="1:17" x14ac:dyDescent="0.35">
      <c r="A400" s="46">
        <f t="shared" si="16"/>
        <v>2026</v>
      </c>
      <c r="B400" s="100" t="s">
        <v>757</v>
      </c>
      <c r="C400" s="120"/>
      <c r="D400" s="120"/>
      <c r="E400" s="120"/>
      <c r="F400" s="120"/>
      <c r="G400" s="120"/>
      <c r="H400" s="120"/>
      <c r="I400" s="120"/>
      <c r="J400" s="120"/>
      <c r="K400" s="120"/>
      <c r="L400" s="120"/>
      <c r="M400" s="120"/>
      <c r="N400" s="120"/>
      <c r="O400" s="120"/>
      <c r="P400" s="120"/>
      <c r="Q400" s="120"/>
    </row>
    <row r="401" spans="1:17" x14ac:dyDescent="0.35">
      <c r="A401" s="46">
        <f t="shared" si="16"/>
        <v>2026</v>
      </c>
      <c r="B401" s="100" t="s">
        <v>758</v>
      </c>
      <c r="C401" s="120"/>
      <c r="D401" s="120"/>
      <c r="E401" s="120"/>
      <c r="F401" s="120"/>
      <c r="G401" s="120"/>
      <c r="H401" s="120"/>
      <c r="I401" s="120"/>
      <c r="J401" s="120"/>
      <c r="K401" s="120"/>
      <c r="L401" s="120"/>
      <c r="M401" s="120"/>
      <c r="N401" s="120"/>
      <c r="O401" s="120"/>
      <c r="P401" s="120"/>
      <c r="Q401" s="120"/>
    </row>
    <row r="402" spans="1:17" x14ac:dyDescent="0.35">
      <c r="A402" s="46">
        <f t="shared" si="16"/>
        <v>2026</v>
      </c>
      <c r="B402" s="100" t="s">
        <v>759</v>
      </c>
      <c r="C402" s="120"/>
      <c r="D402" s="120"/>
      <c r="E402" s="120"/>
      <c r="F402" s="120"/>
      <c r="G402" s="120"/>
      <c r="H402" s="120"/>
      <c r="I402" s="120"/>
      <c r="J402" s="120"/>
      <c r="K402" s="120"/>
      <c r="L402" s="120"/>
      <c r="M402" s="120"/>
      <c r="N402" s="120"/>
      <c r="O402" s="120"/>
      <c r="P402" s="120"/>
      <c r="Q402" s="120"/>
    </row>
    <row r="403" spans="1:17" x14ac:dyDescent="0.35">
      <c r="A403" s="46">
        <f t="shared" si="16"/>
        <v>2026</v>
      </c>
      <c r="B403" s="100" t="s">
        <v>760</v>
      </c>
      <c r="C403" s="120"/>
      <c r="D403" s="120"/>
      <c r="E403" s="120"/>
      <c r="F403" s="120"/>
      <c r="G403" s="120"/>
      <c r="H403" s="120"/>
      <c r="I403" s="120"/>
      <c r="J403" s="120"/>
      <c r="K403" s="120"/>
      <c r="L403" s="120"/>
      <c r="M403" s="120"/>
      <c r="N403" s="120"/>
      <c r="O403" s="120"/>
      <c r="P403" s="120"/>
      <c r="Q403" s="120"/>
    </row>
    <row r="404" spans="1:17" x14ac:dyDescent="0.35">
      <c r="A404" s="46">
        <f t="shared" si="16"/>
        <v>2026</v>
      </c>
      <c r="B404" s="100" t="s">
        <v>761</v>
      </c>
      <c r="C404" s="120"/>
      <c r="D404" s="120"/>
      <c r="E404" s="120"/>
      <c r="F404" s="120"/>
      <c r="G404" s="120"/>
      <c r="H404" s="120"/>
      <c r="I404" s="120"/>
      <c r="J404" s="120"/>
      <c r="K404" s="120"/>
      <c r="L404" s="120"/>
      <c r="M404" s="120"/>
      <c r="N404" s="120"/>
      <c r="O404" s="120"/>
      <c r="P404" s="120"/>
      <c r="Q404" s="120"/>
    </row>
    <row r="405" spans="1:17" x14ac:dyDescent="0.35">
      <c r="A405" s="46">
        <f t="shared" si="16"/>
        <v>2026</v>
      </c>
      <c r="B405" s="100" t="s">
        <v>762</v>
      </c>
      <c r="C405" s="120"/>
      <c r="D405" s="120"/>
      <c r="E405" s="120"/>
      <c r="F405" s="120"/>
      <c r="G405" s="120"/>
      <c r="H405" s="120"/>
      <c r="I405" s="120"/>
      <c r="J405" s="120"/>
      <c r="K405" s="120"/>
      <c r="L405" s="120"/>
      <c r="M405" s="120"/>
      <c r="N405" s="120"/>
      <c r="O405" s="120"/>
      <c r="P405" s="120"/>
      <c r="Q405" s="120"/>
    </row>
    <row r="406" spans="1:17" x14ac:dyDescent="0.35">
      <c r="A406" s="61">
        <f t="shared" si="16"/>
        <v>2026</v>
      </c>
      <c r="B406" s="101" t="s">
        <v>763</v>
      </c>
      <c r="C406" s="132"/>
      <c r="D406" s="132"/>
      <c r="E406" s="132"/>
      <c r="F406" s="132"/>
      <c r="G406" s="132"/>
      <c r="H406" s="132"/>
      <c r="I406" s="132"/>
      <c r="J406" s="132"/>
      <c r="K406" s="132"/>
      <c r="L406" s="132"/>
      <c r="M406" s="132"/>
      <c r="N406" s="132"/>
      <c r="O406" s="132"/>
      <c r="P406" s="132"/>
      <c r="Q406" s="132"/>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2026-06-26T10:34:33Z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