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https://forestryengland-my.sharepoint.com/personal/william_bailey_forestrycommission_gov_uk/Documents/Desktop/"/>
    </mc:Choice>
  </mc:AlternateContent>
  <xr:revisionPtr revIDLastSave="0" documentId="8_{A5811B91-9A1B-48EB-AA22-D094B8C35354}" xr6:coauthVersionLast="47" xr6:coauthVersionMax="47" xr10:uidLastSave="{00000000-0000-0000-0000-000000000000}"/>
  <workbookProtection workbookAlgorithmName="SHA-512" workbookHashValue="1Z+2ELtt+PSthwRkRv9NCWCDyTy87Yk+EElFqq8XAnfzW302uQ6RCYdceDfNctp0gzYUi9b8UR9pMPWWYVGScg==" workbookSaltValue="a5mbmITGJs42i4Oyy2Fm9g==" workbookSpinCount="100000" lockStructure="1"/>
  <bookViews>
    <workbookView xWindow="28680" yWindow="-120" windowWidth="29040" windowHeight="15720" xr2:uid="{FADDA3B1-5A96-418B-B823-B322120DDE5A}"/>
  </bookViews>
  <sheets>
    <sheet name="Instructions" sheetId="2" r:id="rId1"/>
    <sheet name="1 Claim Details" sheetId="3" r:id="rId2"/>
    <sheet name="2 Planting Details" sheetId="6" r:id="rId3"/>
    <sheet name="3 Biosecure Procurement Details" sheetId="13" r:id="rId4"/>
    <sheet name="Species List" sheetId="14" r:id="rId5"/>
    <sheet name="Data" sheetId="11" state="hidden" r:id="rId6"/>
    <sheet name="SpList" sheetId="15" state="hidden" r:id="rId7"/>
  </sheets>
  <definedNames>
    <definedName name="_xlnm._FilterDatabase" localSheetId="2" hidden="1">'2 Planting Details'!$A$16:$E$16</definedName>
    <definedName name="Cat">SpeciesList[Category]</definedName>
    <definedName name="LKS" localSheetId="6">SpeciesList[LKS Referral?]</definedName>
    <definedName name="LKS">Data!$B$24:$B$78</definedName>
    <definedName name="_xlnm.Print_Area" localSheetId="1">'1 Claim Details'!$A$9:$F$82</definedName>
    <definedName name="_xlnm.Print_Area" localSheetId="2">Print_Area_Formula_2</definedName>
    <definedName name="_xlnm.Print_Area" localSheetId="3">'3 Biosecure Procurement Details'!$A$5:$D$43</definedName>
    <definedName name="Print_Area_Formula_2">OFFSET('2 Planting Details'!$A$5,0,0,(COUNTA('2 Planting Details'!$A$121:$C$1120)+116),11)</definedName>
    <definedName name="ScName">SpeciesList[Scientific Name]</definedName>
    <definedName name="SmTrees">SpeciesList[Small Trees?]</definedName>
    <definedName name="SpCode">SpeciesList[Species Code]</definedName>
    <definedName name="SpName">SpeciesList[Species Name]</definedName>
    <definedName name="Tree_Species">Data!$A$24:$A$167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J120" i="6"/>
  <c r="E120" i="6"/>
  <c r="D115" i="6"/>
  <c r="C115" i="6"/>
  <c r="E18" i="6"/>
  <c r="D121" i="6" l="1"/>
  <c r="E16" i="6" l="1"/>
  <c r="E17"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5" i="6"/>
  <c r="E115" i="6" l="1"/>
  <c r="D123" i="6"/>
  <c r="D122"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A7" i="13" l="1"/>
  <c r="C14" i="11"/>
  <c r="C15" i="11"/>
  <c r="C16" i="11"/>
  <c r="C13" i="11"/>
  <c r="F65" i="3"/>
  <c r="F54" i="3"/>
  <c r="F43" i="3"/>
  <c r="F38" i="3"/>
  <c r="F30" i="3"/>
  <c r="F51" i="3" l="1"/>
  <c r="F62" i="3"/>
  <c r="F61" i="3"/>
  <c r="F60" i="3"/>
  <c r="F59" i="3"/>
  <c r="F58" i="3"/>
  <c r="F29" i="3" l="1"/>
  <c r="F31" i="3"/>
  <c r="F32" i="3"/>
  <c r="F33" i="3"/>
  <c r="F34" i="3"/>
  <c r="F35" i="3"/>
  <c r="F36" i="3"/>
  <c r="F37" i="3"/>
  <c r="F39" i="3"/>
  <c r="F40" i="3"/>
  <c r="F41" i="3"/>
  <c r="F42" i="3"/>
  <c r="F44" i="3"/>
  <c r="F45" i="3"/>
  <c r="F46" i="3"/>
  <c r="F47" i="3"/>
  <c r="F48" i="3"/>
  <c r="F49" i="3"/>
  <c r="F50" i="3"/>
  <c r="F52" i="3"/>
  <c r="F53" i="3"/>
  <c r="F55" i="3"/>
  <c r="F56" i="3"/>
  <c r="F57" i="3"/>
  <c r="F63" i="3"/>
  <c r="F64" i="3"/>
  <c r="F28" i="3"/>
  <c r="F27" i="3"/>
  <c r="F66" i="3" l="1"/>
  <c r="C18" i="3" s="1"/>
  <c r="C21" i="3" s="1"/>
</calcChain>
</file>

<file path=xl/sharedStrings.xml><?xml version="1.0" encoding="utf-8"?>
<sst xmlns="http://schemas.openxmlformats.org/spreadsheetml/2006/main" count="2351" uniqueCount="664">
  <si>
    <r>
      <t xml:space="preserve">England Woodland Creation Offer (EWCO) Claim Form
</t>
    </r>
    <r>
      <rPr>
        <i/>
        <sz val="10"/>
        <color theme="1"/>
        <rFont val="Verdana"/>
        <family val="2"/>
      </rPr>
      <t>v2.5.1 June 2026</t>
    </r>
  </si>
  <si>
    <t>Notes for Grant Recipients:</t>
  </si>
  <si>
    <r>
      <t xml:space="preserve">
Always download the latest Claim Form from GOV.UK before completion. Please note, any incomplete or out of date forms will be returned.
1)   All Grant Recipients - complete the yellow sections in all tabs: 1 Claim Details, 2 Planting Details &amp; 3 Biosecure Procurement Details.
2)   Save this Claim Form on your computer and include your agreement name and reference, and claim number in the title.
3)   Complete and sign the separate Claim Declaration Form available on the EWCO claim forms page (link below).
</t>
    </r>
    <r>
      <rPr>
        <b/>
        <sz val="11"/>
        <color rgb="FF000000"/>
        <rFont val="Verdana"/>
        <family val="2"/>
      </rPr>
      <t xml:space="preserve">Important note - </t>
    </r>
    <r>
      <rPr>
        <sz val="11"/>
        <color rgb="FF000000"/>
        <rFont val="Verdana"/>
        <family val="2"/>
      </rPr>
      <t xml:space="preserve">We will only accept the following signature types:
</t>
    </r>
    <r>
      <rPr>
        <i/>
        <sz val="11"/>
        <color rgb="FF000000"/>
        <rFont val="Verdana"/>
        <family val="2"/>
      </rPr>
      <t>Wet signature</t>
    </r>
    <r>
      <rPr>
        <sz val="11"/>
        <color rgb="FF000000"/>
        <rFont val="Verdana"/>
        <family val="2"/>
      </rPr>
      <t xml:space="preserve"> - please print and sign and ensure the signature page is submitted attached to the entire document (signature pages submitted as separate attachments will not be accepted).
</t>
    </r>
    <r>
      <rPr>
        <i/>
        <sz val="11"/>
        <color rgb="FF000000"/>
        <rFont val="Verdana"/>
        <family val="2"/>
      </rPr>
      <t>Electronic signature</t>
    </r>
    <r>
      <rPr>
        <sz val="11"/>
        <color rgb="FF000000"/>
        <rFont val="Verdana"/>
        <family val="2"/>
      </rPr>
      <t xml:space="preserve"> - please return your form unsigned by email and request a secure Adobe Sign link to be sent to you by the Forestry Commission. Other electronic signatures will not be accepted.
4)   Return the final EWCO Claim Form and Claim Declaration Form in the same email to the email address below.
      Or, post to the FC main office address below.
</t>
    </r>
  </si>
  <si>
    <t>EWCO Claim submissions</t>
  </si>
  <si>
    <t>Postal address for hard copies</t>
  </si>
  <si>
    <t xml:space="preserve">Please email forms to:
ewco@forestrycommission.gov.uk    </t>
  </si>
  <si>
    <t>EWCO
Forestry Commission National Office,
620 Bristol Business Park,
Coldharbour Lane,
Bristol,
BS16 1EJ</t>
  </si>
  <si>
    <t>Useful links:</t>
  </si>
  <si>
    <t xml:space="preserve">Section 1: EWCO Claim Details </t>
  </si>
  <si>
    <t>EWCO Grant Claim Form</t>
  </si>
  <si>
    <t>To be completed by Grant Recipients</t>
  </si>
  <si>
    <r>
      <rPr>
        <b/>
        <sz val="11"/>
        <rFont val="Verdana"/>
        <family val="2"/>
      </rPr>
      <t>Instructions to Grant Recipients</t>
    </r>
    <r>
      <rPr>
        <sz val="11"/>
        <rFont val="Verdana"/>
        <family val="2"/>
      </rPr>
      <t xml:space="preserve">
Any claim you make must be at least £5,000 unless it is your final claim for an outstanding amount. 
All work you are claiming for must have been completed before submitting your claim. By submitting this claim, you are declaring that the work has been completed as set out in this claim form. All work should be completed in line with your Agreement. Where there have been any deviations, these should be explained at section </t>
    </r>
    <r>
      <rPr>
        <b/>
        <sz val="11"/>
        <rFont val="Verdana"/>
        <family val="2"/>
      </rPr>
      <t>2.1</t>
    </r>
    <r>
      <rPr>
        <sz val="11"/>
        <rFont val="Verdana"/>
        <family val="2"/>
      </rPr>
      <t xml:space="preserve">. Please note that there is no guarantee that these will be accepted.
It is recommended to have your </t>
    </r>
    <r>
      <rPr>
        <b/>
        <sz val="11"/>
        <rFont val="Verdana"/>
        <family val="2"/>
      </rPr>
      <t>EWCO Application Form</t>
    </r>
    <r>
      <rPr>
        <sz val="11"/>
        <rFont val="Verdana"/>
        <family val="2"/>
      </rPr>
      <t xml:space="preserve"> open while completing this claim to ensure details match and are correct.
You must have paid for the items, and the payment must have left your bank account. You must retain a copy of all evidence of expenditure and we may request to see this at any point throughout the Agreement Period.
Any incomplete claim forms we receive will be returned to the claimant for resubmission.</t>
    </r>
  </si>
  <si>
    <t>1.1 Agreement details</t>
  </si>
  <si>
    <t>Agreement reference number</t>
  </si>
  <si>
    <t>Agreement name</t>
  </si>
  <si>
    <r>
      <rPr>
        <b/>
        <sz val="11"/>
        <color rgb="FF000000"/>
        <rFont val="Verdana"/>
        <family val="2"/>
      </rPr>
      <t>Claim number</t>
    </r>
    <r>
      <rPr>
        <i/>
        <sz val="11"/>
        <color rgb="FF000000"/>
        <rFont val="Verdana"/>
        <family val="2"/>
      </rPr>
      <t xml:space="preserve"> 
</t>
    </r>
    <r>
      <rPr>
        <i/>
        <sz val="10"/>
        <color rgb="FF000000"/>
        <rFont val="Verdana"/>
        <family val="2"/>
      </rPr>
      <t>(e.g. 1 if this is your first claim)</t>
    </r>
  </si>
  <si>
    <t xml:space="preserve">Is this your final claim for capital work under this EWCO agreement? </t>
  </si>
  <si>
    <t>Where appropriate, your final claim for capital items will trigger:
- payment of any relevant Additional Contributions (you can opt out of these below)
- the first five years of Annual Maintenance payments</t>
  </si>
  <si>
    <t>1.2 Claim details</t>
  </si>
  <si>
    <t>£</t>
  </si>
  <si>
    <r>
      <t xml:space="preserve">Capital items and activities will be calculated at section </t>
    </r>
    <r>
      <rPr>
        <b/>
        <i/>
        <sz val="11"/>
        <color rgb="FF000000"/>
        <rFont val="Verdana"/>
        <family val="2"/>
      </rPr>
      <t>1.3</t>
    </r>
    <r>
      <rPr>
        <i/>
        <sz val="11"/>
        <color rgb="FF000000"/>
        <rFont val="Verdana"/>
        <family val="2"/>
      </rPr>
      <t xml:space="preserve">. If claiming for infrastructure, enter the amount; otherwise, please leave blank.
Once complete, enter the </t>
    </r>
    <r>
      <rPr>
        <b/>
        <i/>
        <sz val="11"/>
        <color rgb="FF000000"/>
        <rFont val="Verdana"/>
        <family val="2"/>
      </rPr>
      <t xml:space="preserve">Total grant payment </t>
    </r>
    <r>
      <rPr>
        <i/>
        <sz val="11"/>
        <color rgb="FF000000"/>
        <rFont val="Verdana"/>
        <family val="2"/>
      </rPr>
      <t xml:space="preserve">value in your </t>
    </r>
    <r>
      <rPr>
        <b/>
        <i/>
        <sz val="11"/>
        <color rgb="FF000000"/>
        <rFont val="Verdana"/>
        <family val="2"/>
      </rPr>
      <t>Grant claim declaration form</t>
    </r>
    <r>
      <rPr>
        <i/>
        <sz val="11"/>
        <color rgb="FF000000"/>
        <rFont val="Verdana"/>
        <family val="2"/>
      </rPr>
      <t>.</t>
    </r>
  </si>
  <si>
    <t xml:space="preserve">Capital items and activities </t>
  </si>
  <si>
    <r>
      <rPr>
        <b/>
        <sz val="11"/>
        <color rgb="FF000000"/>
        <rFont val="Verdana"/>
        <family val="2"/>
      </rPr>
      <t xml:space="preserve">Amount:
</t>
    </r>
    <r>
      <rPr>
        <i/>
        <sz val="9"/>
        <color rgb="FF000000"/>
        <rFont val="Verdana"/>
        <family val="2"/>
      </rPr>
      <t>(auto-calculated, complete 1.3)</t>
    </r>
  </si>
  <si>
    <t>Infrastructure payments - Woodland infrastructure</t>
  </si>
  <si>
    <r>
      <rPr>
        <b/>
        <sz val="11"/>
        <color rgb="FF000000"/>
        <rFont val="Verdana"/>
        <family val="2"/>
      </rPr>
      <t xml:space="preserve">Amount:
</t>
    </r>
    <r>
      <rPr>
        <i/>
        <sz val="10"/>
        <color rgb="FF000000"/>
        <rFont val="Verdana"/>
        <family val="2"/>
      </rPr>
      <t>(enter if applicable)</t>
    </r>
  </si>
  <si>
    <t>Infrastructure payments - Recreational infrastructure</t>
  </si>
  <si>
    <r>
      <rPr>
        <b/>
        <sz val="11"/>
        <color rgb="FF000000"/>
        <rFont val="Verdana"/>
        <family val="2"/>
      </rPr>
      <t xml:space="preserve">Total grant payment:
</t>
    </r>
    <r>
      <rPr>
        <i/>
        <sz val="10"/>
        <color rgb="FF000000"/>
        <rFont val="Verdana"/>
        <family val="2"/>
      </rPr>
      <t>(auto-calculated)</t>
    </r>
  </si>
  <si>
    <t>1.3 Capital item and activity details</t>
  </si>
  <si>
    <r>
      <t xml:space="preserve">Enter the quantity of each item in your Agreement that you are claiming for and the land parcel(s) or compartment(s) it applies to.
If you are claiming for trees, the quantity will be automatically calculated upon completion of the </t>
    </r>
    <r>
      <rPr>
        <b/>
        <i/>
        <sz val="11"/>
        <color theme="1"/>
        <rFont val="Verdana"/>
        <family val="2"/>
      </rPr>
      <t>2 Planting Details</t>
    </r>
    <r>
      <rPr>
        <i/>
        <sz val="11"/>
        <color theme="1"/>
        <rFont val="Verdana"/>
        <family val="2"/>
      </rPr>
      <t xml:space="preserve"> tab.
If there is a fixed or flexible standard cost payment cap in your agreement (as shown in the 10 - Grant Values (£) tab of your EWCO Application Form) you do not need to account for this when completing your claim form, as it will be applied by us before payment.
If your agreement only specifies 'deer high seat', please claim for both 'deer high seat (lean-to)' and 'deer high seat supplement (free-standing)' together in equal quantities.</t>
    </r>
  </si>
  <si>
    <t>Compartment ID number/s</t>
  </si>
  <si>
    <t>Item</t>
  </si>
  <si>
    <t>Unit</t>
  </si>
  <si>
    <t>Item cost (£)</t>
  </si>
  <si>
    <t>Quantity</t>
  </si>
  <si>
    <t>Total Value (£)</t>
  </si>
  <si>
    <t>For example</t>
  </si>
  <si>
    <t>1, 2 &amp; 7</t>
  </si>
  <si>
    <t>Supply and plant tree (auto)</t>
  </si>
  <si>
    <t>Tree</t>
  </si>
  <si>
    <t>Supply and plant tree</t>
  </si>
  <si>
    <t>Supplement for use of individual tree shelter</t>
  </si>
  <si>
    <t>Each</t>
  </si>
  <si>
    <t>Supplement for use of individual tree wrap</t>
  </si>
  <si>
    <t>Ground preparation (scarification for natural colonisation)</t>
  </si>
  <si>
    <t>Ha</t>
  </si>
  <si>
    <t>Mulch mats</t>
  </si>
  <si>
    <t>Stone wall top wiring</t>
  </si>
  <si>
    <t>Metre</t>
  </si>
  <si>
    <t>Dry stone wall repair</t>
  </si>
  <si>
    <t>Post and wire fencing</t>
  </si>
  <si>
    <t>Sheep netting</t>
  </si>
  <si>
    <t>Deer fencing</t>
  </si>
  <si>
    <t>Rabbit netting supplement</t>
  </si>
  <si>
    <t>Temporary electric fencing</t>
  </si>
  <si>
    <t>Difficult site fencing supplement (eligible for stock and deer)</t>
  </si>
  <si>
    <t>Strike markers</t>
  </si>
  <si>
    <t>Badger gate</t>
  </si>
  <si>
    <t>Gate</t>
  </si>
  <si>
    <t>Badger tube</t>
  </si>
  <si>
    <t>Tube</t>
  </si>
  <si>
    <t>Metal field gate</t>
  </si>
  <si>
    <t>Wooden field gate</t>
  </si>
  <si>
    <t>Vehicle deer gate</t>
  </si>
  <si>
    <t>Pedestrian gate, bridle gate or kissing gate</t>
  </si>
  <si>
    <t>Pedestrian deer gate</t>
  </si>
  <si>
    <t>Water gate</t>
  </si>
  <si>
    <t>Deer exclosure plots</t>
  </si>
  <si>
    <t>Deer high seat (lean-to)</t>
  </si>
  <si>
    <t>Deer high seat supplement (free-standing)</t>
  </si>
  <si>
    <t>Shooting mounds 3m wide x 2m high</t>
  </si>
  <si>
    <t>Deer repellent</t>
  </si>
  <si>
    <t>Chemical bracken control</t>
  </si>
  <si>
    <t>Mechanical bracken control</t>
  </si>
  <si>
    <t>Bracken control supplement for follow up treatment</t>
  </si>
  <si>
    <t>Hard base for livestock drinkers</t>
  </si>
  <si>
    <t>Pasture pump and associated pipework</t>
  </si>
  <si>
    <t>Ram pump and associated pipework</t>
  </si>
  <si>
    <t>Livestock trough</t>
  </si>
  <si>
    <t>Pipework associated with livestock troughs</t>
  </si>
  <si>
    <t>Small leaky woody dam (1 to 2.99 metres)</t>
  </si>
  <si>
    <t>Large leaky woody dam (3 to 5 metres)</t>
  </si>
  <si>
    <t>Culvert</t>
  </si>
  <si>
    <r>
      <t xml:space="preserve">Total </t>
    </r>
    <r>
      <rPr>
        <sz val="12"/>
        <color theme="1"/>
        <rFont val="Verdana"/>
        <family val="2"/>
      </rPr>
      <t xml:space="preserve">(auto-calculated) </t>
    </r>
    <r>
      <rPr>
        <b/>
        <sz val="12"/>
        <color theme="1"/>
        <rFont val="Verdana"/>
        <family val="2"/>
      </rPr>
      <t>:</t>
    </r>
  </si>
  <si>
    <r>
      <t>1.4 Low Sensitivity Land Incentives &amp; Additional Contributions</t>
    </r>
    <r>
      <rPr>
        <sz val="12"/>
        <color rgb="FF000000"/>
        <rFont val="Verdana"/>
        <family val="2"/>
      </rPr>
      <t xml:space="preserve"> -</t>
    </r>
    <r>
      <rPr>
        <b/>
        <i/>
        <sz val="12"/>
        <color rgb="FF000000"/>
        <rFont val="Verdana"/>
        <family val="2"/>
      </rPr>
      <t xml:space="preserve"> final capital claims only</t>
    </r>
  </si>
  <si>
    <t>Low Sensitivity Land Incentives &amp; Additional Contributions in your agreement will be automatically applied to your final claim for capital work. The total amount is stated in your agreement.</t>
  </si>
  <si>
    <t>Would you like to opt out of any Low Sensitivity Land Incentives in your agreement?</t>
  </si>
  <si>
    <t>Would you like to opt out of any Additional Contributions in your agreement? If yes, please fill in below.</t>
  </si>
  <si>
    <t>Additional Contribution</t>
  </si>
  <si>
    <t>Land parcels or (sub) compartment(s) to be removed from the Additional Contributions:</t>
  </si>
  <si>
    <t>Nature Recovery</t>
  </si>
  <si>
    <t>Flood Risk</t>
  </si>
  <si>
    <t>Water Quality</t>
  </si>
  <si>
    <t>Riparian Buffers</t>
  </si>
  <si>
    <t>Social - Close to settlements</t>
  </si>
  <si>
    <t>Social - Recreational access</t>
  </si>
  <si>
    <r>
      <t>1.5 Annual Maintenance Payments</t>
    </r>
    <r>
      <rPr>
        <sz val="12"/>
        <color rgb="FF000000"/>
        <rFont val="Verdana"/>
        <family val="2"/>
      </rPr>
      <t xml:space="preserve"> -</t>
    </r>
    <r>
      <rPr>
        <b/>
        <i/>
        <sz val="12"/>
        <color rgb="FF000000"/>
        <rFont val="Verdana"/>
        <family val="2"/>
      </rPr>
      <t xml:space="preserve"> final capital claims only</t>
    </r>
  </si>
  <si>
    <t xml:space="preserve">Annual Maintenance Payments in your agreement will be triggered following payment of your final capital claim. You can opt out of all years of Annual Maintenance Payments but you cannot partially opt-out. Once opted-out, you cannot opt back in. Note you remain under obligation to maintain the woodland for the entire Obligation Period. </t>
  </si>
  <si>
    <t>Would you like to opt out of Annual Maintenance Payments in your agreement?</t>
  </si>
  <si>
    <t>Please check all information is correct. Complete tab 2 Planting Details.</t>
  </si>
  <si>
    <t>Section 2: EWCO Planting Details</t>
  </si>
  <si>
    <t xml:space="preserve">2.1 Additional information </t>
  </si>
  <si>
    <t>Please provide any further information in relation to the work completed. If you have deviated from your Agreement, please explain why this is. If this is your final claim and not all the work in the Agreement has been completed, please explain why the outstanding work will not be undertaken.
If you have overplanted trees that you will not be claiming for, please detail the compartment(s), species and number here.</t>
  </si>
  <si>
    <t>2.2 Planting details</t>
  </si>
  <si>
    <r>
      <t xml:space="preserve">Please enter the gross and net planting area for each land parcel (compartment) from your EWCO agreement included in this claim. This excludes supplementary planting. Enter the Compartment ID number (as shown in column A of the 3 - Land Summary tab of your EWCO Application Form) alongside the full compartment reference in each row. Please do not leave blank rows between entries.
If this is your final claim, please include gross and net area figures for any compartments exclusively using natural colonisation as a woodland creation method.
Once you have completed compartment details below, enter planted species data in sections </t>
    </r>
    <r>
      <rPr>
        <b/>
        <i/>
        <sz val="11"/>
        <color rgb="FF000000"/>
        <rFont val="Verdana"/>
        <family val="2"/>
      </rPr>
      <t>2.3 Species breakdown</t>
    </r>
    <r>
      <rPr>
        <i/>
        <sz val="11"/>
        <color rgb="FF000000"/>
        <rFont val="Verdana"/>
        <family val="2"/>
      </rPr>
      <t xml:space="preserve"> and </t>
    </r>
    <r>
      <rPr>
        <b/>
        <i/>
        <sz val="11"/>
        <color rgb="FF000000"/>
        <rFont val="Verdana"/>
        <family val="2"/>
      </rPr>
      <t>2.4 Supplementary planting</t>
    </r>
    <r>
      <rPr>
        <i/>
        <sz val="11"/>
        <color rgb="FF000000"/>
        <rFont val="Verdana"/>
        <family val="2"/>
      </rPr>
      <t>. The total number of trees for each compartment will be automatically calculated. You should check that these match expected planting figures.</t>
    </r>
  </si>
  <si>
    <t>Compartment ID number</t>
  </si>
  <si>
    <t>Land parcel or compartment reference</t>
  </si>
  <si>
    <r>
      <t xml:space="preserve">Gross area </t>
    </r>
    <r>
      <rPr>
        <i/>
        <sz val="12"/>
        <color rgb="FF000000"/>
        <rFont val="Verdana"/>
        <family val="2"/>
      </rPr>
      <t>(Ha)</t>
    </r>
  </si>
  <si>
    <r>
      <t xml:space="preserve">Net area </t>
    </r>
    <r>
      <rPr>
        <i/>
        <sz val="12"/>
        <color rgb="FF000000"/>
        <rFont val="Verdana"/>
        <family val="2"/>
      </rPr>
      <t>(Ha)</t>
    </r>
  </si>
  <si>
    <r>
      <t xml:space="preserve">Total number of trees </t>
    </r>
    <r>
      <rPr>
        <i/>
        <sz val="12"/>
        <color rgb="FF000000"/>
        <rFont val="Verdana"/>
        <family val="2"/>
      </rPr>
      <t>(auto)</t>
    </r>
  </si>
  <si>
    <r>
      <rPr>
        <b/>
        <sz val="12"/>
        <color rgb="FF000000"/>
        <rFont val="Verdana"/>
        <family val="2"/>
      </rPr>
      <t xml:space="preserve">Claim total 
</t>
    </r>
    <r>
      <rPr>
        <i/>
        <sz val="12"/>
        <color rgb="FF000000"/>
        <rFont val="Verdana"/>
        <family val="2"/>
      </rPr>
      <t>(auto-calculated)</t>
    </r>
  </si>
  <si>
    <t>2.3 Species breakdown</t>
  </si>
  <si>
    <r>
      <t xml:space="preserve">2.4 Supplementary planting </t>
    </r>
    <r>
      <rPr>
        <i/>
        <sz val="12"/>
        <rFont val="Verdana"/>
        <family val="2"/>
      </rPr>
      <t>(for natural colonisation only)</t>
    </r>
  </si>
  <si>
    <r>
      <t xml:space="preserve">Please provide a breakdown of trees planted by species. Use one row for each species in each land parcel (compartment). Do not leave blank rows between entries.
Enter the Compartment ID number (as shown in column A of the 3 - Land Summary tab of your EWCO Application Form) alongside the full compartment reference in each row. These should match those entered in </t>
    </r>
    <r>
      <rPr>
        <b/>
        <i/>
        <sz val="11"/>
        <color rgb="FF000000"/>
        <rFont val="Verdana"/>
        <family val="2"/>
      </rPr>
      <t>2.2 Planting details</t>
    </r>
    <r>
      <rPr>
        <i/>
        <sz val="11"/>
        <color rgb="FF000000"/>
        <rFont val="Verdana"/>
        <family val="2"/>
      </rPr>
      <t xml:space="preserve">.
Species highlighted in </t>
    </r>
    <r>
      <rPr>
        <i/>
        <sz val="11"/>
        <rFont val="Verdana"/>
        <family val="2"/>
      </rPr>
      <t>orange</t>
    </r>
    <r>
      <rPr>
        <i/>
        <sz val="11"/>
        <color rgb="FF000000"/>
        <rFont val="Verdana"/>
        <family val="2"/>
      </rPr>
      <t xml:space="preserve"> denote emerging forestry species, see the EWCO Grant Manual for further information. Species planted outside of your Agreement may not be funded.</t>
    </r>
  </si>
  <si>
    <r>
      <rPr>
        <i/>
        <sz val="11"/>
        <color rgb="FF000000"/>
        <rFont val="Verdana"/>
        <family val="2"/>
      </rPr>
      <t xml:space="preserve">If your Agreement includes supplementary planting for natural colonisation, please provide a breakdown, by species, of any supplementary trees planted. Use one row for each species in each land parcel (compartment). Do not leave blank rows between entries.
Enter the Compartment ID number (as shown in column A of the 3 - Land Summary tab of your EWCO Application Form) alongside the full compartment reference in each row. These should match those entered in </t>
    </r>
    <r>
      <rPr>
        <b/>
        <i/>
        <sz val="11"/>
        <color rgb="FF000000"/>
        <rFont val="Verdana"/>
        <family val="2"/>
      </rPr>
      <t>2.2 Planting details</t>
    </r>
    <r>
      <rPr>
        <i/>
        <sz val="11"/>
        <color rgb="FF000000"/>
        <rFont val="Verdana"/>
        <family val="2"/>
      </rPr>
      <t>.</t>
    </r>
  </si>
  <si>
    <r>
      <t xml:space="preserve">Species code 
</t>
    </r>
    <r>
      <rPr>
        <i/>
        <sz val="12"/>
        <color rgb="FF000000"/>
        <rFont val="Verdana"/>
        <family val="2"/>
      </rPr>
      <t>(please select)</t>
    </r>
  </si>
  <si>
    <r>
      <t xml:space="preserve">Species name
</t>
    </r>
    <r>
      <rPr>
        <i/>
        <sz val="12"/>
        <color rgb="FF000000"/>
        <rFont val="Verdana"/>
        <family val="2"/>
      </rPr>
      <t>(auto)</t>
    </r>
  </si>
  <si>
    <t>Number of trees</t>
  </si>
  <si>
    <r>
      <t xml:space="preserve">Total </t>
    </r>
    <r>
      <rPr>
        <i/>
        <sz val="11"/>
        <color rgb="FF000000"/>
        <rFont val="Verdana"/>
        <family val="2"/>
      </rPr>
      <t>(auto-calculated)</t>
    </r>
    <r>
      <rPr>
        <b/>
        <sz val="11"/>
        <color rgb="FF000000"/>
        <rFont val="Verdana"/>
        <family val="2"/>
      </rPr>
      <t>:</t>
    </r>
  </si>
  <si>
    <r>
      <rPr>
        <b/>
        <sz val="11"/>
        <color rgb="FF000000"/>
        <rFont val="Verdana"/>
        <family val="2"/>
      </rPr>
      <t xml:space="preserve">Total </t>
    </r>
    <r>
      <rPr>
        <i/>
        <sz val="11"/>
        <color rgb="FF000000"/>
        <rFont val="Verdana"/>
        <family val="2"/>
      </rPr>
      <t>(auto-calculated)</t>
    </r>
    <r>
      <rPr>
        <b/>
        <sz val="11"/>
        <color rgb="FF000000"/>
        <rFont val="Verdana"/>
        <family val="2"/>
      </rPr>
      <t>:</t>
    </r>
  </si>
  <si>
    <t>If you require additional rows please contact us.</t>
  </si>
  <si>
    <t>Section 3: Biosecure Procurement Requirement Pilot Details</t>
  </si>
  <si>
    <t>3.1 Agreement details</t>
  </si>
  <si>
    <t>Did you submit your initial application before the 22nd of June 2022?</t>
  </si>
  <si>
    <t>3.2 Supply chain details</t>
  </si>
  <si>
    <r>
      <t xml:space="preserve">Tree origin
</t>
    </r>
    <r>
      <rPr>
        <i/>
        <sz val="11"/>
        <color rgb="FF000000"/>
        <rFont val="Verdana"/>
        <family val="2"/>
      </rPr>
      <t>Please select all options that apply to this claim</t>
    </r>
  </si>
  <si>
    <t>Purchased directly from a nursery</t>
  </si>
  <si>
    <t>Purchased indirectly from a nursery</t>
  </si>
  <si>
    <t>Homegrown</t>
  </si>
  <si>
    <t>Other</t>
  </si>
  <si>
    <t>If other, please give details</t>
  </si>
  <si>
    <t xml:space="preserve">If purchased from a nursery indirectly, please state who they were purchased from (e.g. name of forest management company) </t>
  </si>
  <si>
    <t>3.3 Nursery details</t>
  </si>
  <si>
    <r>
      <rPr>
        <sz val="12"/>
        <color theme="1"/>
        <rFont val="Verdana"/>
        <family val="2"/>
      </rPr>
      <t>Please provide details below for each nursery that supplied your trees.</t>
    </r>
    <r>
      <rPr>
        <sz val="11"/>
        <color theme="1"/>
        <rFont val="Verdana"/>
        <family val="2"/>
      </rPr>
      <t xml:space="preserve">
</t>
    </r>
    <r>
      <rPr>
        <i/>
        <sz val="11"/>
        <color theme="1"/>
        <rFont val="Verdana"/>
        <family val="2"/>
      </rPr>
      <t>- For Plant Healthy certified or applicant nurseries, please enter the reference number as found on the
- For nurseries who have undertaken a Ready to Plant assessment, please provide the unique reference number as found on the assessment voucher.</t>
    </r>
  </si>
  <si>
    <t>Nursery 1</t>
  </si>
  <si>
    <t>Name</t>
  </si>
  <si>
    <t xml:space="preserve">Postcode </t>
  </si>
  <si>
    <r>
      <rPr>
        <b/>
        <sz val="11"/>
        <color rgb="FF000000"/>
        <rFont val="Verdana"/>
        <family val="2"/>
      </rPr>
      <t xml:space="preserve">Nursery status </t>
    </r>
    <r>
      <rPr>
        <i/>
        <sz val="11"/>
        <color rgb="FF000000"/>
        <rFont val="Verdana"/>
        <family val="2"/>
      </rPr>
      <t>(please select)</t>
    </r>
  </si>
  <si>
    <t>Reference number(s)</t>
  </si>
  <si>
    <t>Nursery 2</t>
  </si>
  <si>
    <t>Nursery 3</t>
  </si>
  <si>
    <t>Nursery 4</t>
  </si>
  <si>
    <t>Nursery 5</t>
  </si>
  <si>
    <t xml:space="preserve"> </t>
  </si>
  <si>
    <t>EWCO Species List</t>
  </si>
  <si>
    <t>Species highlighted orange may be used but must have been assessed by us for suitability.</t>
  </si>
  <si>
    <t>Native Broadleaf Species List</t>
  </si>
  <si>
    <t>Native Conifer Species List</t>
  </si>
  <si>
    <t>Species Name</t>
  </si>
  <si>
    <t>Scientific Name</t>
  </si>
  <si>
    <t>Species Code</t>
  </si>
  <si>
    <t>Mixed native broadleaves</t>
  </si>
  <si>
    <t>NBL</t>
  </si>
  <si>
    <t>Juniper</t>
  </si>
  <si>
    <t>Juniperus communis</t>
  </si>
  <si>
    <t>JUN</t>
  </si>
  <si>
    <t>Field maple</t>
  </si>
  <si>
    <t>Acer campestre</t>
  </si>
  <si>
    <t>FDM</t>
  </si>
  <si>
    <t>Yew</t>
  </si>
  <si>
    <t>Taxus baccata</t>
  </si>
  <si>
    <t>YEW</t>
  </si>
  <si>
    <t>Common alder</t>
  </si>
  <si>
    <t>Alnus glutinosa</t>
  </si>
  <si>
    <t>CAR</t>
  </si>
  <si>
    <t>Silver birch</t>
  </si>
  <si>
    <t>Betula pendula</t>
  </si>
  <si>
    <t>SBI</t>
  </si>
  <si>
    <t>Downy birch</t>
  </si>
  <si>
    <t>Betula pubescens</t>
  </si>
  <si>
    <t>DBI</t>
  </si>
  <si>
    <t>Non-Native Conifer Species List</t>
  </si>
  <si>
    <t>Hornbeam</t>
  </si>
  <si>
    <t>Carpinus betulus</t>
  </si>
  <si>
    <t>HBM</t>
  </si>
  <si>
    <t>Hazel</t>
  </si>
  <si>
    <t>Corylus avellana</t>
  </si>
  <si>
    <t>HAZ</t>
  </si>
  <si>
    <t>Mixed conifers</t>
  </si>
  <si>
    <t>MC</t>
  </si>
  <si>
    <t>Midland hawthorn</t>
  </si>
  <si>
    <t>Crataegus laevigata</t>
  </si>
  <si>
    <t>MDH</t>
  </si>
  <si>
    <t>Other conifers</t>
  </si>
  <si>
    <t>XC</t>
  </si>
  <si>
    <t xml:space="preserve">Hawthorn </t>
  </si>
  <si>
    <t>Crataegus monogyna</t>
  </si>
  <si>
    <t>HAW</t>
  </si>
  <si>
    <t>European Silver fir</t>
  </si>
  <si>
    <t>Abies alba</t>
  </si>
  <si>
    <t>ESF</t>
  </si>
  <si>
    <t>Beech</t>
  </si>
  <si>
    <t>Fagus sylvatica</t>
  </si>
  <si>
    <t>BE</t>
  </si>
  <si>
    <t>Red (Pacific Silver) fir</t>
  </si>
  <si>
    <t>Abies amabilis</t>
  </si>
  <si>
    <t>PSF</t>
  </si>
  <si>
    <t>Ash</t>
  </si>
  <si>
    <t>Fraxinus excelsior</t>
  </si>
  <si>
    <t>AH</t>
  </si>
  <si>
    <t>Bornmullers fir</t>
  </si>
  <si>
    <t>Abies bornmuelleriana</t>
  </si>
  <si>
    <t>BMF</t>
  </si>
  <si>
    <t xml:space="preserve">Holly </t>
  </si>
  <si>
    <t>Ilex aquifolium</t>
  </si>
  <si>
    <t>HOL</t>
  </si>
  <si>
    <t>Grecian fir</t>
  </si>
  <si>
    <t>Abies cephalonica</t>
  </si>
  <si>
    <t>GKF</t>
  </si>
  <si>
    <t>Crab apple</t>
  </si>
  <si>
    <t>Malus sylvestris</t>
  </si>
  <si>
    <t>CAP</t>
  </si>
  <si>
    <t>Grand fir</t>
  </si>
  <si>
    <t>Abies grandis</t>
  </si>
  <si>
    <t>GF</t>
  </si>
  <si>
    <t>Native black poplar</t>
  </si>
  <si>
    <r>
      <t xml:space="preserve">Populus nigra </t>
    </r>
    <r>
      <rPr>
        <sz val="10"/>
        <color rgb="FFDA846B"/>
        <rFont val="Verdana"/>
        <family val="2"/>
      </rPr>
      <t>subsp</t>
    </r>
    <r>
      <rPr>
        <i/>
        <sz val="10"/>
        <color rgb="FFDA846B"/>
        <rFont val="Verdana"/>
        <family val="2"/>
      </rPr>
      <t xml:space="preserve">. </t>
    </r>
    <r>
      <rPr>
        <i/>
        <sz val="10"/>
        <color rgb="FF000000"/>
        <rFont val="Verdana"/>
        <family val="2"/>
      </rPr>
      <t>betulifolia</t>
    </r>
  </si>
  <si>
    <t>NPO</t>
  </si>
  <si>
    <t>Nordmann fir</t>
  </si>
  <si>
    <t>Abies nordmanniana</t>
  </si>
  <si>
    <t>NMF</t>
  </si>
  <si>
    <t>Grey poplar</t>
  </si>
  <si>
    <t>Populus x canescens*</t>
  </si>
  <si>
    <t>GPO</t>
  </si>
  <si>
    <t>Noble fir</t>
  </si>
  <si>
    <t>Abies procera</t>
  </si>
  <si>
    <t>NF</t>
  </si>
  <si>
    <t>Aspen</t>
  </si>
  <si>
    <t>Populus tremula</t>
  </si>
  <si>
    <t>ASP</t>
  </si>
  <si>
    <t>Other firs (Abies)</t>
  </si>
  <si>
    <r>
      <t xml:space="preserve">Abies </t>
    </r>
    <r>
      <rPr>
        <sz val="10"/>
        <color rgb="FF000000"/>
        <rFont val="Verdana"/>
        <family val="2"/>
      </rPr>
      <t>spp.</t>
    </r>
  </si>
  <si>
    <t>XF</t>
  </si>
  <si>
    <t>Wild cherry/gean</t>
  </si>
  <si>
    <t>Prunus avium</t>
  </si>
  <si>
    <t>WCH</t>
  </si>
  <si>
    <t>Atlas cedar</t>
  </si>
  <si>
    <t>Cedrus atlantica</t>
  </si>
  <si>
    <t>ACR</t>
  </si>
  <si>
    <t>Bird cherry</t>
  </si>
  <si>
    <t>Prunus padus</t>
  </si>
  <si>
    <t>BCH</t>
  </si>
  <si>
    <t>Cedar of Lebanon</t>
  </si>
  <si>
    <t>Cedrus libani</t>
  </si>
  <si>
    <t>LCR</t>
  </si>
  <si>
    <t>Blackthorn</t>
  </si>
  <si>
    <t>Prunus spinosa</t>
  </si>
  <si>
    <t>SLO</t>
  </si>
  <si>
    <t>Other cedar</t>
  </si>
  <si>
    <r>
      <t>Cedrus</t>
    </r>
    <r>
      <rPr>
        <sz val="10"/>
        <color rgb="FF000000"/>
        <rFont val="Verdana"/>
        <family val="2"/>
      </rPr>
      <t xml:space="preserve"> spp.</t>
    </r>
  </si>
  <si>
    <t>XCD</t>
  </si>
  <si>
    <t xml:space="preserve">Pedunculate oak </t>
  </si>
  <si>
    <t>Quercus robur</t>
  </si>
  <si>
    <t>POK</t>
  </si>
  <si>
    <t>Lawsons cypress</t>
  </si>
  <si>
    <t>Chamaecyparis lawsoniana</t>
  </si>
  <si>
    <t>LC</t>
  </si>
  <si>
    <t xml:space="preserve">Sessile oak </t>
  </si>
  <si>
    <t>Quercus petrea</t>
  </si>
  <si>
    <t>SOK</t>
  </si>
  <si>
    <t>Japanese cedar</t>
  </si>
  <si>
    <t>Cryptomeria japonica</t>
  </si>
  <si>
    <t>JCR</t>
  </si>
  <si>
    <t>Purging buckthorn</t>
  </si>
  <si>
    <t>Rhamnus cathartica</t>
  </si>
  <si>
    <t>PGB</t>
  </si>
  <si>
    <t>Leyland cypress</t>
  </si>
  <si>
    <t>Cupressocyparis leylandii</t>
  </si>
  <si>
    <t>LEC</t>
  </si>
  <si>
    <t>White willow</t>
  </si>
  <si>
    <t>Salix alba</t>
  </si>
  <si>
    <t>WWI</t>
  </si>
  <si>
    <t>Norway spruce</t>
  </si>
  <si>
    <t>Picea abies</t>
  </si>
  <si>
    <t>NS</t>
  </si>
  <si>
    <t>Goat willow</t>
  </si>
  <si>
    <t>Salix caprea</t>
  </si>
  <si>
    <t>GOW</t>
  </si>
  <si>
    <t>Serbian spruce</t>
  </si>
  <si>
    <t>Picea omorika</t>
  </si>
  <si>
    <t>OMS</t>
  </si>
  <si>
    <t>Grey willow</t>
  </si>
  <si>
    <t>Salix cinerea</t>
  </si>
  <si>
    <t>GRW</t>
  </si>
  <si>
    <t>Oriental spruce</t>
  </si>
  <si>
    <t>Picea orientalis</t>
  </si>
  <si>
    <t>ORS</t>
  </si>
  <si>
    <t>Crack willow</t>
  </si>
  <si>
    <t>Salix fragilis</t>
  </si>
  <si>
    <t>CWI</t>
  </si>
  <si>
    <t>Sitka spruce</t>
  </si>
  <si>
    <t>Picea sitchensis</t>
  </si>
  <si>
    <t>SS</t>
  </si>
  <si>
    <t>Bay willow</t>
  </si>
  <si>
    <t>Salix pentandra</t>
  </si>
  <si>
    <t>BWI</t>
  </si>
  <si>
    <t>Other spruces</t>
  </si>
  <si>
    <r>
      <t xml:space="preserve">Picea </t>
    </r>
    <r>
      <rPr>
        <sz val="10"/>
        <color rgb="FF000000"/>
        <rFont val="Verdana"/>
        <family val="2"/>
      </rPr>
      <t>spp.</t>
    </r>
  </si>
  <si>
    <t>XS</t>
  </si>
  <si>
    <t>Elder</t>
  </si>
  <si>
    <t>Sambucus nigra</t>
  </si>
  <si>
    <t>ELD</t>
  </si>
  <si>
    <t>Armand's pine</t>
  </si>
  <si>
    <t>Pinus armandii</t>
  </si>
  <si>
    <t>PAR</t>
  </si>
  <si>
    <t>Rowan</t>
  </si>
  <si>
    <t>Sorbus aucuparia</t>
  </si>
  <si>
    <t>ROW</t>
  </si>
  <si>
    <t>Mexican white pine</t>
  </si>
  <si>
    <t>Pinus ayacahuite</t>
  </si>
  <si>
    <t>PAY</t>
  </si>
  <si>
    <t>Whitebeam</t>
  </si>
  <si>
    <t>Sorbus aria</t>
  </si>
  <si>
    <t>WBM</t>
  </si>
  <si>
    <t>Calabrian pine</t>
  </si>
  <si>
    <t>Pinus brutia</t>
  </si>
  <si>
    <t>PBR</t>
  </si>
  <si>
    <t>Wild service tree</t>
  </si>
  <si>
    <t>Sorbus torminalis</t>
  </si>
  <si>
    <t>WST</t>
  </si>
  <si>
    <t>Lodgepole pine</t>
  </si>
  <si>
    <t>Pinus contorta</t>
  </si>
  <si>
    <t>LP</t>
  </si>
  <si>
    <t>Small-leaved lime</t>
  </si>
  <si>
    <t>Tilia cordata</t>
  </si>
  <si>
    <t>SLI</t>
  </si>
  <si>
    <t>Slash pine</t>
  </si>
  <si>
    <t>Pinus ellottii</t>
  </si>
  <si>
    <t>PEL</t>
  </si>
  <si>
    <t>Common lime</t>
  </si>
  <si>
    <t>Tilia europaea</t>
  </si>
  <si>
    <t>CLI</t>
  </si>
  <si>
    <t>Korean pine</t>
  </si>
  <si>
    <t>Pinus koreana</t>
  </si>
  <si>
    <t>PKO</t>
  </si>
  <si>
    <t>Large-leaved lime</t>
  </si>
  <si>
    <t>Tilia platyphyllos</t>
  </si>
  <si>
    <t>LLI</t>
  </si>
  <si>
    <t>Western white pine</t>
  </si>
  <si>
    <t>Pinus monticola</t>
  </si>
  <si>
    <t>PMO</t>
  </si>
  <si>
    <t>Wych elm</t>
  </si>
  <si>
    <t>Ulmus glabra</t>
  </si>
  <si>
    <t>WEM</t>
  </si>
  <si>
    <t>Bishop pine</t>
  </si>
  <si>
    <t>Pinus muricata</t>
  </si>
  <si>
    <t>BIP</t>
  </si>
  <si>
    <t>Small-leaved elm</t>
  </si>
  <si>
    <t>Ulmus minor</t>
  </si>
  <si>
    <t>PEM</t>
  </si>
  <si>
    <t>Corsican pine</t>
  </si>
  <si>
    <t>Pinus nigra var maritima</t>
  </si>
  <si>
    <t>CP</t>
  </si>
  <si>
    <t>English elm</t>
  </si>
  <si>
    <t>Ulmus procera</t>
  </si>
  <si>
    <t>EEM</t>
  </si>
  <si>
    <t>Austrian pine</t>
  </si>
  <si>
    <t>Pinus nigra var nigra</t>
  </si>
  <si>
    <t>AUP</t>
  </si>
  <si>
    <t>Macedonian pine</t>
  </si>
  <si>
    <t>Pinus peuce</t>
  </si>
  <si>
    <t>MCP</t>
  </si>
  <si>
    <t>Maritime pine</t>
  </si>
  <si>
    <t>Pinus pinaster</t>
  </si>
  <si>
    <t>MAP</t>
  </si>
  <si>
    <t>Non-Native Broadleaf Species List</t>
  </si>
  <si>
    <t>Ponderosa pine</t>
  </si>
  <si>
    <t>Pinus ponderosa</t>
  </si>
  <si>
    <t>PDP</t>
  </si>
  <si>
    <t>Monterey pine</t>
  </si>
  <si>
    <t>Pinus radiata</t>
  </si>
  <si>
    <t>RAP</t>
  </si>
  <si>
    <t>Mixed non-native broadleaves</t>
  </si>
  <si>
    <t>MB</t>
  </si>
  <si>
    <t>Other pines</t>
  </si>
  <si>
    <r>
      <t>Pinus</t>
    </r>
    <r>
      <rPr>
        <sz val="10"/>
        <color rgb="FF000000"/>
        <rFont val="Verdana"/>
        <family val="2"/>
      </rPr>
      <t xml:space="preserve"> spp.</t>
    </r>
  </si>
  <si>
    <t>XP</t>
  </si>
  <si>
    <t>Other non-native broadleaves</t>
  </si>
  <si>
    <t>XB</t>
  </si>
  <si>
    <t>Weymouth pine</t>
  </si>
  <si>
    <t>Pinus strobus</t>
  </si>
  <si>
    <t>WEP</t>
  </si>
  <si>
    <t>Big-leaf maple</t>
  </si>
  <si>
    <t>Acer macrophyllum</t>
  </si>
  <si>
    <t>BLM</t>
  </si>
  <si>
    <t>Loblolly pine</t>
  </si>
  <si>
    <t>Pinus taeda</t>
  </si>
  <si>
    <t>LOP</t>
  </si>
  <si>
    <t>Norway maple</t>
  </si>
  <si>
    <t>Acer platanoides</t>
  </si>
  <si>
    <t>NOM</t>
  </si>
  <si>
    <t>Mountain pine</t>
  </si>
  <si>
    <t>Pinus uncinata</t>
  </si>
  <si>
    <t>MOP</t>
  </si>
  <si>
    <t>Silver maple</t>
  </si>
  <si>
    <t>Acer saccharinum</t>
  </si>
  <si>
    <t>ASA</t>
  </si>
  <si>
    <t>Bhutan pine</t>
  </si>
  <si>
    <t>Pinus wallichiana</t>
  </si>
  <si>
    <t>PWA</t>
  </si>
  <si>
    <t>Italian alder</t>
  </si>
  <si>
    <t>Alnus cordata</t>
  </si>
  <si>
    <t>IAR</t>
  </si>
  <si>
    <t>Yunnan pine</t>
  </si>
  <si>
    <t>Pinus yunnanensis</t>
  </si>
  <si>
    <t>PYU</t>
  </si>
  <si>
    <t>Grey alder</t>
  </si>
  <si>
    <t>Alnus incana</t>
  </si>
  <si>
    <t>GAR</t>
  </si>
  <si>
    <t>Douglas fir</t>
  </si>
  <si>
    <t>Pseudotsuga menziesii</t>
  </si>
  <si>
    <t>DF</t>
  </si>
  <si>
    <t>Red alder</t>
  </si>
  <si>
    <t>Alnus rubra</t>
  </si>
  <si>
    <t>RAR</t>
  </si>
  <si>
    <t>Coast redwood</t>
  </si>
  <si>
    <t>Sequoia sempervirens</t>
  </si>
  <si>
    <t>RSQ</t>
  </si>
  <si>
    <t>Green alder</t>
  </si>
  <si>
    <t>Alnus viridis</t>
  </si>
  <si>
    <t>VAR</t>
  </si>
  <si>
    <t>Wellingtonia</t>
  </si>
  <si>
    <t>Sequoiadendron giganteum</t>
  </si>
  <si>
    <t>WSQ</t>
  </si>
  <si>
    <t>Paper birch</t>
  </si>
  <si>
    <t>Betula papyrifera</t>
  </si>
  <si>
    <t>PBI</t>
  </si>
  <si>
    <t>Western red cedar</t>
  </si>
  <si>
    <t>Thuja plicata</t>
  </si>
  <si>
    <t>WRC</t>
  </si>
  <si>
    <t>Other birches</t>
  </si>
  <si>
    <r>
      <t xml:space="preserve">Betula </t>
    </r>
    <r>
      <rPr>
        <sz val="10"/>
        <color rgb="FF000000"/>
        <rFont val="Verdana"/>
        <family val="2"/>
      </rPr>
      <t>spp.</t>
    </r>
  </si>
  <si>
    <t>XBI</t>
  </si>
  <si>
    <t>Western hemlock</t>
  </si>
  <si>
    <t>Tsuga heterophylla</t>
  </si>
  <si>
    <t>WH</t>
  </si>
  <si>
    <t>Shagbark hickory</t>
  </si>
  <si>
    <t>Carya ovata</t>
  </si>
  <si>
    <t>COV</t>
  </si>
  <si>
    <t>Cider gum</t>
  </si>
  <si>
    <t>Eucalyptus gunnii</t>
  </si>
  <si>
    <t>CDE</t>
  </si>
  <si>
    <t>Shining gum</t>
  </si>
  <si>
    <t>Eucalyptus nitens</t>
  </si>
  <si>
    <t>SHE</t>
  </si>
  <si>
    <t>Naturalised Conifer Species List</t>
  </si>
  <si>
    <t>Other Eucalyptus</t>
  </si>
  <si>
    <r>
      <t xml:space="preserve">Eucalyptus </t>
    </r>
    <r>
      <rPr>
        <sz val="10"/>
        <color rgb="FF000000"/>
        <rFont val="Verdana"/>
        <family val="2"/>
      </rPr>
      <t>spp.</t>
    </r>
  </si>
  <si>
    <t>EUC</t>
  </si>
  <si>
    <t>Oriental beech</t>
  </si>
  <si>
    <t>Fagus orientalis</t>
  </si>
  <si>
    <t>FOR</t>
  </si>
  <si>
    <t>Scots pine</t>
  </si>
  <si>
    <t>Pinus sylvestris</t>
  </si>
  <si>
    <t>SP</t>
  </si>
  <si>
    <t>White ash</t>
  </si>
  <si>
    <t>Fraxinus americana</t>
  </si>
  <si>
    <t>WAH</t>
  </si>
  <si>
    <t>Narrow-leafed ash</t>
  </si>
  <si>
    <t>Fraxinus angustifolia</t>
  </si>
  <si>
    <t>NAH</t>
  </si>
  <si>
    <t>Red ash</t>
  </si>
  <si>
    <t>Fraxinus pennsylvanica</t>
  </si>
  <si>
    <t>FPE</t>
  </si>
  <si>
    <t>Native Woody Shrubs Species List</t>
  </si>
  <si>
    <t>Black walnut</t>
  </si>
  <si>
    <t>Juglans nigra</t>
  </si>
  <si>
    <t>BWA</t>
  </si>
  <si>
    <t>Other walnut</t>
  </si>
  <si>
    <r>
      <t xml:space="preserve">Juglans </t>
    </r>
    <r>
      <rPr>
        <sz val="10"/>
        <color rgb="FF000000"/>
        <rFont val="Verdana"/>
        <family val="2"/>
      </rPr>
      <t>spp</t>
    </r>
    <r>
      <rPr>
        <i/>
        <sz val="10"/>
        <color rgb="FF000000"/>
        <rFont val="Verdana"/>
        <family val="2"/>
      </rPr>
      <t>.</t>
    </r>
  </si>
  <si>
    <t>XWA</t>
  </si>
  <si>
    <t>Other native woody shrubs</t>
  </si>
  <si>
    <t>WSH</t>
  </si>
  <si>
    <t>Tulip tree</t>
  </si>
  <si>
    <t>Liriodendron tulipifera</t>
  </si>
  <si>
    <t>TUL</t>
  </si>
  <si>
    <t>Box</t>
  </si>
  <si>
    <r>
      <t>Buxus</t>
    </r>
    <r>
      <rPr>
        <sz val="10"/>
        <color rgb="FF000000"/>
        <rFont val="Verdana"/>
        <family val="2"/>
      </rPr>
      <t xml:space="preserve"> spp.</t>
    </r>
  </si>
  <si>
    <t>BOX</t>
  </si>
  <si>
    <t>Raoul/Rauli</t>
  </si>
  <si>
    <t>Nothofagus alpina</t>
  </si>
  <si>
    <t>RAN</t>
  </si>
  <si>
    <t>Dogwood</t>
  </si>
  <si>
    <r>
      <t>Cornus</t>
    </r>
    <r>
      <rPr>
        <sz val="10"/>
        <color rgb="FF000000"/>
        <rFont val="Verdana"/>
        <family val="2"/>
      </rPr>
      <t xml:space="preserve"> spp.</t>
    </r>
  </si>
  <si>
    <t>DOG</t>
  </si>
  <si>
    <t>Roble</t>
  </si>
  <si>
    <t>Nothofagus obliqua</t>
  </si>
  <si>
    <t>RON</t>
  </si>
  <si>
    <t>Spurge laurel</t>
  </si>
  <si>
    <t>Daphne laureola</t>
  </si>
  <si>
    <t>SGL</t>
  </si>
  <si>
    <t>Lenga</t>
  </si>
  <si>
    <t>Nothofagus pumilio</t>
  </si>
  <si>
    <t>LEN</t>
  </si>
  <si>
    <t>Spindle</t>
  </si>
  <si>
    <t>Euonymus europaeus</t>
  </si>
  <si>
    <t>SPI</t>
  </si>
  <si>
    <t>Other Nothofagus</t>
  </si>
  <si>
    <r>
      <t>Nothofagus</t>
    </r>
    <r>
      <rPr>
        <sz val="10"/>
        <color rgb="FF000000"/>
        <rFont val="Verdana"/>
        <family val="2"/>
      </rPr>
      <t xml:space="preserve"> spp</t>
    </r>
    <r>
      <rPr>
        <i/>
        <sz val="10"/>
        <color rgb="FF000000"/>
        <rFont val="Verdana"/>
        <family val="2"/>
      </rPr>
      <t>.</t>
    </r>
  </si>
  <si>
    <t>XNO</t>
  </si>
  <si>
    <t>Wild privet</t>
  </si>
  <si>
    <t>Ligustrum vulgare</t>
  </si>
  <si>
    <t>WPI</t>
  </si>
  <si>
    <t>London plane</t>
  </si>
  <si>
    <t>Platanus x acerifolia*</t>
  </si>
  <si>
    <t>LPL</t>
  </si>
  <si>
    <t>Eared willow</t>
  </si>
  <si>
    <t>Salix aurita</t>
  </si>
  <si>
    <t>EAW</t>
  </si>
  <si>
    <t>Plane spp</t>
  </si>
  <si>
    <r>
      <t>Platanus</t>
    </r>
    <r>
      <rPr>
        <sz val="10"/>
        <color rgb="FF000000"/>
        <rFont val="Verdana"/>
        <family val="2"/>
      </rPr>
      <t xml:space="preserve"> spp</t>
    </r>
    <r>
      <rPr>
        <i/>
        <sz val="10"/>
        <color rgb="FF000000"/>
        <rFont val="Verdana"/>
        <family val="2"/>
      </rPr>
      <t>.</t>
    </r>
  </si>
  <si>
    <t>XPL</t>
  </si>
  <si>
    <t>Purple willow</t>
  </si>
  <si>
    <t>Salix purpurea</t>
  </si>
  <si>
    <t>PUW</t>
  </si>
  <si>
    <t>White poplar</t>
  </si>
  <si>
    <t>Populus alba</t>
  </si>
  <si>
    <t>APO</t>
  </si>
  <si>
    <t>Almond willow</t>
  </si>
  <si>
    <t>Salix triandra</t>
  </si>
  <si>
    <t>ALW</t>
  </si>
  <si>
    <t>Hybrid poplar</t>
  </si>
  <si>
    <t>Populus serotina/trichocarpa</t>
  </si>
  <si>
    <t>WPO</t>
  </si>
  <si>
    <t>Osier</t>
  </si>
  <si>
    <t>Salix viminalis</t>
  </si>
  <si>
    <t>OS</t>
  </si>
  <si>
    <t>Other poplar spp</t>
  </si>
  <si>
    <r>
      <t>Populus</t>
    </r>
    <r>
      <rPr>
        <sz val="10"/>
        <color rgb="FF000000"/>
        <rFont val="Verdana"/>
        <family val="2"/>
      </rPr>
      <t xml:space="preserve"> spp</t>
    </r>
    <r>
      <rPr>
        <i/>
        <sz val="10"/>
        <color rgb="FF000000"/>
        <rFont val="Verdana"/>
        <family val="2"/>
      </rPr>
      <t>.</t>
    </r>
  </si>
  <si>
    <t>XPO</t>
  </si>
  <si>
    <t>Wayfaring tree</t>
  </si>
  <si>
    <t>Viburnum lantana</t>
  </si>
  <si>
    <t>WAY</t>
  </si>
  <si>
    <t>White oak</t>
  </si>
  <si>
    <t>Quercus alba</t>
  </si>
  <si>
    <t>WOK</t>
  </si>
  <si>
    <t xml:space="preserve">Guelder rose </t>
  </si>
  <si>
    <t>Viburnum opulus</t>
  </si>
  <si>
    <t>GDR</t>
  </si>
  <si>
    <t>Red oak</t>
  </si>
  <si>
    <t>Quercus rubra</t>
  </si>
  <si>
    <t>ROK</t>
  </si>
  <si>
    <t>Hungarian oak</t>
  </si>
  <si>
    <t>Quercus frainetto</t>
  </si>
  <si>
    <t>QFR</t>
  </si>
  <si>
    <t>Downy oak</t>
  </si>
  <si>
    <t>Quercus pubescens</t>
  </si>
  <si>
    <t>QPU</t>
  </si>
  <si>
    <t>Native 'Small Trees' Species List</t>
  </si>
  <si>
    <t>Pyrenean oak</t>
  </si>
  <si>
    <t>Quercus pyrenaica</t>
  </si>
  <si>
    <t>QPY</t>
  </si>
  <si>
    <t xml:space="preserve">Tree species that can be used (in addition to the native woody shrubs list above) to make up the 25 - 35% small trees and shrubs requirement for the Nature Recovery Additional Contribution </t>
  </si>
  <si>
    <t>Other oak</t>
  </si>
  <si>
    <r>
      <t xml:space="preserve">Quercus </t>
    </r>
    <r>
      <rPr>
        <sz val="10"/>
        <color rgb="FF000000"/>
        <rFont val="Verdana"/>
        <family val="2"/>
      </rPr>
      <t>spp</t>
    </r>
    <r>
      <rPr>
        <i/>
        <sz val="10"/>
        <color rgb="FF000000"/>
        <rFont val="Verdana"/>
        <family val="2"/>
      </rPr>
      <t>.</t>
    </r>
  </si>
  <si>
    <t>XOK</t>
  </si>
  <si>
    <t>Other willows</t>
  </si>
  <si>
    <r>
      <t xml:space="preserve">Salix </t>
    </r>
    <r>
      <rPr>
        <sz val="10"/>
        <color rgb="FF000000"/>
        <rFont val="Verdana"/>
        <family val="2"/>
      </rPr>
      <t>spp.</t>
    </r>
  </si>
  <si>
    <t>XWL</t>
  </si>
  <si>
    <t>Smooth-leaved elm</t>
  </si>
  <si>
    <t>Ulmus carpinifolia</t>
  </si>
  <si>
    <t>SEM</t>
  </si>
  <si>
    <t>Naturalised Broadleaf Species List</t>
  </si>
  <si>
    <t>Sycamore</t>
  </si>
  <si>
    <t>Acer pseudoplatanus</t>
  </si>
  <si>
    <t>SY</t>
  </si>
  <si>
    <t>Horse chestnut</t>
  </si>
  <si>
    <t>Aesculus hippocastanum</t>
  </si>
  <si>
    <t>HCH</t>
  </si>
  <si>
    <t>Sweet chestnut</t>
  </si>
  <si>
    <t>Castanea sativa</t>
  </si>
  <si>
    <t>SC</t>
  </si>
  <si>
    <t>Common walnut</t>
  </si>
  <si>
    <t>Juglans regia</t>
  </si>
  <si>
    <t>CWA</t>
  </si>
  <si>
    <t>Wild pear</t>
  </si>
  <si>
    <t>Pyrus communis</t>
  </si>
  <si>
    <t>WDP</t>
  </si>
  <si>
    <t>Wild plum</t>
  </si>
  <si>
    <t>Prunus domestica</t>
  </si>
  <si>
    <t>WPE</t>
  </si>
  <si>
    <t>Turkey oak</t>
  </si>
  <si>
    <t>Quercus cerris</t>
  </si>
  <si>
    <t>TOK</t>
  </si>
  <si>
    <t>Holm oak</t>
  </si>
  <si>
    <t>Quercus ilex</t>
  </si>
  <si>
    <t>HOK</t>
  </si>
  <si>
    <t>* Hybridised</t>
  </si>
  <si>
    <t>Data validation</t>
  </si>
  <si>
    <t>Please select</t>
  </si>
  <si>
    <t>Yes</t>
  </si>
  <si>
    <t>No</t>
  </si>
  <si>
    <t>Biosecure Procurement</t>
  </si>
  <si>
    <t>Was your application submitted on or after 22nd June 2022?:</t>
  </si>
  <si>
    <t>You are part of the Biosecure Procurement Requirement Pilot and will need to provide details of tree procurement if trees are included in your claim. This is as specified in your EWCO Agreement, unless otherwise excepted.</t>
  </si>
  <si>
    <t xml:space="preserve">You are not part of the Biosecure Procurement Requirement Pilot and you do not have to provide any further information to submit your claim. </t>
  </si>
  <si>
    <t>Tree origin:</t>
  </si>
  <si>
    <t>Checkbox conditional formatting:</t>
  </si>
  <si>
    <t>Y/N:</t>
  </si>
  <si>
    <t>Nursery status:</t>
  </si>
  <si>
    <t>Plant Healthy certified</t>
  </si>
  <si>
    <t>Plant Healthy applicant</t>
  </si>
  <si>
    <t>Ready to Plant assessment voucher</t>
  </si>
  <si>
    <t>Tree species:</t>
  </si>
  <si>
    <t>Lesser-known species:</t>
  </si>
  <si>
    <t>Sp name (Col A):</t>
  </si>
  <si>
    <t>Paper-bark birch</t>
  </si>
  <si>
    <t>Species List Data (2024)</t>
  </si>
  <si>
    <t>This table includes legacy codes (shaded in grey) and legacy codes now used for a different species (marked with a '*') for reference purposes.</t>
  </si>
  <si>
    <t>Species List</t>
  </si>
  <si>
    <t>Category</t>
  </si>
  <si>
    <t>Small Trees?</t>
  </si>
  <si>
    <t>LKS Referral?</t>
  </si>
  <si>
    <t>Legacy Code?</t>
  </si>
  <si>
    <t>Native Broadleaves</t>
  </si>
  <si>
    <t>FM</t>
  </si>
  <si>
    <t>Downy birch*</t>
  </si>
  <si>
    <t>PBI*</t>
  </si>
  <si>
    <t>ASH</t>
  </si>
  <si>
    <r>
      <t xml:space="preserve">Populus nigra </t>
    </r>
    <r>
      <rPr>
        <sz val="10"/>
        <color theme="6"/>
        <rFont val="Verdana"/>
        <family val="2"/>
      </rPr>
      <t>subsp</t>
    </r>
    <r>
      <rPr>
        <i/>
        <sz val="10"/>
        <color theme="6"/>
        <rFont val="Verdana"/>
        <family val="2"/>
      </rPr>
      <t>.</t>
    </r>
    <r>
      <rPr>
        <i/>
        <sz val="10"/>
        <color rgb="FFDA846B"/>
        <rFont val="Verdana"/>
        <family val="2"/>
      </rPr>
      <t xml:space="preserve"> </t>
    </r>
    <r>
      <rPr>
        <i/>
        <sz val="10"/>
        <color rgb="FF000000"/>
        <rFont val="Verdana"/>
        <family val="2"/>
      </rPr>
      <t>betulifolia</t>
    </r>
  </si>
  <si>
    <t>NBO</t>
  </si>
  <si>
    <t>Populus x canescens</t>
  </si>
  <si>
    <t>PSP</t>
  </si>
  <si>
    <t>WWL</t>
  </si>
  <si>
    <t>GWL</t>
  </si>
  <si>
    <t>SCI</t>
  </si>
  <si>
    <t>CWL</t>
  </si>
  <si>
    <t>BAW</t>
  </si>
  <si>
    <t>WHI</t>
  </si>
  <si>
    <t>TLI</t>
  </si>
  <si>
    <t>SME</t>
  </si>
  <si>
    <t>Non-Native Broadleaves</t>
  </si>
  <si>
    <t>AMA</t>
  </si>
  <si>
    <t>BPA</t>
  </si>
  <si>
    <t>EGU</t>
  </si>
  <si>
    <t>ENI</t>
  </si>
  <si>
    <t>XEU</t>
  </si>
  <si>
    <t>FAM</t>
  </si>
  <si>
    <t>FAN</t>
  </si>
  <si>
    <t>JNI</t>
  </si>
  <si>
    <t>Nothofagus nervosa</t>
  </si>
  <si>
    <t>NPU</t>
  </si>
  <si>
    <t>Platanus x acerifolia</t>
  </si>
  <si>
    <t>White poplar*</t>
  </si>
  <si>
    <t>WPO*</t>
  </si>
  <si>
    <t>Black poplar</t>
  </si>
  <si>
    <t>Populus nigra</t>
  </si>
  <si>
    <t>BPO</t>
  </si>
  <si>
    <t>PO</t>
  </si>
  <si>
    <t>QAL</t>
  </si>
  <si>
    <t>Quercus borealis</t>
  </si>
  <si>
    <t>Native Conifers</t>
  </si>
  <si>
    <t>Non-Native Conifers</t>
  </si>
  <si>
    <t>RF</t>
  </si>
  <si>
    <t>CAT</t>
  </si>
  <si>
    <t>LCD</t>
  </si>
  <si>
    <t>PTA</t>
  </si>
  <si>
    <t>RC</t>
  </si>
  <si>
    <t>Naturalised Conifers</t>
  </si>
  <si>
    <t>Native Woody Shrubs</t>
  </si>
  <si>
    <r>
      <rPr>
        <i/>
        <sz val="10"/>
        <color theme="1"/>
        <rFont val="Verdana"/>
        <family val="2"/>
      </rPr>
      <t>Cornus</t>
    </r>
    <r>
      <rPr>
        <sz val="10"/>
        <color theme="1"/>
        <rFont val="Verdana"/>
        <family val="2"/>
      </rPr>
      <t xml:space="preserve"> </t>
    </r>
    <r>
      <rPr>
        <sz val="10"/>
        <color rgb="FF000000"/>
        <rFont val="Verdana"/>
        <family val="2"/>
      </rPr>
      <t>spp.</t>
    </r>
  </si>
  <si>
    <t>Naturalised Broadleaves</t>
  </si>
  <si>
    <t>JRE</t>
  </si>
  <si>
    <t>QCE</t>
  </si>
  <si>
    <t>QIL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</si>
</sst>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Red]\-&quot;£&quot;#,##0.00"/>
    <numFmt numFmtId="165" formatCode="&quot;£&quot;#,##0.00"/>
  </numFmts>
  <fonts count="60">
    <font>
      <sz val="11"/>
      <color theme="1"/>
      <name val="Calibri"/>
      <family val="2"/>
      <scheme val="minor"/>
    </font>
    <font>
      <sz val="10"/>
      <color theme="1"/>
      <name val="Verdana"/>
      <family val="2"/>
    </font>
    <font>
      <sz val="10"/>
      <color theme="1"/>
      <name val="Verdana"/>
      <family val="2"/>
    </font>
    <font>
      <sz val="11"/>
      <color theme="1"/>
      <name val="Arial"/>
      <family val="2"/>
    </font>
    <font>
      <sz val="12"/>
      <color theme="1"/>
      <name val="Arial"/>
      <family val="2"/>
    </font>
    <font>
      <sz val="11"/>
      <color rgb="FF000000"/>
      <name val="Verdana"/>
      <family val="2"/>
    </font>
    <font>
      <b/>
      <sz val="11"/>
      <color rgb="FF000000"/>
      <name val="Verdana"/>
      <family val="2"/>
    </font>
    <font>
      <sz val="11"/>
      <color theme="1"/>
      <name val="Verdana"/>
      <family val="2"/>
    </font>
    <font>
      <b/>
      <sz val="11"/>
      <color theme="1"/>
      <name val="Verdana"/>
      <family val="2"/>
    </font>
    <font>
      <b/>
      <sz val="14"/>
      <name val="Verdana"/>
      <family val="2"/>
    </font>
    <font>
      <b/>
      <sz val="12"/>
      <name val="Verdana"/>
      <family val="2"/>
    </font>
    <font>
      <b/>
      <sz val="18"/>
      <color theme="1"/>
      <name val="Verdana"/>
      <family val="2"/>
    </font>
    <font>
      <sz val="11"/>
      <name val="Verdana"/>
      <family val="2"/>
    </font>
    <font>
      <b/>
      <i/>
      <sz val="11"/>
      <color theme="1"/>
      <name val="Verdana"/>
      <family val="2"/>
    </font>
    <font>
      <i/>
      <sz val="11"/>
      <color theme="1"/>
      <name val="Calibri"/>
      <family val="2"/>
      <scheme val="minor"/>
    </font>
    <font>
      <sz val="8"/>
      <name val="Calibri"/>
      <family val="2"/>
      <scheme val="minor"/>
    </font>
    <font>
      <sz val="14"/>
      <color theme="1"/>
      <name val="Verdana"/>
      <family val="2"/>
    </font>
    <font>
      <b/>
      <sz val="14"/>
      <color rgb="FF00B050"/>
      <name val="Verdana"/>
      <family val="2"/>
    </font>
    <font>
      <b/>
      <sz val="14"/>
      <color theme="1"/>
      <name val="Verdana"/>
      <family val="2"/>
    </font>
    <font>
      <i/>
      <sz val="11"/>
      <color rgb="FF000000"/>
      <name val="Verdana"/>
      <family val="2"/>
    </font>
    <font>
      <b/>
      <i/>
      <sz val="11"/>
      <color rgb="FF000000"/>
      <name val="Verdana"/>
      <family val="2"/>
    </font>
    <font>
      <sz val="12"/>
      <color theme="1"/>
      <name val="Verdana"/>
      <family val="2"/>
    </font>
    <font>
      <b/>
      <sz val="12"/>
      <color theme="1"/>
      <name val="Verdana"/>
      <family val="2"/>
    </font>
    <font>
      <sz val="12"/>
      <color rgb="FF000000"/>
      <name val="Verdana"/>
      <family val="2"/>
    </font>
    <font>
      <i/>
      <sz val="12"/>
      <name val="Verdana"/>
      <family val="2"/>
    </font>
    <font>
      <b/>
      <sz val="12"/>
      <color rgb="FF000000"/>
      <name val="Verdana"/>
      <family val="2"/>
    </font>
    <font>
      <i/>
      <sz val="12"/>
      <color theme="1"/>
      <name val="Verdana"/>
      <family val="2"/>
    </font>
    <font>
      <sz val="12"/>
      <name val="Verdana"/>
      <family val="2"/>
    </font>
    <font>
      <i/>
      <sz val="10"/>
      <color theme="1"/>
      <name val="Verdana"/>
      <family val="2"/>
    </font>
    <font>
      <u/>
      <sz val="11"/>
      <color theme="10"/>
      <name val="Calibri"/>
      <family val="2"/>
      <scheme val="minor"/>
    </font>
    <font>
      <u/>
      <sz val="11"/>
      <color theme="10"/>
      <name val="Verdana"/>
      <family val="2"/>
    </font>
    <font>
      <b/>
      <sz val="11"/>
      <color theme="1"/>
      <name val="Calibri"/>
      <family val="2"/>
      <scheme val="minor"/>
    </font>
    <font>
      <i/>
      <sz val="12"/>
      <color rgb="FF000000"/>
      <name val="Verdana"/>
      <family val="2"/>
    </font>
    <font>
      <i/>
      <sz val="10"/>
      <color rgb="FF000000"/>
      <name val="Verdana"/>
      <family val="2"/>
    </font>
    <font>
      <b/>
      <sz val="14"/>
      <color rgb="FF000000"/>
      <name val="Verdana"/>
      <family val="2"/>
    </font>
    <font>
      <b/>
      <i/>
      <sz val="12"/>
      <color rgb="FF000000"/>
      <name val="Verdana"/>
      <family val="2"/>
    </font>
    <font>
      <i/>
      <sz val="9"/>
      <color rgb="FF000000"/>
      <name val="Verdana"/>
      <family val="2"/>
    </font>
    <font>
      <i/>
      <sz val="11"/>
      <name val="Verdana"/>
      <family val="2"/>
    </font>
    <font>
      <i/>
      <sz val="11"/>
      <color theme="1"/>
      <name val="Verdana"/>
      <family val="2"/>
    </font>
    <font>
      <sz val="10"/>
      <color rgb="FF000000"/>
      <name val="Verdana"/>
      <family val="2"/>
    </font>
    <font>
      <sz val="10"/>
      <color theme="1"/>
      <name val="Verdana"/>
      <family val="2"/>
    </font>
    <font>
      <b/>
      <sz val="20"/>
      <color rgb="FF000000"/>
      <name val="Verdana"/>
      <family val="2"/>
    </font>
    <font>
      <b/>
      <sz val="10"/>
      <color rgb="FF000000"/>
      <name val="Verdana"/>
      <family val="2"/>
    </font>
    <font>
      <b/>
      <sz val="12"/>
      <color theme="0"/>
      <name val="Verdana"/>
      <family val="2"/>
    </font>
    <font>
      <b/>
      <sz val="10"/>
      <color theme="0"/>
      <name val="Verdana"/>
      <family val="2"/>
    </font>
    <font>
      <sz val="10"/>
      <name val="Verdana"/>
      <family val="2"/>
    </font>
    <font>
      <i/>
      <sz val="10"/>
      <name val="Verdana"/>
      <family val="2"/>
    </font>
    <font>
      <sz val="10"/>
      <color rgb="FFFF0000"/>
      <name val="Verdana"/>
      <family val="2"/>
    </font>
    <font>
      <i/>
      <sz val="10"/>
      <color rgb="FFFF0000"/>
      <name val="Verdana"/>
      <family val="2"/>
    </font>
    <font>
      <sz val="10"/>
      <color rgb="FFDA846B"/>
      <name val="Verdana"/>
      <family val="2"/>
    </font>
    <font>
      <i/>
      <sz val="10"/>
      <color rgb="FFDA846B"/>
      <name val="Verdana"/>
      <family val="2"/>
    </font>
    <font>
      <b/>
      <sz val="10"/>
      <color rgb="FFFF0000"/>
      <name val="Verdana"/>
      <family val="2"/>
    </font>
    <font>
      <b/>
      <i/>
      <sz val="11"/>
      <color theme="1"/>
      <name val="Calibri"/>
      <family val="2"/>
      <scheme val="minor"/>
    </font>
    <font>
      <b/>
      <sz val="10"/>
      <color theme="1"/>
      <name val="Verdana"/>
      <family val="2"/>
    </font>
    <font>
      <b/>
      <sz val="16"/>
      <color theme="0"/>
      <name val="Verdana"/>
      <family val="2"/>
    </font>
    <font>
      <sz val="10"/>
      <color theme="6"/>
      <name val="Verdana"/>
      <family val="2"/>
    </font>
    <font>
      <i/>
      <sz val="10"/>
      <color theme="6"/>
      <name val="Verdana"/>
      <family val="2"/>
    </font>
    <font>
      <b/>
      <sz val="11"/>
      <name val="Verdana"/>
      <family val="2"/>
    </font>
    <font>
      <u/>
      <sz val="10"/>
      <color rgb="FF000000"/>
      <name val="Verdana"/>
      <family val="2"/>
    </font>
    <font>
      <i/>
      <u/>
      <sz val="11"/>
      <color rgb="FF000000"/>
      <name val="Verdana"/>
      <family val="2"/>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2F2F2"/>
        <bgColor rgb="FF000000"/>
      </patternFill>
    </fill>
    <fill>
      <patternFill patternType="solid">
        <fgColor theme="5" tint="0.39997558519241921"/>
        <bgColor indexed="64"/>
      </patternFill>
    </fill>
    <fill>
      <patternFill patternType="solid">
        <fgColor rgb="FF006939"/>
        <bgColor indexed="64"/>
      </patternFill>
    </fill>
    <fill>
      <patternFill patternType="solid">
        <fgColor rgb="FF006939"/>
        <bgColor rgb="FF000000"/>
      </patternFill>
    </fill>
    <fill>
      <patternFill patternType="solid">
        <fgColor theme="6" tint="0.79998168889431442"/>
        <bgColor indexed="64"/>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29" fillId="0" borderId="0" applyNumberFormat="0" applyFill="0" applyBorder="0" applyAlignment="0" applyProtection="0"/>
  </cellStyleXfs>
  <cellXfs count="224">
    <xf numFmtId="0" fontId="0" fillId="0" borderId="0" xfId="0"/>
    <xf numFmtId="0" fontId="7" fillId="0" borderId="0" xfId="0" applyFont="1"/>
    <xf numFmtId="0" fontId="7" fillId="0" borderId="0" xfId="0" applyFont="1" applyAlignment="1">
      <alignment horizontal="center" wrapText="1"/>
    </xf>
    <xf numFmtId="0" fontId="7" fillId="0" borderId="0" xfId="0" applyFont="1" applyAlignment="1">
      <alignment horizontal="center"/>
    </xf>
    <xf numFmtId="0" fontId="3" fillId="0" borderId="0" xfId="0" applyFont="1"/>
    <xf numFmtId="0" fontId="4" fillId="0" borderId="0" xfId="0" applyFont="1"/>
    <xf numFmtId="0" fontId="22" fillId="4" borderId="1" xfId="0" applyFont="1" applyFill="1" applyBorder="1" applyAlignment="1">
      <alignment horizontal="center"/>
    </xf>
    <xf numFmtId="0" fontId="23" fillId="4" borderId="1" xfId="0" applyFont="1" applyFill="1" applyBorder="1" applyAlignment="1" applyProtection="1">
      <alignment horizontal="center" vertical="center" wrapText="1"/>
      <protection locked="0"/>
    </xf>
    <xf numFmtId="2" fontId="25" fillId="3" borderId="1" xfId="0" applyNumberFormat="1" applyFont="1" applyFill="1" applyBorder="1" applyAlignment="1">
      <alignment horizontal="center" vertical="center" wrapText="1"/>
    </xf>
    <xf numFmtId="165" fontId="21" fillId="3" borderId="1" xfId="0" applyNumberFormat="1" applyFont="1" applyFill="1" applyBorder="1" applyAlignment="1">
      <alignment horizontal="center" vertical="center"/>
    </xf>
    <xf numFmtId="165" fontId="21" fillId="0" borderId="1" xfId="0" applyNumberFormat="1" applyFont="1" applyBorder="1" applyAlignment="1">
      <alignment horizontal="center" vertical="center"/>
    </xf>
    <xf numFmtId="165" fontId="23" fillId="4" borderId="1" xfId="0" applyNumberFormat="1" applyFont="1" applyFill="1" applyBorder="1" applyAlignment="1" applyProtection="1">
      <alignment horizontal="center" vertical="center" wrapText="1"/>
      <protection locked="0"/>
    </xf>
    <xf numFmtId="2" fontId="23" fillId="4" borderId="2" xfId="0" applyNumberFormat="1" applyFont="1" applyFill="1" applyBorder="1" applyAlignment="1" applyProtection="1">
      <alignment horizontal="center" vertical="center" wrapText="1"/>
      <protection locked="0"/>
    </xf>
    <xf numFmtId="0" fontId="9" fillId="3" borderId="0" xfId="0" applyFont="1" applyFill="1" applyAlignment="1">
      <alignment vertical="center"/>
    </xf>
    <xf numFmtId="0" fontId="16" fillId="3" borderId="0" xfId="0" applyFont="1" applyFill="1" applyAlignment="1">
      <alignment horizontal="left" vertical="center"/>
    </xf>
    <xf numFmtId="0" fontId="7" fillId="0" borderId="0" xfId="0" applyFont="1" applyAlignment="1">
      <alignment vertical="center"/>
    </xf>
    <xf numFmtId="0" fontId="13" fillId="3" borderId="0" xfId="0" applyFont="1" applyFill="1" applyAlignment="1">
      <alignment vertical="center"/>
    </xf>
    <xf numFmtId="0" fontId="7" fillId="3" borderId="0" xfId="0" applyFont="1" applyFill="1"/>
    <xf numFmtId="0" fontId="9" fillId="2" borderId="1" xfId="0" applyFont="1" applyFill="1" applyBorder="1" applyAlignment="1">
      <alignment horizontal="center" vertical="center"/>
    </xf>
    <xf numFmtId="0" fontId="16" fillId="0" borderId="0" xfId="0" applyFont="1"/>
    <xf numFmtId="0" fontId="6" fillId="0" borderId="1" xfId="0" applyFont="1" applyBorder="1" applyAlignment="1">
      <alignment vertical="center" wrapText="1"/>
    </xf>
    <xf numFmtId="0" fontId="7" fillId="0" borderId="0" xfId="0" applyFont="1" applyAlignment="1">
      <alignment vertical="top"/>
    </xf>
    <xf numFmtId="0" fontId="20" fillId="0" borderId="0" xfId="0" applyFont="1" applyAlignment="1">
      <alignment vertical="top" wrapText="1"/>
    </xf>
    <xf numFmtId="0" fontId="6" fillId="0" borderId="0" xfId="0" applyFont="1" applyAlignment="1">
      <alignment vertical="top" wrapText="1"/>
    </xf>
    <xf numFmtId="0" fontId="8" fillId="0" borderId="1" xfId="0" applyFont="1" applyBorder="1" applyAlignment="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1" fillId="0" borderId="1" xfId="0" applyFont="1" applyBorder="1" applyAlignment="1">
      <alignment horizontal="center" vertical="center"/>
    </xf>
    <xf numFmtId="164" fontId="21" fillId="0" borderId="1" xfId="0" applyNumberFormat="1" applyFont="1" applyBorder="1" applyAlignment="1">
      <alignment horizontal="center" vertical="center"/>
    </xf>
    <xf numFmtId="0" fontId="10" fillId="0" borderId="0" xfId="0" applyFont="1" applyAlignment="1">
      <alignment vertical="center" wrapText="1"/>
    </xf>
    <xf numFmtId="0" fontId="21" fillId="0" borderId="0" xfId="0" applyFont="1" applyAlignment="1">
      <alignment vertical="center" wrapText="1"/>
    </xf>
    <xf numFmtId="0" fontId="5" fillId="3" borderId="0" xfId="0" applyFont="1" applyFill="1" applyAlignment="1">
      <alignment vertical="center" wrapText="1"/>
    </xf>
    <xf numFmtId="0" fontId="17" fillId="3" borderId="0" xfId="0" applyFont="1" applyFill="1"/>
    <xf numFmtId="0" fontId="7" fillId="3" borderId="0" xfId="0" applyFont="1" applyFill="1" applyAlignment="1">
      <alignment horizontal="center" vertical="center"/>
    </xf>
    <xf numFmtId="0" fontId="7" fillId="3" borderId="0" xfId="0" applyFont="1" applyFill="1" applyAlignment="1">
      <alignment vertical="center"/>
    </xf>
    <xf numFmtId="0" fontId="25" fillId="3" borderId="1" xfId="0" applyFont="1" applyFill="1" applyBorder="1" applyAlignment="1">
      <alignment horizontal="center" vertical="center" wrapText="1"/>
    </xf>
    <xf numFmtId="3" fontId="23" fillId="4" borderId="1" xfId="0" applyNumberFormat="1" applyFont="1" applyFill="1" applyBorder="1" applyAlignment="1" applyProtection="1">
      <alignment horizontal="center" vertical="center" wrapText="1"/>
      <protection locked="0"/>
    </xf>
    <xf numFmtId="3" fontId="6" fillId="3" borderId="1" xfId="0" applyNumberFormat="1" applyFont="1" applyFill="1" applyBorder="1" applyAlignment="1">
      <alignment horizontal="center" vertical="center" wrapText="1"/>
    </xf>
    <xf numFmtId="0" fontId="8" fillId="0" borderId="0" xfId="0" applyFont="1"/>
    <xf numFmtId="0" fontId="0" fillId="0" borderId="0" xfId="0" applyAlignment="1">
      <alignment wrapText="1"/>
    </xf>
    <xf numFmtId="0" fontId="31" fillId="0" borderId="0" xfId="0" applyFont="1"/>
    <xf numFmtId="0" fontId="14" fillId="0" borderId="0" xfId="0" applyFont="1" applyAlignment="1">
      <alignment wrapText="1"/>
    </xf>
    <xf numFmtId="4" fontId="23" fillId="4" borderId="1" xfId="0" applyNumberFormat="1" applyFont="1" applyFill="1" applyBorder="1" applyAlignment="1" applyProtection="1">
      <alignment horizontal="center" vertical="center" wrapText="1"/>
      <protection locked="0"/>
    </xf>
    <xf numFmtId="0" fontId="23" fillId="4" borderId="2" xfId="0" applyFont="1" applyFill="1" applyBorder="1" applyAlignment="1">
      <alignment vertical="center" wrapText="1"/>
    </xf>
    <xf numFmtId="0" fontId="23" fillId="4" borderId="2" xfId="0" applyFont="1" applyFill="1" applyBorder="1" applyAlignment="1">
      <alignment horizontal="left" vertical="center" wrapText="1"/>
    </xf>
    <xf numFmtId="0" fontId="0" fillId="0" borderId="0" xfId="0" applyProtection="1">
      <protection locked="0"/>
    </xf>
    <xf numFmtId="0" fontId="5" fillId="3" borderId="1" xfId="0" applyFont="1" applyFill="1" applyBorder="1" applyAlignment="1">
      <alignment vertical="center" wrapText="1"/>
    </xf>
    <xf numFmtId="0" fontId="5" fillId="0" borderId="1" xfId="0" applyFont="1" applyBorder="1" applyAlignment="1">
      <alignment vertical="center" wrapText="1"/>
    </xf>
    <xf numFmtId="0" fontId="25" fillId="3" borderId="2" xfId="0" applyFont="1" applyFill="1" applyBorder="1" applyAlignment="1">
      <alignment horizontal="center" vertical="center" wrapText="1"/>
    </xf>
    <xf numFmtId="0" fontId="6" fillId="0" borderId="1" xfId="0" applyFont="1" applyBorder="1" applyAlignment="1">
      <alignment horizontal="right" vertical="center" wrapText="1"/>
    </xf>
    <xf numFmtId="0" fontId="39" fillId="0" borderId="0" xfId="0" applyFont="1" applyProtection="1">
      <protection hidden="1"/>
    </xf>
    <xf numFmtId="0" fontId="40" fillId="0" borderId="0" xfId="0" applyFont="1" applyProtection="1">
      <protection hidden="1"/>
    </xf>
    <xf numFmtId="0" fontId="42" fillId="0" borderId="0" xfId="0" applyFont="1" applyAlignment="1" applyProtection="1">
      <alignment vertical="center"/>
      <protection hidden="1"/>
    </xf>
    <xf numFmtId="0" fontId="44" fillId="9" borderId="8" xfId="0" applyFont="1" applyFill="1" applyBorder="1" applyAlignment="1" applyProtection="1">
      <alignment horizontal="left" vertical="center"/>
      <protection hidden="1"/>
    </xf>
    <xf numFmtId="0" fontId="44" fillId="9" borderId="0" xfId="0" applyFont="1" applyFill="1" applyAlignment="1" applyProtection="1">
      <alignment horizontal="left" vertical="center"/>
      <protection hidden="1"/>
    </xf>
    <xf numFmtId="0" fontId="44" fillId="9" borderId="11" xfId="0" applyFont="1" applyFill="1" applyBorder="1" applyAlignment="1" applyProtection="1">
      <alignment horizontal="left" vertical="center"/>
      <protection hidden="1"/>
    </xf>
    <xf numFmtId="0" fontId="39" fillId="0" borderId="8" xfId="0" applyFont="1" applyBorder="1" applyAlignment="1" applyProtection="1">
      <alignment horizontal="left" vertical="center"/>
      <protection hidden="1"/>
    </xf>
    <xf numFmtId="0" fontId="39" fillId="0" borderId="11" xfId="0" applyFont="1" applyBorder="1" applyAlignment="1" applyProtection="1">
      <alignment horizontal="left" vertical="center"/>
      <protection hidden="1"/>
    </xf>
    <xf numFmtId="0" fontId="39" fillId="0" borderId="8" xfId="0" applyFont="1" applyBorder="1" applyProtection="1">
      <protection hidden="1"/>
    </xf>
    <xf numFmtId="0" fontId="33" fillId="0" borderId="0" xfId="0" applyFont="1" applyProtection="1">
      <protection hidden="1"/>
    </xf>
    <xf numFmtId="0" fontId="39" fillId="0" borderId="11" xfId="0" applyFont="1" applyBorder="1" applyProtection="1">
      <protection hidden="1"/>
    </xf>
    <xf numFmtId="0" fontId="39" fillId="0" borderId="12" xfId="0" applyFont="1" applyBorder="1" applyProtection="1">
      <protection hidden="1"/>
    </xf>
    <xf numFmtId="0" fontId="33" fillId="0" borderId="10" xfId="0" applyFont="1" applyBorder="1" applyProtection="1">
      <protection hidden="1"/>
    </xf>
    <xf numFmtId="0" fontId="39" fillId="0" borderId="13" xfId="0" applyFont="1" applyBorder="1" applyProtection="1">
      <protection hidden="1"/>
    </xf>
    <xf numFmtId="0" fontId="45" fillId="0" borderId="8" xfId="0" applyFont="1" applyBorder="1" applyProtection="1">
      <protection hidden="1"/>
    </xf>
    <xf numFmtId="0" fontId="46" fillId="0" borderId="0" xfId="0" applyFont="1" applyProtection="1">
      <protection hidden="1"/>
    </xf>
    <xf numFmtId="0" fontId="45" fillId="0" borderId="11" xfId="0" applyFont="1" applyBorder="1" applyProtection="1">
      <protection hidden="1"/>
    </xf>
    <xf numFmtId="0" fontId="44" fillId="9" borderId="8" xfId="0" applyFont="1" applyFill="1" applyBorder="1" applyProtection="1">
      <protection hidden="1"/>
    </xf>
    <xf numFmtId="0" fontId="44" fillId="9" borderId="0" xfId="0" applyFont="1" applyFill="1" applyProtection="1">
      <protection hidden="1"/>
    </xf>
    <xf numFmtId="0" fontId="44" fillId="9" borderId="11" xfId="0" applyFont="1" applyFill="1" applyBorder="1" applyProtection="1">
      <protection hidden="1"/>
    </xf>
    <xf numFmtId="0" fontId="39" fillId="3" borderId="0" xfId="0" applyFont="1" applyFill="1" applyProtection="1">
      <protection hidden="1"/>
    </xf>
    <xf numFmtId="0" fontId="39" fillId="3" borderId="11" xfId="0" applyFont="1" applyFill="1" applyBorder="1" applyProtection="1">
      <protection hidden="1"/>
    </xf>
    <xf numFmtId="0" fontId="33" fillId="3" borderId="0" xfId="0" applyFont="1" applyFill="1" applyProtection="1">
      <protection hidden="1"/>
    </xf>
    <xf numFmtId="0" fontId="47" fillId="0" borderId="8" xfId="0" applyFont="1" applyBorder="1" applyProtection="1">
      <protection hidden="1"/>
    </xf>
    <xf numFmtId="0" fontId="48" fillId="0" borderId="0" xfId="0" applyFont="1" applyProtection="1">
      <protection hidden="1"/>
    </xf>
    <xf numFmtId="0" fontId="47" fillId="0" borderId="11" xfId="0" applyFont="1" applyBorder="1" applyProtection="1">
      <protection hidden="1"/>
    </xf>
    <xf numFmtId="0" fontId="33" fillId="0" borderId="0" xfId="0" applyFont="1" applyAlignment="1" applyProtection="1">
      <alignment vertical="center" wrapText="1"/>
      <protection hidden="1"/>
    </xf>
    <xf numFmtId="0" fontId="39" fillId="3" borderId="8" xfId="0" applyFont="1" applyFill="1" applyBorder="1" applyProtection="1">
      <protection hidden="1"/>
    </xf>
    <xf numFmtId="0" fontId="33" fillId="3" borderId="10" xfId="0" applyFont="1" applyFill="1" applyBorder="1" applyProtection="1">
      <protection hidden="1"/>
    </xf>
    <xf numFmtId="0" fontId="39" fillId="3" borderId="13" xfId="0" applyFont="1" applyFill="1" applyBorder="1" applyProtection="1">
      <protection hidden="1"/>
    </xf>
    <xf numFmtId="0" fontId="51" fillId="0" borderId="0" xfId="0" applyFont="1" applyProtection="1">
      <protection hidden="1"/>
    </xf>
    <xf numFmtId="0" fontId="43" fillId="8" borderId="8" xfId="0" applyFont="1" applyFill="1" applyBorder="1" applyAlignment="1" applyProtection="1">
      <alignment horizontal="center"/>
      <protection hidden="1"/>
    </xf>
    <xf numFmtId="0" fontId="43" fillId="8" borderId="0" xfId="0" applyFont="1" applyFill="1" applyAlignment="1" applyProtection="1">
      <alignment horizontal="center"/>
      <protection hidden="1"/>
    </xf>
    <xf numFmtId="0" fontId="43" fillId="8" borderId="11" xfId="0" applyFont="1" applyFill="1" applyBorder="1" applyAlignment="1" applyProtection="1">
      <alignment horizontal="center"/>
      <protection hidden="1"/>
    </xf>
    <xf numFmtId="0" fontId="25" fillId="3" borderId="1" xfId="0" applyFont="1" applyFill="1" applyBorder="1" applyAlignment="1">
      <alignment horizontal="centerContinuous" vertical="center" wrapText="1"/>
    </xf>
    <xf numFmtId="1" fontId="23" fillId="4" borderId="2" xfId="0" applyNumberFormat="1" applyFont="1" applyFill="1" applyBorder="1" applyAlignment="1" applyProtection="1">
      <alignment horizontal="center" vertical="center" wrapText="1"/>
      <protection locked="0"/>
    </xf>
    <xf numFmtId="0" fontId="7" fillId="0" borderId="1" xfId="0" applyFont="1" applyBorder="1" applyAlignment="1">
      <alignment horizontal="centerContinuous" vertical="top"/>
    </xf>
    <xf numFmtId="165" fontId="22" fillId="0" borderId="1" xfId="0" applyNumberFormat="1" applyFont="1" applyBorder="1" applyAlignment="1">
      <alignment horizontal="center" vertical="center"/>
    </xf>
    <xf numFmtId="0" fontId="22" fillId="0" borderId="1" xfId="0" applyFont="1" applyBorder="1" applyAlignment="1">
      <alignment horizontal="centerContinuous" vertical="center"/>
    </xf>
    <xf numFmtId="0" fontId="7" fillId="0" borderId="1" xfId="0" applyFont="1" applyBorder="1" applyAlignment="1">
      <alignment horizontal="left" vertical="center"/>
    </xf>
    <xf numFmtId="0" fontId="25" fillId="3" borderId="4" xfId="0" applyFont="1" applyFill="1" applyBorder="1" applyAlignment="1">
      <alignment horizontal="center" vertical="center" wrapText="1"/>
    </xf>
    <xf numFmtId="1" fontId="23" fillId="4" borderId="12" xfId="0" applyNumberFormat="1" applyFont="1" applyFill="1" applyBorder="1" applyAlignment="1" applyProtection="1">
      <alignment horizontal="center" vertical="center" wrapText="1"/>
      <protection locked="0"/>
    </xf>
    <xf numFmtId="0" fontId="23" fillId="4" borderId="2" xfId="0" applyFont="1" applyFill="1" applyBorder="1" applyAlignment="1" applyProtection="1">
      <alignment horizontal="left" vertical="center" wrapText="1"/>
      <protection locked="0"/>
    </xf>
    <xf numFmtId="0" fontId="25" fillId="3" borderId="1"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23" fillId="4" borderId="12" xfId="0" applyFont="1" applyFill="1" applyBorder="1" applyAlignment="1" applyProtection="1">
      <alignment horizontal="left" vertical="center" wrapText="1"/>
      <protection locked="0"/>
    </xf>
    <xf numFmtId="0" fontId="23" fillId="4" borderId="12" xfId="0" applyFont="1" applyFill="1" applyBorder="1" applyAlignment="1" applyProtection="1">
      <alignment vertical="center" wrapText="1"/>
      <protection locked="0"/>
    </xf>
    <xf numFmtId="0" fontId="23" fillId="4" borderId="2" xfId="0" applyFont="1" applyFill="1" applyBorder="1" applyAlignment="1" applyProtection="1">
      <alignment vertical="center" wrapText="1"/>
      <protection locked="0"/>
    </xf>
    <xf numFmtId="0" fontId="6" fillId="3" borderId="9" xfId="0" applyFont="1" applyFill="1" applyBorder="1" applyAlignment="1">
      <alignment horizontal="center" vertical="center" wrapText="1"/>
    </xf>
    <xf numFmtId="0" fontId="31" fillId="0" borderId="0" xfId="0" applyFont="1" applyAlignment="1">
      <alignment wrapText="1"/>
    </xf>
    <xf numFmtId="0" fontId="52" fillId="0" borderId="0" xfId="0" applyFont="1" applyAlignment="1">
      <alignment wrapText="1"/>
    </xf>
    <xf numFmtId="0" fontId="6" fillId="3" borderId="3" xfId="0" applyFont="1" applyFill="1" applyBorder="1" applyAlignment="1">
      <alignment vertical="center" wrapText="1"/>
    </xf>
    <xf numFmtId="0" fontId="25" fillId="3" borderId="3" xfId="0" applyFont="1" applyFill="1" applyBorder="1" applyAlignment="1">
      <alignment vertical="center" wrapText="1"/>
    </xf>
    <xf numFmtId="0" fontId="2" fillId="0" borderId="0" xfId="0" applyFont="1"/>
    <xf numFmtId="0" fontId="54" fillId="8" borderId="0" xfId="0" applyFont="1" applyFill="1" applyAlignment="1">
      <alignment vertical="center"/>
    </xf>
    <xf numFmtId="0" fontId="53" fillId="5" borderId="14" xfId="0" applyFont="1" applyFill="1" applyBorder="1" applyAlignment="1">
      <alignment horizontal="centerContinuous"/>
    </xf>
    <xf numFmtId="0" fontId="53" fillId="0" borderId="0" xfId="0" applyFont="1"/>
    <xf numFmtId="49" fontId="39" fillId="0" borderId="0" xfId="0" applyNumberFormat="1" applyFont="1" applyAlignment="1">
      <alignment horizontal="left" vertical="center"/>
    </xf>
    <xf numFmtId="49" fontId="39" fillId="0" borderId="0" xfId="0" applyNumberFormat="1" applyFont="1"/>
    <xf numFmtId="49" fontId="33" fillId="0" borderId="0" xfId="0" applyNumberFormat="1" applyFont="1"/>
    <xf numFmtId="49" fontId="45" fillId="0" borderId="0" xfId="0" applyNumberFormat="1" applyFont="1"/>
    <xf numFmtId="49" fontId="46" fillId="0" borderId="0" xfId="0" applyNumberFormat="1" applyFont="1"/>
    <xf numFmtId="49" fontId="33" fillId="0" borderId="0" xfId="0" applyNumberFormat="1" applyFont="1" applyAlignment="1">
      <alignment vertical="center" wrapText="1"/>
    </xf>
    <xf numFmtId="0" fontId="28" fillId="0" borderId="0" xfId="0" applyFont="1" applyAlignment="1">
      <alignment vertical="center"/>
    </xf>
    <xf numFmtId="2" fontId="23" fillId="4" borderId="1" xfId="0" applyNumberFormat="1" applyFont="1" applyFill="1" applyBorder="1" applyAlignment="1" applyProtection="1">
      <alignment horizontal="center" vertical="center" wrapText="1"/>
      <protection locked="0"/>
    </xf>
    <xf numFmtId="0" fontId="0" fillId="4" borderId="0" xfId="0" applyFill="1"/>
    <xf numFmtId="0" fontId="0" fillId="7" borderId="0" xfId="0" applyFill="1"/>
    <xf numFmtId="0" fontId="31" fillId="11" borderId="0" xfId="0" applyFont="1" applyFill="1"/>
    <xf numFmtId="3" fontId="23" fillId="4" borderId="1" xfId="0" applyNumberFormat="1" applyFont="1" applyFill="1" applyBorder="1" applyAlignment="1">
      <alignment horizontal="center" vertical="center" wrapText="1"/>
    </xf>
    <xf numFmtId="3" fontId="25" fillId="3" borderId="1" xfId="0" applyNumberFormat="1" applyFont="1" applyFill="1" applyBorder="1" applyAlignment="1">
      <alignment horizontal="center" vertical="center" wrapText="1"/>
    </xf>
    <xf numFmtId="2" fontId="32" fillId="4" borderId="3" xfId="0" applyNumberFormat="1" applyFont="1" applyFill="1" applyBorder="1" applyAlignment="1">
      <alignment vertical="center"/>
    </xf>
    <xf numFmtId="0" fontId="19" fillId="0" borderId="1" xfId="0" applyFont="1" applyBorder="1" applyAlignment="1">
      <alignment vertical="center" wrapText="1"/>
    </xf>
    <xf numFmtId="3" fontId="23" fillId="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xf>
    <xf numFmtId="164" fontId="13" fillId="5" borderId="1" xfId="0" applyNumberFormat="1" applyFont="1" applyFill="1" applyBorder="1" applyAlignment="1">
      <alignment horizontal="center" vertical="center"/>
    </xf>
    <xf numFmtId="3" fontId="13" fillId="5" borderId="1" xfId="0" applyNumberFormat="1" applyFont="1" applyFill="1" applyBorder="1" applyAlignment="1">
      <alignment horizontal="center" vertical="center"/>
    </xf>
    <xf numFmtId="0" fontId="13" fillId="5" borderId="1" xfId="0" applyFont="1" applyFill="1" applyBorder="1" applyAlignment="1">
      <alignment horizontal="left" vertical="center"/>
    </xf>
    <xf numFmtId="49" fontId="23" fillId="4" borderId="1" xfId="0" applyNumberFormat="1" applyFont="1" applyFill="1" applyBorder="1" applyAlignment="1" applyProtection="1">
      <alignment horizontal="left" vertical="center" wrapText="1"/>
      <protection locked="0"/>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5" fillId="5" borderId="2" xfId="0" applyFont="1" applyFill="1" applyBorder="1" applyAlignment="1">
      <alignment horizontal="center" vertical="center"/>
    </xf>
    <xf numFmtId="0" fontId="25" fillId="5" borderId="9" xfId="0" applyFont="1" applyFill="1" applyBorder="1" applyAlignment="1">
      <alignment horizontal="center" vertical="center"/>
    </xf>
    <xf numFmtId="0" fontId="25" fillId="5" borderId="3" xfId="0" applyFont="1" applyFill="1" applyBorder="1" applyAlignment="1">
      <alignment horizontal="center" vertical="center"/>
    </xf>
    <xf numFmtId="0" fontId="30" fillId="0" borderId="0" xfId="1" applyFont="1" applyProtection="1"/>
    <xf numFmtId="0" fontId="0" fillId="0" borderId="0" xfId="0" applyProtection="1">
      <protection hidden="1"/>
    </xf>
    <xf numFmtId="0" fontId="0" fillId="0" borderId="0" xfId="0" applyAlignment="1">
      <alignment horizontal="left" vertical="center"/>
    </xf>
    <xf numFmtId="0" fontId="58" fillId="7" borderId="8" xfId="0" applyFont="1" applyFill="1" applyBorder="1" applyProtection="1">
      <protection hidden="1"/>
    </xf>
    <xf numFmtId="0" fontId="58" fillId="7" borderId="12" xfId="0" applyFont="1" applyFill="1" applyBorder="1" applyProtection="1">
      <protection hidden="1"/>
    </xf>
    <xf numFmtId="0" fontId="59" fillId="7" borderId="2" xfId="0" applyFont="1" applyFill="1" applyBorder="1" applyAlignment="1" applyProtection="1">
      <alignment vertical="center"/>
      <protection hidden="1"/>
    </xf>
    <xf numFmtId="0" fontId="59" fillId="7" borderId="9" xfId="0" applyFont="1" applyFill="1" applyBorder="1" applyAlignment="1" applyProtection="1">
      <alignment vertical="center"/>
      <protection hidden="1"/>
    </xf>
    <xf numFmtId="0" fontId="59" fillId="7" borderId="3" xfId="0" applyFont="1" applyFill="1" applyBorder="1" applyAlignment="1" applyProtection="1">
      <alignment vertical="center"/>
      <protection hidden="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5" fillId="4" borderId="1" xfId="0" applyFont="1" applyFill="1" applyBorder="1" applyAlignment="1">
      <alignment horizontal="left" vertical="top" wrapText="1"/>
    </xf>
    <xf numFmtId="0" fontId="5" fillId="4" borderId="1" xfId="0" applyFont="1" applyFill="1" applyBorder="1" applyAlignment="1">
      <alignment horizontal="left" vertical="top"/>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11" fillId="0" borderId="0" xfId="0" applyFont="1" applyAlignment="1" applyProtection="1">
      <alignment horizontal="left" vertical="center" wrapText="1"/>
      <protection hidden="1"/>
    </xf>
    <xf numFmtId="0" fontId="18" fillId="0" borderId="0" xfId="0" applyFont="1" applyAlignment="1">
      <alignment horizontal="left" vertical="center" wrapText="1"/>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38" fillId="5" borderId="1" xfId="0" applyFont="1" applyFill="1" applyBorder="1" applyAlignment="1">
      <alignment horizontal="left" vertical="center" wrapText="1"/>
    </xf>
    <xf numFmtId="0" fontId="26" fillId="5" borderId="1" xfId="0" applyFont="1" applyFill="1" applyBorder="1" applyAlignment="1">
      <alignment horizontal="left" vertical="center"/>
    </xf>
    <xf numFmtId="0" fontId="13" fillId="2" borderId="2" xfId="0" applyFont="1" applyFill="1" applyBorder="1" applyAlignment="1">
      <alignment horizontal="left" vertical="center"/>
    </xf>
    <xf numFmtId="0" fontId="8" fillId="2" borderId="9" xfId="0" applyFont="1" applyFill="1" applyBorder="1" applyAlignment="1">
      <alignment horizontal="left" vertical="center"/>
    </xf>
    <xf numFmtId="0" fontId="8" fillId="2" borderId="3" xfId="0" applyFont="1" applyFill="1" applyBorder="1" applyAlignment="1">
      <alignment horizontal="left" vertical="center"/>
    </xf>
    <xf numFmtId="0" fontId="34"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38" fillId="5" borderId="9" xfId="0" applyFont="1" applyFill="1" applyBorder="1" applyAlignment="1">
      <alignment horizontal="left" vertical="center" wrapText="1"/>
    </xf>
    <xf numFmtId="0" fontId="38" fillId="5" borderId="3" xfId="0"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1" fontId="23" fillId="4" borderId="1" xfId="0" applyNumberFormat="1"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wrapText="1"/>
      <protection locked="0"/>
    </xf>
    <xf numFmtId="0" fontId="23" fillId="4" borderId="9"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19" fillId="5"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2" borderId="1" xfId="0" applyFont="1" applyFill="1" applyBorder="1" applyAlignment="1">
      <alignment horizontal="center" vertical="center"/>
    </xf>
    <xf numFmtId="0" fontId="23" fillId="4"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49" fontId="23" fillId="4" borderId="2" xfId="0" applyNumberFormat="1" applyFont="1" applyFill="1" applyBorder="1" applyAlignment="1" applyProtection="1">
      <alignment horizontal="left" vertical="center" wrapText="1"/>
      <protection locked="0"/>
    </xf>
    <xf numFmtId="49" fontId="23" fillId="4" borderId="9" xfId="0" applyNumberFormat="1" applyFont="1" applyFill="1" applyBorder="1" applyAlignment="1" applyProtection="1">
      <alignment horizontal="left" vertical="center" wrapText="1"/>
      <protection locked="0"/>
    </xf>
    <xf numFmtId="49" fontId="23" fillId="4" borderId="3" xfId="0" applyNumberFormat="1" applyFont="1" applyFill="1" applyBorder="1" applyAlignment="1" applyProtection="1">
      <alignment horizontal="left" vertical="center" wrapText="1"/>
      <protection locked="0"/>
    </xf>
    <xf numFmtId="49" fontId="23" fillId="4" borderId="2" xfId="0" quotePrefix="1" applyNumberFormat="1" applyFont="1" applyFill="1" applyBorder="1" applyAlignment="1" applyProtection="1">
      <alignment horizontal="left" vertical="center" wrapText="1"/>
      <protection locked="0"/>
    </xf>
    <xf numFmtId="0" fontId="38" fillId="5" borderId="2" xfId="0" applyFont="1" applyFill="1" applyBorder="1" applyAlignment="1">
      <alignment horizontal="left" vertical="center" wrapText="1"/>
    </xf>
    <xf numFmtId="0" fontId="37" fillId="5" borderId="1" xfId="0" applyFont="1" applyFill="1" applyBorder="1" applyAlignment="1">
      <alignment horizontal="left" vertical="center" wrapText="1"/>
    </xf>
    <xf numFmtId="49" fontId="5" fillId="4" borderId="1" xfId="0" applyNumberFormat="1" applyFont="1" applyFill="1" applyBorder="1" applyAlignment="1" applyProtection="1">
      <alignment horizontal="left" vertical="top" wrapText="1"/>
      <protection locked="0"/>
    </xf>
    <xf numFmtId="0" fontId="37" fillId="5" borderId="9" xfId="0" applyFont="1" applyFill="1" applyBorder="1" applyAlignment="1">
      <alignment horizontal="left" vertical="center" wrapText="1"/>
    </xf>
    <xf numFmtId="0" fontId="37" fillId="5" borderId="3" xfId="0" applyFont="1" applyFill="1" applyBorder="1" applyAlignment="1">
      <alignment horizontal="left" vertical="center" wrapText="1"/>
    </xf>
    <xf numFmtId="0" fontId="23" fillId="4" borderId="1" xfId="0" quotePrefix="1" applyFont="1" applyFill="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3" xfId="0" applyFont="1" applyFill="1" applyBorder="1" applyAlignment="1">
      <alignment horizontal="left" vertical="center" wrapText="1"/>
    </xf>
    <xf numFmtId="49" fontId="23" fillId="5" borderId="1" xfId="0" applyNumberFormat="1" applyFont="1" applyFill="1" applyBorder="1" applyAlignment="1" applyProtection="1">
      <alignment horizontal="left" vertical="top" wrapText="1"/>
      <protection locked="0"/>
    </xf>
    <xf numFmtId="0" fontId="19" fillId="5" borderId="9"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27" fillId="2" borderId="2" xfId="0" applyFont="1" applyFill="1" applyBorder="1" applyAlignment="1">
      <alignment horizontal="left" vertical="center"/>
    </xf>
    <xf numFmtId="0" fontId="27" fillId="2" borderId="9" xfId="0" applyFont="1" applyFill="1" applyBorder="1" applyAlignment="1">
      <alignment horizontal="left" vertical="center"/>
    </xf>
    <xf numFmtId="0" fontId="27" fillId="2" borderId="3" xfId="0" applyFont="1" applyFill="1" applyBorder="1" applyAlignment="1">
      <alignment horizontal="left" vertical="center"/>
    </xf>
    <xf numFmtId="0" fontId="41" fillId="0" borderId="0" xfId="0" applyFont="1" applyAlignment="1" applyProtection="1">
      <alignment horizontal="left"/>
      <protection hidden="1"/>
    </xf>
    <xf numFmtId="0" fontId="39" fillId="6" borderId="2" xfId="0" applyFont="1" applyFill="1" applyBorder="1" applyAlignment="1" applyProtection="1">
      <alignment horizontal="left" vertical="center" wrapText="1"/>
      <protection hidden="1"/>
    </xf>
    <xf numFmtId="0" fontId="39" fillId="6" borderId="9" xfId="0" applyFont="1" applyFill="1" applyBorder="1" applyAlignment="1" applyProtection="1">
      <alignment horizontal="left" vertical="center" wrapText="1"/>
      <protection hidden="1"/>
    </xf>
    <xf numFmtId="0" fontId="39" fillId="6" borderId="3" xfId="0" applyFont="1" applyFill="1" applyBorder="1" applyAlignment="1" applyProtection="1">
      <alignment horizontal="left" vertical="center" wrapText="1"/>
      <protection hidden="1"/>
    </xf>
    <xf numFmtId="0" fontId="43" fillId="8" borderId="1" xfId="0" applyFont="1" applyFill="1" applyBorder="1" applyAlignment="1" applyProtection="1">
      <alignment horizontal="center"/>
      <protection hidden="1"/>
    </xf>
    <xf numFmtId="0" fontId="25" fillId="8" borderId="1" xfId="0" applyFont="1" applyFill="1" applyBorder="1" applyAlignment="1" applyProtection="1">
      <alignment horizontal="center"/>
      <protection hidden="1"/>
    </xf>
    <xf numFmtId="0" fontId="43" fillId="8" borderId="2" xfId="0" applyFont="1" applyFill="1" applyBorder="1" applyAlignment="1" applyProtection="1">
      <alignment horizontal="center"/>
      <protection hidden="1"/>
    </xf>
    <xf numFmtId="0" fontId="43" fillId="8" borderId="9" xfId="0" applyFont="1" applyFill="1" applyBorder="1" applyAlignment="1" applyProtection="1">
      <alignment horizontal="center"/>
      <protection hidden="1"/>
    </xf>
    <xf numFmtId="0" fontId="43" fillId="8" borderId="3" xfId="0" applyFont="1" applyFill="1" applyBorder="1" applyAlignment="1" applyProtection="1">
      <alignment horizontal="center"/>
      <protection hidden="1"/>
    </xf>
    <xf numFmtId="0" fontId="43" fillId="8" borderId="1" xfId="0" applyFont="1" applyFill="1" applyBorder="1" applyAlignment="1" applyProtection="1">
      <alignment horizontal="center" vertical="center" wrapText="1"/>
      <protection hidden="1"/>
    </xf>
    <xf numFmtId="0" fontId="46" fillId="10" borderId="8" xfId="0" applyFont="1" applyFill="1" applyBorder="1" applyAlignment="1" applyProtection="1">
      <alignment horizontal="left" vertical="center" wrapText="1"/>
      <protection hidden="1"/>
    </xf>
    <xf numFmtId="0" fontId="46" fillId="10" borderId="0" xfId="0" applyFont="1" applyFill="1" applyAlignment="1" applyProtection="1">
      <alignment horizontal="left" vertical="center" wrapText="1"/>
      <protection hidden="1"/>
    </xf>
    <xf numFmtId="0" fontId="46" fillId="10" borderId="11" xfId="0" applyFont="1" applyFill="1" applyBorder="1" applyAlignment="1" applyProtection="1">
      <alignment horizontal="left" vertical="center" wrapText="1"/>
      <protection hidden="1"/>
    </xf>
    <xf numFmtId="0" fontId="39" fillId="0" borderId="0" xfId="0" applyFont="1" applyAlignment="1" applyProtection="1">
      <protection hidden="1"/>
    </xf>
    <xf numFmtId="0" fontId="39" fillId="0" borderId="10" xfId="0" applyFont="1" applyBorder="1" applyAlignment="1" applyProtection="1">
      <protection hidden="1"/>
    </xf>
    <xf numFmtId="0" fontId="1" fillId="0" borderId="0" xfId="0" applyFont="1" applyProtection="1">
      <protection hidden="1"/>
    </xf>
    <xf numFmtId="0" fontId="1" fillId="0" borderId="0" xfId="0" applyFont="1"/>
    <xf numFmtId="0" fontId="1" fillId="8" borderId="0" xfId="0" applyFont="1" applyFill="1"/>
    <xf numFmtId="0" fontId="1" fillId="5" borderId="7" xfId="0" applyFont="1" applyFill="1" applyBorder="1" applyAlignment="1">
      <alignment horizontal="centerContinuous"/>
    </xf>
    <xf numFmtId="0" fontId="1" fillId="5" borderId="15" xfId="0" applyFont="1" applyFill="1" applyBorder="1" applyAlignment="1">
      <alignment horizontal="centerContinuous"/>
    </xf>
    <xf numFmtId="49" fontId="1" fillId="0" borderId="0" xfId="0" applyNumberFormat="1" applyFont="1"/>
  </cellXfs>
  <cellStyles count="2">
    <cellStyle name="Hyperlink" xfId="1" builtinId="8"/>
    <cellStyle name="Normal" xfId="0" builtinId="0"/>
  </cellStyles>
  <dxfs count="71">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theme="1"/>
        <name val="Verdana"/>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rgb="FF000000"/>
        <name val="Verdana"/>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rgb="FF000000"/>
        <name val="Verdana"/>
        <family val="2"/>
        <scheme val="none"/>
      </font>
      <numFmt numFmtId="30" formatCode="@"/>
      <fill>
        <patternFill patternType="none">
          <fgColor indexed="64"/>
          <bgColor indexed="65"/>
        </patternFill>
      </fill>
    </dxf>
    <dxf>
      <font>
        <b val="0"/>
        <i/>
        <strike val="0"/>
        <condense val="0"/>
        <extend val="0"/>
        <outline val="0"/>
        <shadow val="0"/>
        <u val="none"/>
        <vertAlign val="baseline"/>
        <sz val="10"/>
        <color rgb="FF000000"/>
        <name val="Verdana"/>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rgb="FF000000"/>
        <name val="Verdana"/>
        <family val="2"/>
        <scheme val="none"/>
      </font>
      <numFmt numFmtId="30" formatCode="@"/>
      <fill>
        <patternFill patternType="none">
          <fgColor indexed="64"/>
          <bgColor indexed="65"/>
        </patternFill>
      </fill>
    </dxf>
    <dxf>
      <font>
        <b/>
        <i val="0"/>
        <strike val="0"/>
        <condense val="0"/>
        <extend val="0"/>
        <outline val="0"/>
        <shadow val="0"/>
        <u val="none"/>
        <vertAlign val="baseline"/>
        <sz val="10"/>
        <color theme="1"/>
        <name val="Verdana"/>
        <family val="2"/>
        <scheme val="none"/>
      </font>
    </dxf>
    <dxf>
      <font>
        <color auto="1"/>
      </font>
      <fill>
        <patternFill>
          <bgColor theme="5" tint="0.39994506668294322"/>
        </patternFill>
      </fill>
    </dxf>
    <dxf>
      <font>
        <color theme="2" tint="-0.499984740745262"/>
      </font>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5700"/>
      </font>
      <fill>
        <patternFill>
          <bgColor rgb="FFFFEB9C"/>
        </patternFill>
      </fill>
    </dxf>
    <dxf>
      <font>
        <color rgb="FF006100"/>
      </font>
      <fill>
        <patternFill>
          <bgColor rgb="FFC6EFCE"/>
        </patternFill>
      </fill>
    </dxf>
    <dxf>
      <fill>
        <patternFill>
          <bgColor theme="5" tint="0.39994506668294322"/>
        </patternFill>
      </fill>
    </dxf>
    <dxf>
      <font>
        <color auto="1"/>
      </font>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0" tint="-4.9989318521683403E-2"/>
        </patternFill>
      </fill>
    </dxf>
    <dxf>
      <font>
        <color rgb="FF9C0006"/>
      </font>
      <fill>
        <patternFill>
          <bgColor rgb="FFFFC7CE"/>
        </patternFill>
      </fill>
    </dxf>
    <dxf>
      <font>
        <color rgb="FF9C0006"/>
      </font>
      <fill>
        <patternFill>
          <bgColor rgb="FFFFC7CE"/>
        </patternFill>
      </fill>
    </dxf>
    <dxf>
      <font>
        <color auto="1"/>
      </font>
      <fill>
        <patternFill>
          <bgColor theme="0" tint="-4.9989318521683403E-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0" tint="-4.9989318521683403E-2"/>
        </patternFill>
      </fill>
    </dxf>
    <dxf>
      <font>
        <color auto="1"/>
      </font>
      <fill>
        <patternFill>
          <bgColor theme="0" tint="-4.9989318521683403E-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0" tint="-4.9989318521683403E-2"/>
        </patternFill>
      </fill>
    </dxf>
    <dxf>
      <font>
        <color rgb="FF9C0006"/>
      </font>
      <fill>
        <patternFill>
          <bgColor rgb="FFFFC7CE"/>
        </patternFill>
      </fill>
    </dxf>
    <dxf>
      <font>
        <color rgb="FF9C0006"/>
      </font>
      <fill>
        <patternFill>
          <bgColor rgb="FFFFC7CE"/>
        </patternFill>
      </fill>
    </dxf>
    <dxf>
      <font>
        <color auto="1"/>
      </font>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0" tint="-4.9989318521683403E-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auto="1"/>
      </font>
      <fill>
        <patternFill>
          <bgColor theme="0" tint="-4.9989318521683403E-2"/>
        </patternFill>
      </fill>
    </dxf>
    <dxf>
      <fill>
        <patternFill>
          <bgColor theme="2"/>
        </patternFill>
      </fill>
    </dxf>
    <dxf>
      <fill>
        <patternFill>
          <bgColor theme="2"/>
        </patternFill>
      </fill>
    </dxf>
    <dxf>
      <font>
        <color rgb="FF9C0006"/>
      </font>
      <fill>
        <patternFill>
          <bgColor rgb="FFFFC7CE"/>
        </patternFill>
      </fill>
    </dxf>
    <dxf>
      <font>
        <color rgb="FF9C0006"/>
      </font>
      <fill>
        <patternFill patternType="solid">
          <bgColor rgb="FFFFC7CE"/>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auto="1"/>
      </font>
      <fill>
        <patternFill>
          <bgColor theme="0" tint="-4.9989318521683403E-2"/>
        </patternFill>
      </fill>
    </dxf>
    <dxf>
      <font>
        <b/>
        <i val="0"/>
      </font>
      <fill>
        <patternFill>
          <bgColor theme="9" tint="0.79998168889431442"/>
        </patternFill>
      </fill>
    </dxf>
    <dxf>
      <border>
        <left style="thin">
          <color auto="1"/>
        </left>
        <right style="thin">
          <color auto="1"/>
        </right>
        <top/>
        <bottom style="thin">
          <color auto="1"/>
        </bottom>
      </border>
    </dxf>
  </dxfs>
  <tableStyles count="1" defaultTableStyle="TableStyleMedium2" defaultPivotStyle="PivotStyleLight16">
    <tableStyle name="DataTable" pivot="0" count="2" xr9:uid="{0A1E315B-EE69-4FB7-A7C7-8191FA4B7D24}">
      <tableStyleElement type="wholeTable" dxfId="70"/>
      <tableStyleElement type="headerRow" dxfId="69"/>
    </tableStyle>
  </tableStyles>
  <colors>
    <mruColors>
      <color rgb="FF0563C1"/>
      <color rgb="FF0000FF"/>
      <color rgb="FF000000"/>
      <color rgb="FF006600"/>
      <color rgb="FFB94917"/>
      <color rgb="FF62A60E"/>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Data!$B$13" lockText="1" noThreeD="1"/>
</file>

<file path=xl/ctrlProps/ctrlProp2.xml><?xml version="1.0" encoding="utf-8"?>
<formControlPr xmlns="http://schemas.microsoft.com/office/spreadsheetml/2009/9/main" objectType="CheckBox" fmlaLink="Data!$B$14" lockText="1" noThreeD="1"/>
</file>

<file path=xl/ctrlProps/ctrlProp3.xml><?xml version="1.0" encoding="utf-8"?>
<formControlPr xmlns="http://schemas.microsoft.com/office/spreadsheetml/2009/9/main" objectType="CheckBox" fmlaLink="Data!$B$15" lockText="1" noThreeD="1"/>
</file>

<file path=xl/ctrlProps/ctrlProp4.xml><?xml version="1.0" encoding="utf-8"?>
<formControlPr xmlns="http://schemas.microsoft.com/office/spreadsheetml/2009/9/main" objectType="CheckBox" fmlaLink="Data!$B$16"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gov.uk/government/collections/get-england-woodland-creation-offer-funding-to-plant-woodland" TargetMode="External"/><Relationship Id="rId2" Type="http://schemas.openxmlformats.org/officeDocument/2006/relationships/hyperlink" Target="https://www.gov.uk/government/publications/england-woodland-creation-offer-claim-form/guidance-on-claiming-your-ewco-payments" TargetMode="External"/><Relationship Id="rId1" Type="http://schemas.openxmlformats.org/officeDocument/2006/relationships/hyperlink" Target="https://www.gov.uk/government/publications/england-woodland-creation-offer-claim-form"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https://planthealthy.org.uk/directory"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gov.uk/guidance/sweet-chestnut-blight-identification-reporting-and-control" TargetMode="External"/><Relationship Id="rId2" Type="http://schemas.openxmlformats.org/officeDocument/2006/relationships/hyperlink" Target="https://www.gov.uk/guidance/eight-toothed-european-spruce-bark-beetle-ips-typographus" TargetMode="External"/><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1445809</xdr:colOff>
      <xdr:row>24</xdr:row>
      <xdr:rowOff>27878</xdr:rowOff>
    </xdr:from>
    <xdr:to>
      <xdr:col>2</xdr:col>
      <xdr:colOff>2449285</xdr:colOff>
      <xdr:row>25</xdr:row>
      <xdr:rowOff>3159</xdr:rowOff>
    </xdr:to>
    <xdr:sp macro="" textlink="">
      <xdr:nvSpPr>
        <xdr:cNvPr id="2" name="TextBox 1">
          <a:hlinkClick xmlns:r="http://schemas.openxmlformats.org/officeDocument/2006/relationships" r:id="rId1"/>
          <a:extLst>
            <a:ext uri="{FF2B5EF4-FFF2-40B4-BE49-F238E27FC236}">
              <a16:creationId xmlns:a16="http://schemas.microsoft.com/office/drawing/2014/main" id="{47B10B90-60DD-A170-44B2-9260213CB79D}"/>
            </a:ext>
          </a:extLst>
        </xdr:cNvPr>
        <xdr:cNvSpPr txBox="1"/>
      </xdr:nvSpPr>
      <xdr:spPr>
        <a:xfrm>
          <a:off x="1663523" y="7381178"/>
          <a:ext cx="2516591" cy="187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u="sng">
              <a:solidFill>
                <a:srgbClr val="0563C1"/>
              </a:solidFill>
              <a:latin typeface="Verdana" panose="020B0604030504040204" pitchFamily="34" charset="0"/>
              <a:ea typeface="Verdana" panose="020B0604030504040204" pitchFamily="34" charset="0"/>
            </a:rPr>
            <a:t>EWCO GOV.UK claim forms </a:t>
          </a:r>
          <a:r>
            <a:rPr lang="en-GB" sz="1100" u="sng" baseline="0">
              <a:solidFill>
                <a:srgbClr val="0563C1"/>
              </a:solidFill>
              <a:latin typeface="Verdana" panose="020B0604030504040204" pitchFamily="34" charset="0"/>
              <a:ea typeface="Verdana" panose="020B0604030504040204" pitchFamily="34" charset="0"/>
            </a:rPr>
            <a:t>page</a:t>
          </a:r>
          <a:endParaRPr lang="en-GB" sz="1100" u="sng">
            <a:solidFill>
              <a:srgbClr val="0563C1"/>
            </a:solidFill>
            <a:latin typeface="Verdana" panose="020B0604030504040204" pitchFamily="34" charset="0"/>
            <a:ea typeface="Verdana" panose="020B0604030504040204" pitchFamily="34" charset="0"/>
          </a:endParaRPr>
        </a:p>
      </xdr:txBody>
    </xdr:sp>
    <xdr:clientData/>
  </xdr:twoCellAnchor>
  <xdr:twoCellAnchor>
    <xdr:from>
      <xdr:col>1</xdr:col>
      <xdr:colOff>1441162</xdr:colOff>
      <xdr:row>25</xdr:row>
      <xdr:rowOff>47625</xdr:rowOff>
    </xdr:from>
    <xdr:to>
      <xdr:col>2</xdr:col>
      <xdr:colOff>3292928</xdr:colOff>
      <xdr:row>25</xdr:row>
      <xdr:rowOff>204672</xdr:rowOff>
    </xdr:to>
    <xdr:sp macro="" textlink="">
      <xdr:nvSpPr>
        <xdr:cNvPr id="4" name="TextBox 3">
          <a:hlinkClick xmlns:r="http://schemas.openxmlformats.org/officeDocument/2006/relationships" r:id="rId2"/>
          <a:extLst>
            <a:ext uri="{FF2B5EF4-FFF2-40B4-BE49-F238E27FC236}">
              <a16:creationId xmlns:a16="http://schemas.microsoft.com/office/drawing/2014/main" id="{3FCB59D7-1A7F-46B6-8296-3BBDF524A92A}"/>
            </a:ext>
          </a:extLst>
        </xdr:cNvPr>
        <xdr:cNvSpPr txBox="1"/>
      </xdr:nvSpPr>
      <xdr:spPr>
        <a:xfrm>
          <a:off x="1688812" y="7600950"/>
          <a:ext cx="3366241" cy="15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u="sng">
              <a:solidFill>
                <a:srgbClr val="0563C1"/>
              </a:solidFill>
              <a:latin typeface="Verdana" panose="020B0604030504040204" pitchFamily="34" charset="0"/>
              <a:ea typeface="Verdana" panose="020B0604030504040204" pitchFamily="34" charset="0"/>
            </a:rPr>
            <a:t>Guidance on claiming your EWCO payments</a:t>
          </a:r>
        </a:p>
      </xdr:txBody>
    </xdr:sp>
    <xdr:clientData/>
  </xdr:twoCellAnchor>
  <xdr:twoCellAnchor>
    <xdr:from>
      <xdr:col>1</xdr:col>
      <xdr:colOff>1447799</xdr:colOff>
      <xdr:row>23</xdr:row>
      <xdr:rowOff>21247</xdr:rowOff>
    </xdr:from>
    <xdr:to>
      <xdr:col>2</xdr:col>
      <xdr:colOff>2324100</xdr:colOff>
      <xdr:row>24</xdr:row>
      <xdr:rowOff>2198</xdr:rowOff>
    </xdr:to>
    <xdr:sp macro="" textlink="">
      <xdr:nvSpPr>
        <xdr:cNvPr id="5" name="TextBox 4">
          <a:hlinkClick xmlns:r="http://schemas.openxmlformats.org/officeDocument/2006/relationships" r:id="rId3"/>
          <a:extLst>
            <a:ext uri="{FF2B5EF4-FFF2-40B4-BE49-F238E27FC236}">
              <a16:creationId xmlns:a16="http://schemas.microsoft.com/office/drawing/2014/main" id="{A0636CE8-90B1-4CE7-8237-CF7F846DCAE2}"/>
            </a:ext>
          </a:extLst>
        </xdr:cNvPr>
        <xdr:cNvSpPr txBox="1"/>
      </xdr:nvSpPr>
      <xdr:spPr>
        <a:xfrm>
          <a:off x="1665513" y="7162276"/>
          <a:ext cx="2389416" cy="193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u="sng">
              <a:solidFill>
                <a:srgbClr val="0563C1"/>
              </a:solidFill>
              <a:latin typeface="Verdana" panose="020B0604030504040204" pitchFamily="34" charset="0"/>
              <a:ea typeface="Verdana" panose="020B0604030504040204" pitchFamily="34" charset="0"/>
            </a:rPr>
            <a:t>EWCO GOV.UK </a:t>
          </a:r>
          <a:r>
            <a:rPr lang="en-GB" sz="1100" u="sng" baseline="0">
              <a:solidFill>
                <a:srgbClr val="0563C1"/>
              </a:solidFill>
              <a:latin typeface="Verdana" panose="020B0604030504040204" pitchFamily="34" charset="0"/>
              <a:ea typeface="Verdana" panose="020B0604030504040204" pitchFamily="34" charset="0"/>
            </a:rPr>
            <a:t>collection page</a:t>
          </a:r>
          <a:endParaRPr lang="en-GB" sz="1100" u="sng">
            <a:solidFill>
              <a:srgbClr val="0563C1"/>
            </a:solidFill>
            <a:latin typeface="Verdana" panose="020B0604030504040204" pitchFamily="34" charset="0"/>
            <a:ea typeface="Verdana" panose="020B0604030504040204" pitchFamily="34" charset="0"/>
          </a:endParaRPr>
        </a:p>
      </xdr:txBody>
    </xdr:sp>
    <xdr:clientData/>
  </xdr:twoCellAnchor>
  <xdr:twoCellAnchor editAs="oneCell">
    <xdr:from>
      <xdr:col>4</xdr:col>
      <xdr:colOff>0</xdr:colOff>
      <xdr:row>0</xdr:row>
      <xdr:rowOff>0</xdr:rowOff>
    </xdr:from>
    <xdr:to>
      <xdr:col>5</xdr:col>
      <xdr:colOff>133695</xdr:colOff>
      <xdr:row>1</xdr:row>
      <xdr:rowOff>9914</xdr:rowOff>
    </xdr:to>
    <xdr:pic>
      <xdr:nvPicPr>
        <xdr:cNvPr id="6" name="Picture 5">
          <a:extLst>
            <a:ext uri="{FF2B5EF4-FFF2-40B4-BE49-F238E27FC236}">
              <a16:creationId xmlns:a16="http://schemas.microsoft.com/office/drawing/2014/main" id="{A552FC07-E6E0-4DB8-AD6C-17B196DE410D}"/>
            </a:ext>
          </a:extLst>
        </xdr:cNvPr>
        <xdr:cNvPicPr>
          <a:picLocks noChangeAspect="1"/>
        </xdr:cNvPicPr>
      </xdr:nvPicPr>
      <xdr:blipFill>
        <a:blip xmlns:r="http://schemas.openxmlformats.org/officeDocument/2006/relationships" r:embed="rId4"/>
        <a:stretch>
          <a:fillRect/>
        </a:stretch>
      </xdr:blipFill>
      <xdr:spPr>
        <a:xfrm>
          <a:off x="8391525" y="0"/>
          <a:ext cx="1648170" cy="857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304800</xdr:colOff>
      <xdr:row>85</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943225"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4</xdr:col>
      <xdr:colOff>438151</xdr:colOff>
      <xdr:row>0</xdr:row>
      <xdr:rowOff>19050</xdr:rowOff>
    </xdr:from>
    <xdr:to>
      <xdr:col>5</xdr:col>
      <xdr:colOff>1276696</xdr:colOff>
      <xdr:row>2</xdr:row>
      <xdr:rowOff>276614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915276" y="19050"/>
          <a:ext cx="1648170" cy="857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1847850</xdr:colOff>
      <xdr:row>0</xdr:row>
      <xdr:rowOff>47625</xdr:rowOff>
    </xdr:from>
    <xdr:to>
      <xdr:col>10</xdr:col>
      <xdr:colOff>86070</xdr:colOff>
      <xdr:row>2</xdr:row>
      <xdr:rowOff>305189</xdr:rowOff>
    </xdr:to>
    <xdr:pic>
      <xdr:nvPicPr>
        <xdr:cNvPr id="2" name="Picture 1">
          <a:extLst>
            <a:ext uri="{FF2B5EF4-FFF2-40B4-BE49-F238E27FC236}">
              <a16:creationId xmlns:a16="http://schemas.microsoft.com/office/drawing/2014/main" id="{1E13F518-5D65-432F-841D-EA640019C968}"/>
            </a:ext>
          </a:extLst>
        </xdr:cNvPr>
        <xdr:cNvPicPr>
          <a:picLocks noChangeAspect="1"/>
        </xdr:cNvPicPr>
      </xdr:nvPicPr>
      <xdr:blipFill>
        <a:blip xmlns:r="http://schemas.openxmlformats.org/officeDocument/2006/relationships" r:embed="rId1"/>
        <a:stretch>
          <a:fillRect/>
        </a:stretch>
      </xdr:blipFill>
      <xdr:spPr>
        <a:xfrm>
          <a:off x="13039725" y="47625"/>
          <a:ext cx="1648170" cy="857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xdr:row>
          <xdr:rowOff>0</xdr:rowOff>
        </xdr:from>
        <xdr:to>
          <xdr:col>2</xdr:col>
          <xdr:colOff>114300</xdr:colOff>
          <xdr:row>9</xdr:row>
          <xdr:rowOff>180975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180975</xdr:rowOff>
        </xdr:from>
        <xdr:to>
          <xdr:col>2</xdr:col>
          <xdr:colOff>219075</xdr:colOff>
          <xdr:row>11</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9525</xdr:rowOff>
        </xdr:from>
        <xdr:to>
          <xdr:col>2</xdr:col>
          <xdr:colOff>209550</xdr:colOff>
          <xdr:row>12</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0</xdr:rowOff>
        </xdr:from>
        <xdr:to>
          <xdr:col>2</xdr:col>
          <xdr:colOff>219075</xdr:colOff>
          <xdr:row>13</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1219200</xdr:colOff>
      <xdr:row>0</xdr:row>
      <xdr:rowOff>339725</xdr:rowOff>
    </xdr:from>
    <xdr:to>
      <xdr:col>4</xdr:col>
      <xdr:colOff>345</xdr:colOff>
      <xdr:row>3</xdr:row>
      <xdr:rowOff>149225</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1"/>
        <a:srcRect t="8787" b="8466"/>
        <a:stretch/>
      </xdr:blipFill>
      <xdr:spPr>
        <a:xfrm>
          <a:off x="5695950" y="339725"/>
          <a:ext cx="1638645" cy="714375"/>
        </a:xfrm>
        <a:prstGeom prst="rect">
          <a:avLst/>
        </a:prstGeom>
      </xdr:spPr>
    </xdr:pic>
    <xdr:clientData/>
  </xdr:twoCellAnchor>
  <xdr:twoCellAnchor>
    <xdr:from>
      <xdr:col>0</xdr:col>
      <xdr:colOff>209550</xdr:colOff>
      <xdr:row>17</xdr:row>
      <xdr:rowOff>638175</xdr:rowOff>
    </xdr:from>
    <xdr:to>
      <xdr:col>0</xdr:col>
      <xdr:colOff>2657475</xdr:colOff>
      <xdr:row>17</xdr:row>
      <xdr:rowOff>857250</xdr:rowOff>
    </xdr:to>
    <xdr:sp macro="" textlink="">
      <xdr:nvSpPr>
        <xdr:cNvPr id="3" name="TextBox 2">
          <a:hlinkClick xmlns:r="http://schemas.openxmlformats.org/officeDocument/2006/relationships" r:id="rId2"/>
          <a:extLst>
            <a:ext uri="{FF2B5EF4-FFF2-40B4-BE49-F238E27FC236}">
              <a16:creationId xmlns:a16="http://schemas.microsoft.com/office/drawing/2014/main" id="{45874BAB-19C5-F0ED-380F-2C6ADA9A16C6}"/>
            </a:ext>
          </a:extLst>
        </xdr:cNvPr>
        <xdr:cNvSpPr txBox="1"/>
      </xdr:nvSpPr>
      <xdr:spPr>
        <a:xfrm>
          <a:off x="209550" y="6705600"/>
          <a:ext cx="24479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i="1" u="sng">
              <a:solidFill>
                <a:srgbClr val="0563C1"/>
              </a:solidFill>
              <a:latin typeface="Verdana" panose="020B0604030504040204" pitchFamily="34" charset="0"/>
              <a:ea typeface="Verdana" panose="020B0604030504040204" pitchFamily="34" charset="0"/>
            </a:rPr>
            <a:t>official</a:t>
          </a:r>
          <a:r>
            <a:rPr lang="en-GB" sz="1100" i="1" u="sng" baseline="0">
              <a:solidFill>
                <a:srgbClr val="0563C1"/>
              </a:solidFill>
              <a:latin typeface="Verdana" panose="020B0604030504040204" pitchFamily="34" charset="0"/>
              <a:ea typeface="Verdana" panose="020B0604030504040204" pitchFamily="34" charset="0"/>
            </a:rPr>
            <a:t> Plant Healthy directory</a:t>
          </a:r>
          <a:r>
            <a:rPr lang="en-GB" sz="1100" i="1" u="none" baseline="0">
              <a:solidFill>
                <a:sysClr val="windowText" lastClr="000000"/>
              </a:solidFill>
              <a:latin typeface="Verdana" panose="020B0604030504040204" pitchFamily="34" charset="0"/>
              <a:ea typeface="Verdana" panose="020B0604030504040204" pitchFamily="34" charset="0"/>
            </a:rPr>
            <a:t>.</a:t>
          </a:r>
          <a:endParaRPr lang="en-GB" sz="1100" i="1" u="none">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481</xdr:colOff>
      <xdr:row>2</xdr:row>
      <xdr:rowOff>143356</xdr:rowOff>
    </xdr:from>
    <xdr:to>
      <xdr:col>9</xdr:col>
      <xdr:colOff>0</xdr:colOff>
      <xdr:row>3</xdr:row>
      <xdr:rowOff>1047751</xdr:rowOff>
    </xdr:to>
    <xdr:sp macro="" textlink="">
      <xdr:nvSpPr>
        <xdr:cNvPr id="2" name="TextBox 4">
          <a:extLst>
            <a:ext uri="{FF2B5EF4-FFF2-40B4-BE49-F238E27FC236}">
              <a16:creationId xmlns:a16="http://schemas.microsoft.com/office/drawing/2014/main" id="{00000000-0008-0000-0400-000002000000}"/>
            </a:ext>
          </a:extLst>
        </xdr:cNvPr>
        <xdr:cNvSpPr txBox="1"/>
      </xdr:nvSpPr>
      <xdr:spPr>
        <a:xfrm>
          <a:off x="248131" y="838681"/>
          <a:ext cx="10276994" cy="1066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latin typeface="Verdana" panose="020B0604030504040204" pitchFamily="34" charset="0"/>
              <a:ea typeface="Verdana" panose="020B0604030504040204" pitchFamily="34" charset="0"/>
            </a:rPr>
            <a:t>Please use this worksheet as a guide to species names and codes to support your England Woodland Creation Offer (EWCO) Claim. This worksheet has been provided for use with the </a:t>
          </a:r>
          <a:r>
            <a:rPr lang="en-GB" sz="1050" b="1">
              <a:latin typeface="Verdana" panose="020B0604030504040204" pitchFamily="34" charset="0"/>
              <a:ea typeface="Verdana" panose="020B0604030504040204" pitchFamily="34" charset="0"/>
            </a:rPr>
            <a:t>2 Planting Details</a:t>
          </a:r>
          <a:r>
            <a:rPr lang="en-GB" sz="1050" b="1" baseline="0">
              <a:latin typeface="Verdana" panose="020B0604030504040204" pitchFamily="34" charset="0"/>
              <a:ea typeface="Verdana" panose="020B0604030504040204" pitchFamily="34" charset="0"/>
            </a:rPr>
            <a:t> </a:t>
          </a:r>
          <a:r>
            <a:rPr lang="en-GB" sz="1050">
              <a:latin typeface="Verdana" panose="020B0604030504040204" pitchFamily="34" charset="0"/>
              <a:ea typeface="Verdana" panose="020B0604030504040204" pitchFamily="34" charset="0"/>
            </a:rPr>
            <a:t>tab. This sheet is for information only - you cannot edit this sheet.</a:t>
          </a:r>
        </a:p>
        <a:p>
          <a:endParaRPr lang="en-GB" sz="1050">
            <a:latin typeface="Verdana" panose="020B0604030504040204" pitchFamily="34" charset="0"/>
            <a:ea typeface="Verdana" panose="020B0604030504040204" pitchFamily="34" charset="0"/>
          </a:endParaRPr>
        </a:p>
        <a:p>
          <a:r>
            <a:rPr lang="en-GB" sz="1050" b="1">
              <a:latin typeface="Verdana" panose="020B0604030504040204" pitchFamily="34" charset="0"/>
              <a:ea typeface="Verdana" panose="020B0604030504040204" pitchFamily="34" charset="0"/>
            </a:rPr>
            <a:t>Please note: </a:t>
          </a:r>
          <a:r>
            <a:rPr lang="en-GB" sz="1050">
              <a:latin typeface="Verdana" panose="020B0604030504040204" pitchFamily="34" charset="0"/>
              <a:ea typeface="Verdana" panose="020B0604030504040204" pitchFamily="34" charset="0"/>
            </a:rPr>
            <a:t>Due to tree health issues, funding for the planting of ash (</a:t>
          </a:r>
          <a:r>
            <a:rPr lang="en-GB" sz="1050" i="1">
              <a:latin typeface="Verdana" panose="020B0604030504040204" pitchFamily="34" charset="0"/>
              <a:ea typeface="Verdana" panose="020B0604030504040204" pitchFamily="34" charset="0"/>
            </a:rPr>
            <a:t>Fraxinus excelsior</a:t>
          </a:r>
          <a:r>
            <a:rPr lang="en-GB" sz="1050">
              <a:latin typeface="Verdana" panose="020B0604030504040204" pitchFamily="34" charset="0"/>
              <a:ea typeface="Verdana" panose="020B0604030504040204" pitchFamily="34" charset="0"/>
            </a:rPr>
            <a:t>) or larch (</a:t>
          </a:r>
          <a:r>
            <a:rPr lang="en-GB" sz="1050" i="1">
              <a:latin typeface="Verdana" panose="020B0604030504040204" pitchFamily="34" charset="0"/>
              <a:ea typeface="Verdana" panose="020B0604030504040204" pitchFamily="34" charset="0"/>
            </a:rPr>
            <a:t>Larix spp</a:t>
          </a:r>
          <a:r>
            <a:rPr lang="en-GB" sz="1050">
              <a:latin typeface="Verdana" panose="020B0604030504040204" pitchFamily="34" charset="0"/>
              <a:ea typeface="Verdana" panose="020B0604030504040204" pitchFamily="34" charset="0"/>
            </a:rPr>
            <a:t>) is not available under EWCO. Ash</a:t>
          </a:r>
          <a:r>
            <a:rPr lang="en-GB" sz="1050" baseline="0">
              <a:latin typeface="Verdana" panose="020B0604030504040204" pitchFamily="34" charset="0"/>
              <a:ea typeface="Verdana" panose="020B0604030504040204" pitchFamily="34" charset="0"/>
            </a:rPr>
            <a:t> will be permitted through natural colonisation and is listed for reporting purposes, but ash is not eligible for planting. No single species can form more than 70% of the overall planting mix.</a:t>
          </a:r>
        </a:p>
        <a:p>
          <a:endParaRPr lang="en-GB" sz="1050" baseline="0">
            <a:latin typeface="Verdana" panose="020B0604030504040204" pitchFamily="34" charset="0"/>
            <a:ea typeface="Verdana" panose="020B0604030504040204" pitchFamily="34" charset="0"/>
          </a:endParaRPr>
        </a:p>
      </xdr:txBody>
    </xdr:sp>
    <xdr:clientData/>
  </xdr:twoCellAnchor>
  <xdr:twoCellAnchor editAs="oneCell">
    <xdr:from>
      <xdr:col>6</xdr:col>
      <xdr:colOff>1409124</xdr:colOff>
      <xdr:row>0</xdr:row>
      <xdr:rowOff>161925</xdr:rowOff>
    </xdr:from>
    <xdr:to>
      <xdr:col>8</xdr:col>
      <xdr:colOff>838201</xdr:colOff>
      <xdr:row>2</xdr:row>
      <xdr:rowOff>9359</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8899" y="161925"/>
          <a:ext cx="2981902" cy="542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1314</xdr:colOff>
      <xdr:row>3</xdr:row>
      <xdr:rowOff>1138401</xdr:rowOff>
    </xdr:from>
    <xdr:to>
      <xdr:col>10</xdr:col>
      <xdr:colOff>13138</xdr:colOff>
      <xdr:row>3</xdr:row>
      <xdr:rowOff>1895475</xdr:rowOff>
    </xdr:to>
    <xdr:sp macro="" textlink="">
      <xdr:nvSpPr>
        <xdr:cNvPr id="5" name="TextBox 4">
          <a:extLst>
            <a:ext uri="{FF2B5EF4-FFF2-40B4-BE49-F238E27FC236}">
              <a16:creationId xmlns:a16="http://schemas.microsoft.com/office/drawing/2014/main" id="{17AF3874-6F63-46A0-A6C1-F80837BCADB1}"/>
            </a:ext>
          </a:extLst>
        </xdr:cNvPr>
        <xdr:cNvSpPr txBox="1"/>
      </xdr:nvSpPr>
      <xdr:spPr>
        <a:xfrm>
          <a:off x="248964" y="1995651"/>
          <a:ext cx="10289299" cy="757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aseline="0">
              <a:latin typeface="Verdana" panose="020B0604030504040204" pitchFamily="34" charset="0"/>
              <a:ea typeface="Verdana" panose="020B0604030504040204" pitchFamily="34" charset="0"/>
            </a:rPr>
            <a:t>Additionally, controls to safeguard woodland mean that spruce species cannot be planted or funded in the </a:t>
          </a:r>
          <a:r>
            <a:rPr lang="en-GB" sz="1050" i="1" baseline="0">
              <a:latin typeface="Verdana" panose="020B0604030504040204" pitchFamily="34" charset="0"/>
              <a:ea typeface="Verdana" panose="020B0604030504040204" pitchFamily="34" charset="0"/>
            </a:rPr>
            <a:t>Ips typographus</a:t>
          </a:r>
          <a:r>
            <a:rPr lang="en-GB" sz="1050" baseline="0">
              <a:latin typeface="Verdana" panose="020B0604030504040204" pitchFamily="34" charset="0"/>
              <a:ea typeface="Verdana" panose="020B0604030504040204" pitchFamily="34" charset="0"/>
            </a:rPr>
            <a:t> demarcated area (DMA) and sweet chestnut species cannot be planted or funded in the </a:t>
          </a:r>
          <a:r>
            <a:rPr lang="en-GB" sz="1050" i="1" baseline="0">
              <a:latin typeface="Verdana" panose="020B0604030504040204" pitchFamily="34" charset="0"/>
              <a:ea typeface="Verdana" panose="020B0604030504040204" pitchFamily="34" charset="0"/>
            </a:rPr>
            <a:t>Cryphonectria parasitica</a:t>
          </a:r>
          <a:r>
            <a:rPr lang="en-GB" sz="1050" baseline="0">
              <a:latin typeface="Verdana" panose="020B0604030504040204" pitchFamily="34" charset="0"/>
              <a:ea typeface="Verdana" panose="020B0604030504040204" pitchFamily="34" charset="0"/>
            </a:rPr>
            <a:t> demarcated area (DMA).</a:t>
          </a:r>
        </a:p>
        <a:p>
          <a:endParaRPr lang="en-GB" sz="1050" baseline="0">
            <a:latin typeface="Verdana" panose="020B0604030504040204" pitchFamily="34" charset="0"/>
            <a:ea typeface="Verdana" panose="020B0604030504040204" pitchFamily="34" charset="0"/>
          </a:endParaRPr>
        </a:p>
        <a:p>
          <a:r>
            <a:rPr lang="en-GB" sz="1050" baseline="0">
              <a:latin typeface="Verdana" panose="020B0604030504040204" pitchFamily="34" charset="0"/>
              <a:ea typeface="Verdana" panose="020B0604030504040204" pitchFamily="34" charset="0"/>
            </a:rPr>
            <a:t>For more information, including maps of the demarcated areas, see:</a:t>
          </a:r>
        </a:p>
      </xdr:txBody>
    </xdr:sp>
    <xdr:clientData/>
  </xdr:twoCellAnchor>
  <xdr:twoCellAnchor>
    <xdr:from>
      <xdr:col>0</xdr:col>
      <xdr:colOff>244694</xdr:colOff>
      <xdr:row>3</xdr:row>
      <xdr:rowOff>1914525</xdr:rowOff>
    </xdr:from>
    <xdr:to>
      <xdr:col>3</xdr:col>
      <xdr:colOff>806254</xdr:colOff>
      <xdr:row>3</xdr:row>
      <xdr:rowOff>2129873</xdr:rowOff>
    </xdr:to>
    <xdr:sp macro="" textlink="">
      <xdr:nvSpPr>
        <xdr:cNvPr id="6" name="TextBox 5">
          <a:hlinkClick xmlns:r="http://schemas.openxmlformats.org/officeDocument/2006/relationships" r:id="rId2"/>
          <a:extLst>
            <a:ext uri="{FF2B5EF4-FFF2-40B4-BE49-F238E27FC236}">
              <a16:creationId xmlns:a16="http://schemas.microsoft.com/office/drawing/2014/main" id="{BEC4626A-1745-4738-8F9C-B7F04B37E48C}"/>
            </a:ext>
          </a:extLst>
        </xdr:cNvPr>
        <xdr:cNvSpPr txBox="1"/>
      </xdr:nvSpPr>
      <xdr:spPr>
        <a:xfrm>
          <a:off x="244694" y="2775059"/>
          <a:ext cx="4811681" cy="215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u="sng">
              <a:solidFill>
                <a:srgbClr val="0563C1"/>
              </a:solidFill>
              <a:latin typeface="Verdana" panose="020B0604030504040204" pitchFamily="34" charset="0"/>
              <a:ea typeface="Verdana" panose="020B0604030504040204" pitchFamily="34" charset="0"/>
            </a:rPr>
            <a:t>Eight-toothed</a:t>
          </a:r>
          <a:r>
            <a:rPr lang="en-GB" sz="1050" u="sng" baseline="0">
              <a:solidFill>
                <a:srgbClr val="0563C1"/>
              </a:solidFill>
              <a:latin typeface="Verdana" panose="020B0604030504040204" pitchFamily="34" charset="0"/>
              <a:ea typeface="Verdana" panose="020B0604030504040204" pitchFamily="34" charset="0"/>
            </a:rPr>
            <a:t> spruce bark beetle (</a:t>
          </a:r>
          <a:r>
            <a:rPr lang="en-GB" sz="1050" i="1" u="sng" baseline="0">
              <a:solidFill>
                <a:srgbClr val="0563C1"/>
              </a:solidFill>
              <a:latin typeface="Verdana" panose="020B0604030504040204" pitchFamily="34" charset="0"/>
              <a:ea typeface="Verdana" panose="020B0604030504040204" pitchFamily="34" charset="0"/>
            </a:rPr>
            <a:t>Ips typographus</a:t>
          </a:r>
          <a:r>
            <a:rPr lang="en-GB" sz="1050" u="sng" baseline="0">
              <a:solidFill>
                <a:srgbClr val="0563C1"/>
              </a:solidFill>
              <a:latin typeface="Verdana" panose="020B0604030504040204" pitchFamily="34" charset="0"/>
              <a:ea typeface="Verdana" panose="020B0604030504040204" pitchFamily="34" charset="0"/>
            </a:rPr>
            <a:t>) - GOV.UK</a:t>
          </a:r>
          <a:endParaRPr lang="en-GB" sz="1050" u="sng">
            <a:solidFill>
              <a:srgbClr val="0563C1"/>
            </a:solidFill>
            <a:latin typeface="Verdana" panose="020B0604030504040204" pitchFamily="34" charset="0"/>
            <a:ea typeface="Verdana" panose="020B0604030504040204" pitchFamily="34" charset="0"/>
          </a:endParaRPr>
        </a:p>
      </xdr:txBody>
    </xdr:sp>
    <xdr:clientData/>
  </xdr:twoCellAnchor>
  <xdr:twoCellAnchor>
    <xdr:from>
      <xdr:col>0</xdr:col>
      <xdr:colOff>236483</xdr:colOff>
      <xdr:row>3</xdr:row>
      <xdr:rowOff>2220311</xdr:rowOff>
    </xdr:from>
    <xdr:to>
      <xdr:col>3</xdr:col>
      <xdr:colOff>972864</xdr:colOff>
      <xdr:row>3</xdr:row>
      <xdr:rowOff>2435659</xdr:rowOff>
    </xdr:to>
    <xdr:sp macro="" textlink="">
      <xdr:nvSpPr>
        <xdr:cNvPr id="7" name="TextBox 6">
          <a:hlinkClick xmlns:r="http://schemas.openxmlformats.org/officeDocument/2006/relationships" r:id="rId3"/>
          <a:extLst>
            <a:ext uri="{FF2B5EF4-FFF2-40B4-BE49-F238E27FC236}">
              <a16:creationId xmlns:a16="http://schemas.microsoft.com/office/drawing/2014/main" id="{3F64A750-2D5D-4592-B89C-1368127ABA72}"/>
            </a:ext>
          </a:extLst>
        </xdr:cNvPr>
        <xdr:cNvSpPr txBox="1"/>
      </xdr:nvSpPr>
      <xdr:spPr>
        <a:xfrm>
          <a:off x="236483" y="3080845"/>
          <a:ext cx="4986502" cy="215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u="sng">
              <a:solidFill>
                <a:srgbClr val="0563C1"/>
              </a:solidFill>
              <a:latin typeface="Verdana" panose="020B0604030504040204" pitchFamily="34" charset="0"/>
              <a:ea typeface="Verdana" panose="020B0604030504040204" pitchFamily="34" charset="0"/>
            </a:rPr>
            <a:t>Sweet chestnut blight: identification, reporting and control</a:t>
          </a:r>
          <a:r>
            <a:rPr lang="en-GB" sz="1050" u="sng" baseline="0">
              <a:solidFill>
                <a:srgbClr val="0563C1"/>
              </a:solidFill>
              <a:latin typeface="Verdana" panose="020B0604030504040204" pitchFamily="34" charset="0"/>
              <a:ea typeface="Verdana" panose="020B0604030504040204" pitchFamily="34" charset="0"/>
            </a:rPr>
            <a:t> - GOV.UK</a:t>
          </a:r>
          <a:endParaRPr lang="en-GB" sz="1050" u="sng">
            <a:solidFill>
              <a:srgbClr val="0563C1"/>
            </a:solidFill>
            <a:latin typeface="Verdana" panose="020B0604030504040204" pitchFamily="34" charset="0"/>
            <a:ea typeface="Verdana" panose="020B060403050404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1B5D60-1B51-4419-87DA-300E7D57838C}" name="SpeciesList" displayName="SpeciesList" ref="D6:J185" totalsRowShown="0" headerRowDxfId="7">
  <autoFilter ref="D6:J185" xr:uid="{EE6B3024-9F25-4124-9DFA-E647566B354C}"/>
  <tableColumns count="7">
    <tableColumn id="1" xr3:uid="{9E22B412-53A0-4DF1-AB85-EE79549CFBC4}" name="Species Name" dataDxfId="6"/>
    <tableColumn id="2" xr3:uid="{EA427BFD-0DEA-476F-9DA3-933861549340}" name="Scientific Name" dataDxfId="5"/>
    <tableColumn id="3" xr3:uid="{97999E80-6D6F-4743-AE67-8D723560DD8D}" name="Species Code" dataDxfId="4"/>
    <tableColumn id="4" xr3:uid="{9FAF6DE4-C01E-4810-AC81-590E690495CD}" name="Category" dataDxfId="3"/>
    <tableColumn id="5" xr3:uid="{422CF1D6-59D7-43E6-A8A9-CE3D0671F441}" name="Small Trees?" dataDxfId="2"/>
    <tableColumn id="6" xr3:uid="{FB6947BE-6EAE-49EA-8E7C-469F2DC0FB8A}" name="LKS Referral?" dataDxfId="1"/>
    <tableColumn id="7" xr3:uid="{A5C55D2A-0AA0-4583-8A9C-51363AF79838}" name="Legacy Code?" dataDxfId="0"/>
  </tableColumns>
  <tableStyleInfo name="Data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B78D-F3FF-423F-A80B-BAFCB9D1BC94}">
  <sheetPr>
    <tabColor rgb="FFB94917"/>
    <pageSetUpPr fitToPage="1"/>
  </sheetPr>
  <dimension ref="A1:F39"/>
  <sheetViews>
    <sheetView showGridLines="0" showRowColHeaders="0" tabSelected="1" zoomScaleNormal="100" workbookViewId="0">
      <selection activeCell="B1" sqref="B1:D1"/>
    </sheetView>
  </sheetViews>
  <sheetFormatPr defaultColWidth="0" defaultRowHeight="14.25" zeroHeight="1"/>
  <cols>
    <col min="1" max="1" width="3.7109375" style="4" customWidth="1"/>
    <col min="2" max="2" width="22.7109375" style="4" customWidth="1"/>
    <col min="3" max="4" width="49.7109375" style="4" customWidth="1"/>
    <col min="5" max="5" width="22.7109375" style="4" customWidth="1"/>
    <col min="6" max="6" width="3.7109375" style="4" customWidth="1"/>
    <col min="7" max="16384" width="8.7109375" style="4" hidden="1"/>
  </cols>
  <sheetData>
    <row r="1" spans="2:5" ht="66.95" customHeight="1">
      <c r="B1" s="148" t="s">
        <v>0</v>
      </c>
      <c r="C1" s="148"/>
      <c r="D1" s="148"/>
    </row>
    <row r="2" spans="2:5" ht="20.45" customHeight="1">
      <c r="B2" s="149" t="s">
        <v>1</v>
      </c>
      <c r="C2" s="149"/>
    </row>
    <row r="3" spans="2:5" ht="7.5" customHeight="1">
      <c r="B3" s="135"/>
      <c r="C3" s="135"/>
    </row>
    <row r="4" spans="2:5" ht="27" customHeight="1">
      <c r="B4" s="144" t="s">
        <v>2</v>
      </c>
      <c r="C4" s="145"/>
      <c r="D4" s="145"/>
      <c r="E4" s="145"/>
    </row>
    <row r="5" spans="2:5" ht="27" customHeight="1">
      <c r="B5" s="145"/>
      <c r="C5" s="145"/>
      <c r="D5" s="145"/>
      <c r="E5" s="145"/>
    </row>
    <row r="6" spans="2:5" ht="27" customHeight="1">
      <c r="B6" s="145"/>
      <c r="C6" s="145"/>
      <c r="D6" s="145"/>
      <c r="E6" s="145"/>
    </row>
    <row r="7" spans="2:5" ht="27" customHeight="1">
      <c r="B7" s="145"/>
      <c r="C7" s="145"/>
      <c r="D7" s="145"/>
      <c r="E7" s="145"/>
    </row>
    <row r="8" spans="2:5" ht="27" customHeight="1">
      <c r="B8" s="145"/>
      <c r="C8" s="145"/>
      <c r="D8" s="145"/>
      <c r="E8" s="145"/>
    </row>
    <row r="9" spans="2:5" ht="27" customHeight="1">
      <c r="B9" s="145"/>
      <c r="C9" s="145"/>
      <c r="D9" s="145"/>
      <c r="E9" s="145"/>
    </row>
    <row r="10" spans="2:5" ht="27" customHeight="1">
      <c r="B10" s="145"/>
      <c r="C10" s="145"/>
      <c r="D10" s="145"/>
      <c r="E10" s="145"/>
    </row>
    <row r="11" spans="2:5" ht="27" customHeight="1">
      <c r="B11" s="145"/>
      <c r="C11" s="145"/>
      <c r="D11" s="145"/>
      <c r="E11" s="145"/>
    </row>
    <row r="12" spans="2:5" ht="27" customHeight="1">
      <c r="B12" s="145"/>
      <c r="C12" s="145"/>
      <c r="D12" s="145"/>
      <c r="E12" s="145"/>
    </row>
    <row r="13" spans="2:5" ht="27" customHeight="1">
      <c r="B13" s="145"/>
      <c r="C13" s="145"/>
      <c r="D13" s="145"/>
      <c r="E13" s="145"/>
    </row>
    <row r="14" spans="2:5" ht="16.5" customHeight="1">
      <c r="B14"/>
      <c r="C14"/>
      <c r="D14"/>
      <c r="E14"/>
    </row>
    <row r="15" spans="2:5" ht="16.5" customHeight="1">
      <c r="B15"/>
      <c r="C15"/>
      <c r="D15"/>
      <c r="E15"/>
    </row>
    <row r="16" spans="2:5" ht="15.75">
      <c r="B16"/>
      <c r="C16" s="6" t="s">
        <v>3</v>
      </c>
      <c r="D16" s="6" t="s">
        <v>4</v>
      </c>
      <c r="E16"/>
    </row>
    <row r="17" spans="2:5" s="5" customFormat="1" ht="24" customHeight="1">
      <c r="B17"/>
      <c r="C17" s="141" t="s">
        <v>5</v>
      </c>
      <c r="D17" s="141" t="s">
        <v>6</v>
      </c>
      <c r="E17"/>
    </row>
    <row r="18" spans="2:5" s="5" customFormat="1" ht="24" customHeight="1">
      <c r="B18"/>
      <c r="C18" s="146"/>
      <c r="D18" s="142"/>
      <c r="E18"/>
    </row>
    <row r="19" spans="2:5" s="5" customFormat="1" ht="24" customHeight="1">
      <c r="B19"/>
      <c r="C19" s="146"/>
      <c r="D19" s="142"/>
      <c r="E19"/>
    </row>
    <row r="20" spans="2:5" s="5" customFormat="1" ht="24" customHeight="1">
      <c r="B20"/>
      <c r="C20" s="146"/>
      <c r="D20" s="142"/>
    </row>
    <row r="21" spans="2:5" s="5" customFormat="1" ht="24" customHeight="1">
      <c r="B21"/>
      <c r="C21" s="147"/>
      <c r="D21" s="143"/>
    </row>
    <row r="22" spans="2:5"/>
    <row r="23" spans="2:5">
      <c r="C23" s="38" t="s">
        <v>7</v>
      </c>
    </row>
    <row r="24" spans="2:5" ht="16.5" customHeight="1">
      <c r="C24" s="133"/>
    </row>
    <row r="25" spans="2:5" ht="16.5" customHeight="1">
      <c r="C25" s="133"/>
    </row>
    <row r="26" spans="2:5" ht="16.5" customHeight="1">
      <c r="C26" s="133"/>
    </row>
    <row r="27" spans="2:5" ht="15" customHeight="1"/>
    <row r="33" s="4" customFormat="1" hidden="1"/>
    <row r="34" s="4" customFormat="1" hidden="1"/>
    <row r="35" s="4" customFormat="1" hidden="1"/>
    <row r="36" s="4" customFormat="1" hidden="1"/>
    <row r="37" s="4" customFormat="1" hidden="1"/>
    <row r="38" s="4" customFormat="1" hidden="1"/>
    <row r="39" s="4" customFormat="1" hidden="1"/>
  </sheetData>
  <sheetProtection algorithmName="SHA-512" hashValue="+X/VUFwyqvynfkE4c/QWCb5aynx9IcbtCL1VG842sGg07DrPdtXaxxZ9NIo26yN5CkAvu/7A8//K1qMMw130ug==" saltValue="LdR4x9dGj8Kb7Ai1XGROEA==" spinCount="100000" sheet="1" objects="1" scenarios="1" selectLockedCells="1" selectUnlockedCells="1"/>
  <mergeCells count="5">
    <mergeCell ref="D17:D21"/>
    <mergeCell ref="B4:E13"/>
    <mergeCell ref="C17:C21"/>
    <mergeCell ref="B1:D1"/>
    <mergeCell ref="B2:C2"/>
  </mergeCells>
  <pageMargins left="0.23622047244094491" right="0.23622047244094491" top="0.74803149606299213" bottom="0.74803149606299213" header="0.31496062992125984" footer="0.31496062992125984"/>
  <pageSetup paperSize="9" scale="65" fitToHeight="0" orientation="portrait" r:id="rId1"/>
  <headerFooter>
    <oddFooter>&amp;L&amp;"Verdana,Regular"&amp;10&amp;D&amp;C&amp;"Verdana,Regular"&amp;10&amp;A&amp;R&amp;"Verdana,Regular"&amp;10EWCO Claim Form - 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10C4-4AFD-4A06-A777-AFEA719FA768}">
  <sheetPr>
    <tabColor rgb="FF62A60E"/>
    <pageSetUpPr autoPageBreaks="0" fitToPage="1"/>
  </sheetPr>
  <dimension ref="A1:XFC85"/>
  <sheetViews>
    <sheetView showGridLines="0" showRowColHeaders="0" zoomScaleNormal="100" workbookViewId="0">
      <selection activeCell="B10" sqref="B10:D10"/>
    </sheetView>
  </sheetViews>
  <sheetFormatPr defaultColWidth="0" defaultRowHeight="14.25" zeroHeight="1"/>
  <cols>
    <col min="1" max="1" width="38.42578125" style="1" customWidth="1"/>
    <col min="2" max="2" width="36.42578125" style="1" bestFit="1" customWidth="1"/>
    <col min="3" max="3" width="17.85546875" style="1" customWidth="1"/>
    <col min="4" max="4" width="19.42578125" style="1" customWidth="1"/>
    <col min="5" max="5" width="12.140625" style="1" customWidth="1"/>
    <col min="6" max="6" width="19.42578125" style="1" customWidth="1"/>
    <col min="7" max="7" width="4.7109375" style="1" customWidth="1"/>
    <col min="8" max="16383" width="9.140625" style="1" hidden="1"/>
    <col min="16384" max="16384" width="0.7109375" style="1" hidden="1"/>
  </cols>
  <sheetData>
    <row r="1" spans="1:66" s="15" customFormat="1" ht="30.6" customHeight="1">
      <c r="A1" s="13" t="s">
        <v>8</v>
      </c>
      <c r="B1" s="14"/>
    </row>
    <row r="2" spans="1:66" ht="17.45" customHeight="1">
      <c r="A2" s="16" t="s">
        <v>9</v>
      </c>
      <c r="B2" s="17"/>
    </row>
    <row r="3" spans="1:66" ht="23.1" customHeight="1">
      <c r="A3" s="17"/>
      <c r="B3" s="17"/>
    </row>
    <row r="4" spans="1:66" ht="24.95" customHeight="1">
      <c r="A4" s="171" t="s">
        <v>10</v>
      </c>
      <c r="B4" s="171"/>
      <c r="C4" s="171"/>
      <c r="D4" s="171"/>
      <c r="E4" s="171"/>
      <c r="F4" s="171"/>
    </row>
    <row r="5" spans="1:66"/>
    <row r="6" spans="1:66" ht="235.5" customHeight="1">
      <c r="A6" s="170" t="s">
        <v>11</v>
      </c>
      <c r="B6" s="170"/>
      <c r="C6" s="170"/>
      <c r="D6" s="170"/>
      <c r="E6" s="170"/>
      <c r="F6" s="170"/>
    </row>
    <row r="7" spans="1:66"/>
    <row r="8" spans="1:66" s="17" customFormat="1" ht="19.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row>
    <row r="9" spans="1:66" s="19" customFormat="1" ht="26.45" customHeight="1">
      <c r="A9" s="172" t="s">
        <v>12</v>
      </c>
      <c r="B9" s="172"/>
      <c r="C9" s="172"/>
      <c r="D9" s="172"/>
    </row>
    <row r="10" spans="1:66" s="21" customFormat="1" ht="32.25" customHeight="1">
      <c r="A10" s="20" t="s">
        <v>13</v>
      </c>
      <c r="B10" s="173"/>
      <c r="C10" s="173"/>
      <c r="D10" s="173"/>
    </row>
    <row r="11" spans="1:66" s="21" customFormat="1" ht="32.25" customHeight="1">
      <c r="A11" s="20" t="s">
        <v>14</v>
      </c>
      <c r="B11" s="173"/>
      <c r="C11" s="173"/>
      <c r="D11" s="173"/>
    </row>
    <row r="12" spans="1:66" s="21" customFormat="1" ht="32.25" customHeight="1">
      <c r="A12" s="20" t="s">
        <v>15</v>
      </c>
      <c r="B12" s="165"/>
      <c r="C12" s="165"/>
      <c r="D12" s="165"/>
    </row>
    <row r="13" spans="1:66" ht="45.95" customHeight="1">
      <c r="A13" s="20" t="s">
        <v>16</v>
      </c>
      <c r="B13" s="166"/>
      <c r="C13" s="167"/>
      <c r="D13" s="168"/>
    </row>
    <row r="14" spans="1:66" ht="54" customHeight="1">
      <c r="A14" s="169" t="s">
        <v>17</v>
      </c>
      <c r="B14" s="169"/>
      <c r="C14" s="169"/>
      <c r="D14" s="169"/>
    </row>
    <row r="15" spans="1:66" ht="21" customHeight="1">
      <c r="A15" s="22"/>
      <c r="B15" s="23"/>
    </row>
    <row r="16" spans="1:66" s="21" customFormat="1" ht="28.5" customHeight="1">
      <c r="A16" s="150" t="s">
        <v>18</v>
      </c>
      <c r="B16" s="152"/>
      <c r="C16" s="18" t="s">
        <v>19</v>
      </c>
    </row>
    <row r="17" spans="1:6" s="21" customFormat="1" ht="82.5" customHeight="1">
      <c r="A17" s="160" t="s">
        <v>20</v>
      </c>
      <c r="B17" s="161"/>
      <c r="C17" s="162"/>
    </row>
    <row r="18" spans="1:6" s="21" customFormat="1" ht="33.75" customHeight="1">
      <c r="A18" s="20" t="s">
        <v>21</v>
      </c>
      <c r="B18" s="49" t="s">
        <v>22</v>
      </c>
      <c r="C18" s="9">
        <f>$F$66</f>
        <v>0</v>
      </c>
    </row>
    <row r="19" spans="1:6" s="21" customFormat="1" ht="33.75" customHeight="1">
      <c r="A19" s="20" t="s">
        <v>23</v>
      </c>
      <c r="B19" s="49" t="s">
        <v>24</v>
      </c>
      <c r="C19" s="11"/>
    </row>
    <row r="20" spans="1:6" s="21" customFormat="1" ht="33.75" customHeight="1">
      <c r="A20" s="20" t="s">
        <v>25</v>
      </c>
      <c r="B20" s="49" t="s">
        <v>24</v>
      </c>
      <c r="C20" s="11"/>
    </row>
    <row r="21" spans="1:6" s="21" customFormat="1" ht="33.75" customHeight="1">
      <c r="A21" s="163" t="s">
        <v>26</v>
      </c>
      <c r="B21" s="164"/>
      <c r="C21" s="10">
        <f>SUM($C$18:$C$20)</f>
        <v>0</v>
      </c>
    </row>
    <row r="22" spans="1:6" s="21" customFormat="1" ht="27" customHeight="1"/>
    <row r="23" spans="1:6" s="21" customFormat="1" ht="28.5" customHeight="1">
      <c r="A23" s="150" t="s">
        <v>27</v>
      </c>
      <c r="B23" s="151"/>
      <c r="C23" s="151"/>
      <c r="D23" s="151"/>
      <c r="E23" s="152"/>
      <c r="F23" s="18" t="s">
        <v>19</v>
      </c>
    </row>
    <row r="24" spans="1:6" s="21" customFormat="1" ht="153" customHeight="1">
      <c r="A24" s="153" t="s">
        <v>28</v>
      </c>
      <c r="B24" s="154"/>
      <c r="C24" s="154"/>
      <c r="D24" s="154"/>
      <c r="E24" s="154"/>
      <c r="F24" s="154"/>
    </row>
    <row r="25" spans="1:6" s="21" customFormat="1" ht="33.950000000000003" customHeight="1">
      <c r="A25" s="129" t="s">
        <v>29</v>
      </c>
      <c r="B25" s="25" t="s">
        <v>30</v>
      </c>
      <c r="C25" s="25" t="s">
        <v>31</v>
      </c>
      <c r="D25" s="26" t="s">
        <v>32</v>
      </c>
      <c r="E25" s="25" t="s">
        <v>33</v>
      </c>
      <c r="F25" s="26" t="s">
        <v>34</v>
      </c>
    </row>
    <row r="26" spans="1:6" s="21" customFormat="1">
      <c r="A26" s="155" t="s">
        <v>35</v>
      </c>
      <c r="B26" s="156"/>
      <c r="C26" s="156"/>
      <c r="D26" s="156"/>
      <c r="E26" s="156"/>
      <c r="F26" s="157"/>
    </row>
    <row r="27" spans="1:6" s="21" customFormat="1">
      <c r="A27" s="126" t="s">
        <v>36</v>
      </c>
      <c r="B27" s="126" t="s">
        <v>37</v>
      </c>
      <c r="C27" s="123" t="s">
        <v>38</v>
      </c>
      <c r="D27" s="124">
        <v>1.72</v>
      </c>
      <c r="E27" s="125">
        <v>1000</v>
      </c>
      <c r="F27" s="124">
        <f>E27*D27</f>
        <v>1720</v>
      </c>
    </row>
    <row r="28" spans="1:6" s="21" customFormat="1" ht="17.25" customHeight="1">
      <c r="A28" s="127"/>
      <c r="B28" s="128" t="s">
        <v>39</v>
      </c>
      <c r="C28" s="27" t="s">
        <v>38</v>
      </c>
      <c r="D28" s="28">
        <v>1.72</v>
      </c>
      <c r="E28" s="122">
        <f>ROUND('2 Planting Details'!$E$115,0)</f>
        <v>0</v>
      </c>
      <c r="F28" s="10">
        <f>E28*D28</f>
        <v>0</v>
      </c>
    </row>
    <row r="29" spans="1:6" s="21" customFormat="1" ht="30">
      <c r="A29" s="127"/>
      <c r="B29" s="128" t="s">
        <v>40</v>
      </c>
      <c r="C29" s="27" t="s">
        <v>41</v>
      </c>
      <c r="D29" s="28">
        <v>2.4300000000000002</v>
      </c>
      <c r="E29" s="36"/>
      <c r="F29" s="10">
        <f t="shared" ref="F29:F65" si="0">E29*D29</f>
        <v>0</v>
      </c>
    </row>
    <row r="30" spans="1:6" s="21" customFormat="1" ht="30">
      <c r="A30" s="127"/>
      <c r="B30" s="128" t="s">
        <v>42</v>
      </c>
      <c r="C30" s="27" t="s">
        <v>41</v>
      </c>
      <c r="D30" s="28">
        <v>1.23</v>
      </c>
      <c r="E30" s="36"/>
      <c r="F30" s="10">
        <f t="shared" si="0"/>
        <v>0</v>
      </c>
    </row>
    <row r="31" spans="1:6" s="21" customFormat="1" ht="45">
      <c r="A31" s="127"/>
      <c r="B31" s="128" t="s">
        <v>43</v>
      </c>
      <c r="C31" s="27" t="s">
        <v>44</v>
      </c>
      <c r="D31" s="28">
        <v>121.85</v>
      </c>
      <c r="E31" s="42"/>
      <c r="F31" s="10">
        <f t="shared" si="0"/>
        <v>0</v>
      </c>
    </row>
    <row r="32" spans="1:6" s="21" customFormat="1" ht="17.25" customHeight="1">
      <c r="A32" s="127"/>
      <c r="B32" s="128" t="s">
        <v>45</v>
      </c>
      <c r="C32" s="27" t="s">
        <v>41</v>
      </c>
      <c r="D32" s="28">
        <v>1.79</v>
      </c>
      <c r="E32" s="36"/>
      <c r="F32" s="10">
        <f t="shared" si="0"/>
        <v>0</v>
      </c>
    </row>
    <row r="33" spans="1:6" s="21" customFormat="1" ht="17.25" customHeight="1">
      <c r="A33" s="127"/>
      <c r="B33" s="128" t="s">
        <v>46</v>
      </c>
      <c r="C33" s="27" t="s">
        <v>47</v>
      </c>
      <c r="D33" s="28">
        <v>5.54</v>
      </c>
      <c r="E33" s="42"/>
      <c r="F33" s="10">
        <f t="shared" si="0"/>
        <v>0</v>
      </c>
    </row>
    <row r="34" spans="1:6" s="21" customFormat="1" ht="17.25" customHeight="1">
      <c r="A34" s="127"/>
      <c r="B34" s="128" t="s">
        <v>48</v>
      </c>
      <c r="C34" s="27" t="s">
        <v>47</v>
      </c>
      <c r="D34" s="28">
        <v>31.91</v>
      </c>
      <c r="E34" s="42"/>
      <c r="F34" s="10">
        <f t="shared" si="0"/>
        <v>0</v>
      </c>
    </row>
    <row r="35" spans="1:6" s="21" customFormat="1" ht="17.25" customHeight="1">
      <c r="A35" s="127"/>
      <c r="B35" s="128" t="s">
        <v>49</v>
      </c>
      <c r="C35" s="27" t="s">
        <v>47</v>
      </c>
      <c r="D35" s="28">
        <v>7.92</v>
      </c>
      <c r="E35" s="42"/>
      <c r="F35" s="10">
        <f t="shared" si="0"/>
        <v>0</v>
      </c>
    </row>
    <row r="36" spans="1:6" s="21" customFormat="1" ht="17.25" customHeight="1">
      <c r="A36" s="127"/>
      <c r="B36" s="128" t="s">
        <v>50</v>
      </c>
      <c r="C36" s="27" t="s">
        <v>47</v>
      </c>
      <c r="D36" s="28">
        <v>9.34</v>
      </c>
      <c r="E36" s="42"/>
      <c r="F36" s="10">
        <f t="shared" si="0"/>
        <v>0</v>
      </c>
    </row>
    <row r="37" spans="1:6" s="21" customFormat="1" ht="17.25" customHeight="1">
      <c r="A37" s="127"/>
      <c r="B37" s="128" t="s">
        <v>51</v>
      </c>
      <c r="C37" s="27" t="s">
        <v>47</v>
      </c>
      <c r="D37" s="28">
        <v>10.27</v>
      </c>
      <c r="E37" s="42"/>
      <c r="F37" s="10">
        <f t="shared" si="0"/>
        <v>0</v>
      </c>
    </row>
    <row r="38" spans="1:6" s="21" customFormat="1" ht="15">
      <c r="A38" s="127"/>
      <c r="B38" s="128" t="s">
        <v>52</v>
      </c>
      <c r="C38" s="27" t="s">
        <v>47</v>
      </c>
      <c r="D38" s="28">
        <v>5.65</v>
      </c>
      <c r="E38" s="42"/>
      <c r="F38" s="10">
        <f>E38*D38</f>
        <v>0</v>
      </c>
    </row>
    <row r="39" spans="1:6" s="21" customFormat="1" ht="15">
      <c r="A39" s="127"/>
      <c r="B39" s="128" t="s">
        <v>53</v>
      </c>
      <c r="C39" s="27" t="s">
        <v>47</v>
      </c>
      <c r="D39" s="28">
        <v>6.38</v>
      </c>
      <c r="E39" s="42"/>
      <c r="F39" s="10">
        <f t="shared" si="0"/>
        <v>0</v>
      </c>
    </row>
    <row r="40" spans="1:6" s="21" customFormat="1" ht="45">
      <c r="A40" s="127"/>
      <c r="B40" s="128" t="s">
        <v>54</v>
      </c>
      <c r="C40" s="27" t="s">
        <v>47</v>
      </c>
      <c r="D40" s="28">
        <v>3.98</v>
      </c>
      <c r="E40" s="42"/>
      <c r="F40" s="10">
        <f t="shared" si="0"/>
        <v>0</v>
      </c>
    </row>
    <row r="41" spans="1:6" s="21" customFormat="1" ht="17.25" customHeight="1">
      <c r="A41" s="127"/>
      <c r="B41" s="128" t="s">
        <v>55</v>
      </c>
      <c r="C41" s="27" t="s">
        <v>47</v>
      </c>
      <c r="D41" s="28">
        <v>0.93</v>
      </c>
      <c r="E41" s="42"/>
      <c r="F41" s="10">
        <f t="shared" si="0"/>
        <v>0</v>
      </c>
    </row>
    <row r="42" spans="1:6" s="21" customFormat="1" ht="17.25" customHeight="1">
      <c r="A42" s="127"/>
      <c r="B42" s="128" t="s">
        <v>56</v>
      </c>
      <c r="C42" s="27" t="s">
        <v>57</v>
      </c>
      <c r="D42" s="28">
        <v>61.81</v>
      </c>
      <c r="E42" s="36"/>
      <c r="F42" s="10">
        <f t="shared" si="0"/>
        <v>0</v>
      </c>
    </row>
    <row r="43" spans="1:6" s="21" customFormat="1" ht="17.25" customHeight="1">
      <c r="A43" s="127"/>
      <c r="B43" s="128" t="s">
        <v>58</v>
      </c>
      <c r="C43" s="27" t="s">
        <v>59</v>
      </c>
      <c r="D43" s="28">
        <v>58.49</v>
      </c>
      <c r="E43" s="36"/>
      <c r="F43" s="10">
        <f t="shared" si="0"/>
        <v>0</v>
      </c>
    </row>
    <row r="44" spans="1:6" s="21" customFormat="1" ht="17.25" customHeight="1">
      <c r="A44" s="127"/>
      <c r="B44" s="128" t="s">
        <v>60</v>
      </c>
      <c r="C44" s="27" t="s">
        <v>57</v>
      </c>
      <c r="D44" s="28">
        <v>340</v>
      </c>
      <c r="E44" s="36"/>
      <c r="F44" s="10">
        <f t="shared" si="0"/>
        <v>0</v>
      </c>
    </row>
    <row r="45" spans="1:6" s="21" customFormat="1" ht="17.25" customHeight="1">
      <c r="A45" s="127"/>
      <c r="B45" s="128" t="s">
        <v>61</v>
      </c>
      <c r="C45" s="27" t="s">
        <v>57</v>
      </c>
      <c r="D45" s="28">
        <v>612</v>
      </c>
      <c r="E45" s="36"/>
      <c r="F45" s="10">
        <f t="shared" si="0"/>
        <v>0</v>
      </c>
    </row>
    <row r="46" spans="1:6" s="21" customFormat="1" ht="17.25" customHeight="1">
      <c r="A46" s="127"/>
      <c r="B46" s="128" t="s">
        <v>62</v>
      </c>
      <c r="C46" s="27" t="s">
        <v>57</v>
      </c>
      <c r="D46" s="28">
        <v>749.63</v>
      </c>
      <c r="E46" s="36"/>
      <c r="F46" s="10">
        <f t="shared" si="0"/>
        <v>0</v>
      </c>
    </row>
    <row r="47" spans="1:6" s="21" customFormat="1" ht="30">
      <c r="A47" s="127"/>
      <c r="B47" s="128" t="s">
        <v>63</v>
      </c>
      <c r="C47" s="27" t="s">
        <v>57</v>
      </c>
      <c r="D47" s="28">
        <v>447.6</v>
      </c>
      <c r="E47" s="36"/>
      <c r="F47" s="10">
        <f t="shared" si="0"/>
        <v>0</v>
      </c>
    </row>
    <row r="48" spans="1:6" s="21" customFormat="1" ht="17.25" customHeight="1">
      <c r="A48" s="127"/>
      <c r="B48" s="128" t="s">
        <v>64</v>
      </c>
      <c r="C48" s="27" t="s">
        <v>57</v>
      </c>
      <c r="D48" s="28">
        <v>475.44</v>
      </c>
      <c r="E48" s="36"/>
      <c r="F48" s="10">
        <f t="shared" si="0"/>
        <v>0</v>
      </c>
    </row>
    <row r="49" spans="1:6" s="21" customFormat="1" ht="17.25" customHeight="1">
      <c r="A49" s="127"/>
      <c r="B49" s="128" t="s">
        <v>65</v>
      </c>
      <c r="C49" s="27" t="s">
        <v>57</v>
      </c>
      <c r="D49" s="28">
        <v>532.79999999999995</v>
      </c>
      <c r="E49" s="36"/>
      <c r="F49" s="10">
        <f t="shared" si="0"/>
        <v>0</v>
      </c>
    </row>
    <row r="50" spans="1:6" s="21" customFormat="1" ht="17.25" customHeight="1">
      <c r="A50" s="127"/>
      <c r="B50" s="128" t="s">
        <v>66</v>
      </c>
      <c r="C50" s="27" t="s">
        <v>41</v>
      </c>
      <c r="D50" s="28">
        <v>212.56</v>
      </c>
      <c r="E50" s="36"/>
      <c r="F50" s="10">
        <f t="shared" si="0"/>
        <v>0</v>
      </c>
    </row>
    <row r="51" spans="1:6" s="21" customFormat="1" ht="17.25" customHeight="1">
      <c r="A51" s="127"/>
      <c r="B51" s="128" t="s">
        <v>67</v>
      </c>
      <c r="C51" s="27" t="s">
        <v>41</v>
      </c>
      <c r="D51" s="28">
        <v>265</v>
      </c>
      <c r="E51" s="36"/>
      <c r="F51" s="10">
        <f t="shared" si="0"/>
        <v>0</v>
      </c>
    </row>
    <row r="52" spans="1:6" s="21" customFormat="1" ht="30">
      <c r="A52" s="127"/>
      <c r="B52" s="128" t="s">
        <v>68</v>
      </c>
      <c r="C52" s="27" t="s">
        <v>41</v>
      </c>
      <c r="D52" s="28">
        <v>180</v>
      </c>
      <c r="E52" s="36"/>
      <c r="F52" s="10">
        <f t="shared" si="0"/>
        <v>0</v>
      </c>
    </row>
    <row r="53" spans="1:6" s="21" customFormat="1" ht="30">
      <c r="A53" s="127"/>
      <c r="B53" s="128" t="s">
        <v>69</v>
      </c>
      <c r="C53" s="27" t="s">
        <v>41</v>
      </c>
      <c r="D53" s="28">
        <v>250</v>
      </c>
      <c r="E53" s="36"/>
      <c r="F53" s="10">
        <f t="shared" si="0"/>
        <v>0</v>
      </c>
    </row>
    <row r="54" spans="1:6" s="21" customFormat="1" ht="17.25" customHeight="1">
      <c r="A54" s="127"/>
      <c r="B54" s="128" t="s">
        <v>70</v>
      </c>
      <c r="C54" s="27" t="s">
        <v>38</v>
      </c>
      <c r="D54" s="28">
        <v>0.27</v>
      </c>
      <c r="E54" s="36"/>
      <c r="F54" s="10">
        <f>E54*D54</f>
        <v>0</v>
      </c>
    </row>
    <row r="55" spans="1:6" s="21" customFormat="1" ht="17.25" customHeight="1">
      <c r="A55" s="127"/>
      <c r="B55" s="128" t="s">
        <v>71</v>
      </c>
      <c r="C55" s="27" t="s">
        <v>44</v>
      </c>
      <c r="D55" s="28">
        <v>270.89999999999998</v>
      </c>
      <c r="E55" s="42"/>
      <c r="F55" s="10">
        <f>E55*D55</f>
        <v>0</v>
      </c>
    </row>
    <row r="56" spans="1:6" s="21" customFormat="1" ht="15">
      <c r="A56" s="127"/>
      <c r="B56" s="128" t="s">
        <v>72</v>
      </c>
      <c r="C56" s="27" t="s">
        <v>44</v>
      </c>
      <c r="D56" s="28">
        <v>190.9</v>
      </c>
      <c r="E56" s="42"/>
      <c r="F56" s="10">
        <f>E56*D56</f>
        <v>0</v>
      </c>
    </row>
    <row r="57" spans="1:6" s="21" customFormat="1" ht="30">
      <c r="A57" s="127"/>
      <c r="B57" s="128" t="s">
        <v>73</v>
      </c>
      <c r="C57" s="27" t="s">
        <v>44</v>
      </c>
      <c r="D57" s="28">
        <v>191.25</v>
      </c>
      <c r="E57" s="42"/>
      <c r="F57" s="10">
        <f>E57*D57</f>
        <v>0</v>
      </c>
    </row>
    <row r="58" spans="1:6" s="21" customFormat="1" ht="30">
      <c r="A58" s="127"/>
      <c r="B58" s="128" t="s">
        <v>74</v>
      </c>
      <c r="C58" s="27" t="s">
        <v>41</v>
      </c>
      <c r="D58" s="28">
        <v>179.15</v>
      </c>
      <c r="E58" s="36"/>
      <c r="F58" s="10">
        <f t="shared" si="0"/>
        <v>0</v>
      </c>
    </row>
    <row r="59" spans="1:6" s="21" customFormat="1" ht="30">
      <c r="A59" s="127"/>
      <c r="B59" s="128" t="s">
        <v>75</v>
      </c>
      <c r="C59" s="27" t="s">
        <v>41</v>
      </c>
      <c r="D59" s="28">
        <v>295.89999999999998</v>
      </c>
      <c r="E59" s="36"/>
      <c r="F59" s="10">
        <f t="shared" si="0"/>
        <v>0</v>
      </c>
    </row>
    <row r="60" spans="1:6" s="21" customFormat="1" ht="30">
      <c r="A60" s="127"/>
      <c r="B60" s="128" t="s">
        <v>76</v>
      </c>
      <c r="C60" s="27" t="s">
        <v>41</v>
      </c>
      <c r="D60" s="28">
        <v>1861</v>
      </c>
      <c r="E60" s="36"/>
      <c r="F60" s="10">
        <f t="shared" si="0"/>
        <v>0</v>
      </c>
    </row>
    <row r="61" spans="1:6" s="21" customFormat="1" ht="17.25" customHeight="1">
      <c r="A61" s="127"/>
      <c r="B61" s="128" t="s">
        <v>77</v>
      </c>
      <c r="C61" s="27" t="s">
        <v>41</v>
      </c>
      <c r="D61" s="28">
        <v>152.91999999999999</v>
      </c>
      <c r="E61" s="36"/>
      <c r="F61" s="10">
        <f t="shared" si="0"/>
        <v>0</v>
      </c>
    </row>
    <row r="62" spans="1:6" s="21" customFormat="1" ht="30">
      <c r="A62" s="127"/>
      <c r="B62" s="128" t="s">
        <v>78</v>
      </c>
      <c r="C62" s="27" t="s">
        <v>47</v>
      </c>
      <c r="D62" s="28">
        <v>3.31</v>
      </c>
      <c r="E62" s="42"/>
      <c r="F62" s="10">
        <f t="shared" si="0"/>
        <v>0</v>
      </c>
    </row>
    <row r="63" spans="1:6" s="21" customFormat="1" ht="30">
      <c r="A63" s="127"/>
      <c r="B63" s="128" t="s">
        <v>79</v>
      </c>
      <c r="C63" s="27" t="s">
        <v>41</v>
      </c>
      <c r="D63" s="28">
        <v>461.39</v>
      </c>
      <c r="E63" s="36"/>
      <c r="F63" s="10">
        <f t="shared" si="0"/>
        <v>0</v>
      </c>
    </row>
    <row r="64" spans="1:6" s="21" customFormat="1" ht="30">
      <c r="A64" s="127"/>
      <c r="B64" s="128" t="s">
        <v>80</v>
      </c>
      <c r="C64" s="27" t="s">
        <v>41</v>
      </c>
      <c r="D64" s="28">
        <v>764.42</v>
      </c>
      <c r="E64" s="36"/>
      <c r="F64" s="10">
        <f t="shared" si="0"/>
        <v>0</v>
      </c>
    </row>
    <row r="65" spans="1:6" s="21" customFormat="1" ht="17.25" customHeight="1">
      <c r="A65" s="127"/>
      <c r="B65" s="128" t="s">
        <v>81</v>
      </c>
      <c r="C65" s="27" t="s">
        <v>41</v>
      </c>
      <c r="D65" s="28">
        <v>376.23</v>
      </c>
      <c r="E65" s="36"/>
      <c r="F65" s="10">
        <f t="shared" si="0"/>
        <v>0</v>
      </c>
    </row>
    <row r="66" spans="1:6" s="21" customFormat="1" ht="18.75" customHeight="1">
      <c r="D66" s="88" t="s">
        <v>82</v>
      </c>
      <c r="E66" s="86"/>
      <c r="F66" s="87">
        <f>SUM($F$28:$F$65)</f>
        <v>0</v>
      </c>
    </row>
    <row r="67" spans="1:6" ht="18" customHeight="1">
      <c r="A67" s="21"/>
      <c r="B67" s="21"/>
      <c r="C67" s="21"/>
      <c r="D67" s="21"/>
    </row>
    <row r="68" spans="1:6" ht="42.75" customHeight="1">
      <c r="A68" s="158" t="s">
        <v>83</v>
      </c>
      <c r="B68" s="159"/>
      <c r="C68" s="159"/>
      <c r="D68" s="159"/>
    </row>
    <row r="69" spans="1:6" ht="34.5" customHeight="1">
      <c r="A69" s="183" t="s">
        <v>84</v>
      </c>
      <c r="B69" s="161"/>
      <c r="C69" s="161"/>
      <c r="D69" s="162"/>
    </row>
    <row r="70" spans="1:6" ht="35.25" customHeight="1">
      <c r="A70" s="175" t="s">
        <v>85</v>
      </c>
      <c r="B70" s="175"/>
      <c r="C70" s="175"/>
      <c r="D70" s="7"/>
    </row>
    <row r="71" spans="1:6" ht="35.25" customHeight="1">
      <c r="A71" s="175" t="s">
        <v>86</v>
      </c>
      <c r="B71" s="175"/>
      <c r="C71" s="175"/>
      <c r="D71" s="7"/>
    </row>
    <row r="72" spans="1:6" ht="34.5" customHeight="1">
      <c r="A72" s="24" t="s">
        <v>87</v>
      </c>
      <c r="B72" s="176" t="s">
        <v>88</v>
      </c>
      <c r="C72" s="177"/>
      <c r="D72" s="178"/>
    </row>
    <row r="73" spans="1:6" ht="16.5" customHeight="1">
      <c r="A73" s="89" t="s">
        <v>89</v>
      </c>
      <c r="B73" s="179"/>
      <c r="C73" s="180"/>
      <c r="D73" s="181"/>
    </row>
    <row r="74" spans="1:6" ht="16.5" customHeight="1">
      <c r="A74" s="89" t="s">
        <v>90</v>
      </c>
      <c r="B74" s="182"/>
      <c r="C74" s="180"/>
      <c r="D74" s="181"/>
    </row>
    <row r="75" spans="1:6" ht="16.5" customHeight="1">
      <c r="A75" s="89" t="s">
        <v>91</v>
      </c>
      <c r="B75" s="179"/>
      <c r="C75" s="180"/>
      <c r="D75" s="181"/>
    </row>
    <row r="76" spans="1:6" ht="16.5" customHeight="1">
      <c r="A76" s="89" t="s">
        <v>92</v>
      </c>
      <c r="B76" s="179"/>
      <c r="C76" s="180"/>
      <c r="D76" s="181"/>
    </row>
    <row r="77" spans="1:6" ht="16.5" customHeight="1">
      <c r="A77" s="89" t="s">
        <v>93</v>
      </c>
      <c r="B77" s="179"/>
      <c r="C77" s="180"/>
      <c r="D77" s="181"/>
    </row>
    <row r="78" spans="1:6" ht="16.5" customHeight="1">
      <c r="A78" s="89" t="s">
        <v>94</v>
      </c>
      <c r="B78" s="179"/>
      <c r="C78" s="180"/>
      <c r="D78" s="181"/>
    </row>
    <row r="79" spans="1:6" customFormat="1" ht="18" customHeight="1"/>
    <row r="80" spans="1:6" customFormat="1" ht="28.5" customHeight="1">
      <c r="A80" s="158" t="s">
        <v>95</v>
      </c>
      <c r="B80" s="159"/>
      <c r="C80" s="159"/>
      <c r="D80" s="159"/>
    </row>
    <row r="81" spans="1:6" customFormat="1" ht="65.25" customHeight="1">
      <c r="A81" s="169" t="s">
        <v>96</v>
      </c>
      <c r="B81" s="153"/>
      <c r="C81" s="153"/>
      <c r="D81" s="153"/>
    </row>
    <row r="82" spans="1:6" customFormat="1" ht="35.25" customHeight="1">
      <c r="A82" s="175" t="s">
        <v>97</v>
      </c>
      <c r="B82" s="175"/>
      <c r="C82" s="175"/>
      <c r="D82" s="7"/>
    </row>
    <row r="83" spans="1:6" ht="18" customHeight="1"/>
    <row r="84" spans="1:6" s="15" customFormat="1" ht="21" customHeight="1">
      <c r="A84" s="174" t="s">
        <v>98</v>
      </c>
      <c r="B84" s="174"/>
      <c r="C84" s="174"/>
      <c r="D84" s="174"/>
      <c r="E84" s="174"/>
      <c r="F84" s="174"/>
    </row>
    <row r="85" spans="1:6" s="30" customFormat="1" ht="15" customHeight="1">
      <c r="A85" s="29"/>
      <c r="B85" s="29"/>
    </row>
  </sheetData>
  <sheetProtection algorithmName="SHA-512" hashValue="S0sbrIS8tYEC61WmEjqb8mil9k0mqu9PhBOVmy+3wZMlLS5IGK2P25MWLDpnW0fmysYhCgEMHEbOm66eSK8IVQ==" saltValue="S/hHzr5sKkLZ0h914ac0eA==" spinCount="100000" sheet="1" objects="1" scenarios="1" selectLockedCells="1"/>
  <mergeCells count="29">
    <mergeCell ref="A84:F84"/>
    <mergeCell ref="A71:C71"/>
    <mergeCell ref="A68:D68"/>
    <mergeCell ref="B72:D72"/>
    <mergeCell ref="B73:D73"/>
    <mergeCell ref="B76:D76"/>
    <mergeCell ref="B78:D78"/>
    <mergeCell ref="B74:D74"/>
    <mergeCell ref="B75:D75"/>
    <mergeCell ref="B77:D77"/>
    <mergeCell ref="A69:D69"/>
    <mergeCell ref="A70:C70"/>
    <mergeCell ref="A81:D81"/>
    <mergeCell ref="A82:C82"/>
    <mergeCell ref="B12:D12"/>
    <mergeCell ref="B13:D13"/>
    <mergeCell ref="A14:D14"/>
    <mergeCell ref="A6:F6"/>
    <mergeCell ref="A4:F4"/>
    <mergeCell ref="A9:D9"/>
    <mergeCell ref="B10:D10"/>
    <mergeCell ref="B11:D11"/>
    <mergeCell ref="A23:E23"/>
    <mergeCell ref="A24:F24"/>
    <mergeCell ref="A26:F26"/>
    <mergeCell ref="A80:D80"/>
    <mergeCell ref="A16:B16"/>
    <mergeCell ref="A17:C17"/>
    <mergeCell ref="A21:B21"/>
  </mergeCells>
  <conditionalFormatting sqref="A28">
    <cfRule type="expression" dxfId="68" priority="3">
      <formula>NOT(ISBLANK($A$28))</formula>
    </cfRule>
    <cfRule type="expression" dxfId="67" priority="5">
      <formula>$E$28&gt;0</formula>
    </cfRule>
    <cfRule type="expression" dxfId="66" priority="9">
      <formula>$E$28=0</formula>
    </cfRule>
  </conditionalFormatting>
  <conditionalFormatting sqref="A29:A65 E29:E65 B73:D78 D70:D71 D82 B10:D13 C19:C20">
    <cfRule type="containsBlanks" dxfId="65" priority="15">
      <formula>LEN(TRIM(A10))=0</formula>
    </cfRule>
  </conditionalFormatting>
  <conditionalFormatting sqref="A29:A65">
    <cfRule type="expression" dxfId="64" priority="7">
      <formula>AND((ISBLANK($A29)),NOT(ISBLANK($E29)))</formula>
    </cfRule>
  </conditionalFormatting>
  <conditionalFormatting sqref="E29:E65">
    <cfRule type="expression" dxfId="63" priority="6">
      <formula>AND((ISBLANK($E29)),NOT(ISBLANK($A29)))</formula>
    </cfRule>
  </conditionalFormatting>
  <dataValidations count="5">
    <dataValidation type="whole" allowBlank="1" showInputMessage="1" showErrorMessage="1" errorTitle="Invalid entry" error="Please enter a whole number." sqref="B12:D12" xr:uid="{99D44981-7E06-4276-9B73-513691CB609E}">
      <formula1>0</formula1>
      <formula2>200</formula2>
    </dataValidation>
    <dataValidation type="decimal" allowBlank="1" showInputMessage="1" showErrorMessage="1" sqref="C19:C20" xr:uid="{FCC55F4D-5123-40C7-97DD-04B55834936F}">
      <formula1>0.01</formula1>
      <formula2>100000000000000000000</formula2>
    </dataValidation>
    <dataValidation type="whole" allowBlank="1" showInputMessage="1" showErrorMessage="1" sqref="E43" xr:uid="{86A61CEA-61E3-4235-B088-4C92A53A7B1E}">
      <formula1>0</formula1>
      <formula2>1E+26</formula2>
    </dataValidation>
    <dataValidation type="custom" allowBlank="1" showInputMessage="1" showErrorMessage="1" errorTitle="Invalid entry" error="Please enter figures to 2 decimal places." sqref="E31 E62 E55:E57 E33:E41" xr:uid="{3DC4B8F0-2BE5-4F86-AABE-AB8DEE6BD59E}">
      <formula1>$E31=ROUND($E31,2)</formula1>
    </dataValidation>
    <dataValidation type="whole" allowBlank="1" showInputMessage="1" showErrorMessage="1" errorTitle="Invalid entry" error="Please enter a whole number." sqref="E65 E29 E30 E32 E42 E44 E45 E46 E47 E48 E49 E50 E51 E52 E53 E54 E58 E59 E60 E61 E63 E64" xr:uid="{C682BC4A-A0B9-47DA-9802-1B3DF558E010}">
      <formula1>1</formula1>
      <formula2>10000000</formula2>
    </dataValidation>
  </dataValidations>
  <pageMargins left="0.43307086614173229" right="0.43307086614173229" top="0.94488188976377963" bottom="0.55118110236220474" header="0.19685039370078741" footer="0.31496062992125984"/>
  <pageSetup paperSize="9" scale="65" fitToHeight="0" orientation="portrait" r:id="rId1"/>
  <headerFooter>
    <oddHeader>&amp;L&amp;"Verdana,Bold"&amp;20Section 1: EWCO Claim Details&amp;R&amp;G</oddHeader>
    <oddFooter>&amp;L&amp;"Verdana,Regular"&amp;10&amp;D&amp;C&amp;"Verdana,Regular"&amp;10&amp;A&amp;R&amp;"Verdana,Regular"&amp;10EWCO Claim Form - Page &amp;P of &amp;N</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24C0D255-0838-4CDC-A99F-590E51101CFC}">
            <xm:f>$B$13=Data!$A$5</xm:f>
            <x14:dxf>
              <fill>
                <patternFill>
                  <bgColor theme="2"/>
                </patternFill>
              </fill>
            </x14:dxf>
          </x14:cfRule>
          <xm:sqref>A68:D78 A80:D82</xm:sqref>
        </x14:conditionalFormatting>
        <x14:conditionalFormatting xmlns:xm="http://schemas.microsoft.com/office/excel/2006/main">
          <x14:cfRule type="expression" priority="2" id="{00000000-000E-0000-0100-00000A000000}">
            <xm:f>$D$71=Data!$A$5</xm:f>
            <x14:dxf>
              <fill>
                <patternFill>
                  <bgColor theme="2"/>
                </patternFill>
              </fill>
            </x14:dxf>
          </x14:cfRule>
          <xm:sqref>B73:D78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CAEA1F7-7BF3-42AA-BAAF-FD310279084C}">
          <x14:formula1>
            <xm:f>Data!$A$4:$A$5</xm:f>
          </x14:formula1>
          <xm:sqref>B13 B67 D70:D71 D82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8A2A-6E3D-4774-AF4D-84308DF809DB}">
  <sheetPr>
    <tabColor rgb="FF62A60E"/>
    <pageSetUpPr fitToPage="1"/>
  </sheetPr>
  <dimension ref="A1:XFC1124"/>
  <sheetViews>
    <sheetView showGridLines="0" showRowColHeaders="0" zoomScaleNormal="100" workbookViewId="0">
      <selection activeCell="A8" sqref="A8:J10"/>
    </sheetView>
  </sheetViews>
  <sheetFormatPr defaultColWidth="0" defaultRowHeight="15" zeroHeight="1"/>
  <cols>
    <col min="1" max="1" width="22.7109375" style="1" customWidth="1"/>
    <col min="2" max="2" width="22.5703125" style="1" customWidth="1"/>
    <col min="3" max="3" width="21" style="1" customWidth="1"/>
    <col min="4" max="4" width="31.7109375" style="3" customWidth="1"/>
    <col min="5" max="5" width="20.85546875" style="3" customWidth="1"/>
    <col min="6" max="6" width="4.7109375" customWidth="1"/>
    <col min="7" max="7" width="22.7109375" customWidth="1"/>
    <col min="8" max="8" width="21.5703125" customWidth="1"/>
    <col min="9" max="9" width="30.28515625" customWidth="1"/>
    <col min="10" max="10" width="20.85546875" style="1" customWidth="1"/>
    <col min="11" max="11" width="4.7109375" style="1" customWidth="1"/>
    <col min="12" max="12" width="4" style="1" hidden="1"/>
    <col min="13" max="16383" width="2.140625" style="1" hidden="1"/>
    <col min="16384" max="16384" width="8.7109375" style="1" hidden="1"/>
  </cols>
  <sheetData>
    <row r="1" spans="1:10" ht="30" customHeight="1">
      <c r="A1" s="13" t="s">
        <v>99</v>
      </c>
      <c r="B1" s="13"/>
      <c r="C1" s="14"/>
      <c r="D1"/>
      <c r="E1"/>
      <c r="J1" s="31"/>
    </row>
    <row r="2" spans="1:10" ht="17.25" customHeight="1">
      <c r="A2" s="16" t="s">
        <v>9</v>
      </c>
      <c r="B2" s="16"/>
      <c r="C2" s="17"/>
      <c r="D2"/>
      <c r="E2"/>
      <c r="J2" s="31"/>
    </row>
    <row r="3" spans="1:10" ht="27" customHeight="1">
      <c r="A3" s="32"/>
      <c r="B3" s="32"/>
      <c r="C3" s="17"/>
      <c r="D3"/>
      <c r="E3"/>
      <c r="J3" s="31"/>
    </row>
    <row r="4" spans="1:10" ht="24.95" customHeight="1">
      <c r="A4" s="171" t="s">
        <v>10</v>
      </c>
      <c r="B4" s="171"/>
      <c r="C4" s="171"/>
      <c r="D4" s="171"/>
      <c r="E4" s="171"/>
      <c r="F4" s="171"/>
      <c r="G4" s="171"/>
      <c r="H4" s="171"/>
      <c r="I4" s="171"/>
      <c r="J4" s="171"/>
    </row>
    <row r="5" spans="1:10" ht="18.75" customHeight="1">
      <c r="A5" s="31"/>
      <c r="B5" s="31"/>
      <c r="C5" s="17"/>
      <c r="D5" s="17"/>
      <c r="E5" s="33"/>
      <c r="J5" s="31"/>
    </row>
    <row r="6" spans="1:10" ht="23.45" customHeight="1">
      <c r="A6" s="172" t="s">
        <v>100</v>
      </c>
      <c r="B6" s="172"/>
      <c r="C6" s="172"/>
      <c r="D6" s="172"/>
      <c r="E6" s="172"/>
      <c r="F6" s="172"/>
      <c r="G6" s="172"/>
      <c r="H6" s="172"/>
      <c r="I6" s="172"/>
      <c r="J6" s="172"/>
    </row>
    <row r="7" spans="1:10" ht="69" customHeight="1">
      <c r="A7" s="184" t="s">
        <v>101</v>
      </c>
      <c r="B7" s="184"/>
      <c r="C7" s="184"/>
      <c r="D7" s="184"/>
      <c r="E7" s="184"/>
      <c r="F7" s="184"/>
      <c r="G7" s="184"/>
      <c r="H7" s="184"/>
      <c r="I7" s="184"/>
      <c r="J7" s="184"/>
    </row>
    <row r="8" spans="1:10" ht="41.25" customHeight="1">
      <c r="A8" s="185"/>
      <c r="B8" s="185"/>
      <c r="C8" s="185"/>
      <c r="D8" s="185"/>
      <c r="E8" s="185"/>
      <c r="F8" s="185"/>
      <c r="G8" s="185"/>
      <c r="H8" s="185"/>
      <c r="I8" s="185"/>
      <c r="J8" s="185"/>
    </row>
    <row r="9" spans="1:10" ht="41.25" customHeight="1">
      <c r="A9" s="185"/>
      <c r="B9" s="185"/>
      <c r="C9" s="185"/>
      <c r="D9" s="185"/>
      <c r="E9" s="185"/>
      <c r="F9" s="185"/>
      <c r="G9" s="185"/>
      <c r="H9" s="185"/>
      <c r="I9" s="185"/>
      <c r="J9" s="185"/>
    </row>
    <row r="10" spans="1:10" ht="41.25" customHeight="1">
      <c r="A10" s="185"/>
      <c r="B10" s="185"/>
      <c r="C10" s="185"/>
      <c r="D10" s="185"/>
      <c r="E10" s="185"/>
      <c r="F10" s="185"/>
      <c r="G10" s="185"/>
      <c r="H10" s="185"/>
      <c r="I10" s="185"/>
      <c r="J10" s="185"/>
    </row>
    <row r="11" spans="1:10" ht="18.75" customHeight="1">
      <c r="A11" s="31"/>
      <c r="B11" s="31"/>
      <c r="C11" s="34"/>
      <c r="D11" s="33"/>
      <c r="E11" s="33"/>
      <c r="J11"/>
    </row>
    <row r="12" spans="1:10" ht="27.6" customHeight="1">
      <c r="A12" s="150" t="s">
        <v>102</v>
      </c>
      <c r="B12" s="151"/>
      <c r="C12" s="151"/>
      <c r="D12" s="151"/>
      <c r="E12" s="152"/>
    </row>
    <row r="13" spans="1:10" ht="170.25" customHeight="1">
      <c r="A13" s="160" t="s">
        <v>103</v>
      </c>
      <c r="B13" s="186"/>
      <c r="C13" s="186"/>
      <c r="D13" s="186"/>
      <c r="E13" s="187"/>
    </row>
    <row r="14" spans="1:10" ht="48" customHeight="1">
      <c r="A14" s="35" t="s">
        <v>104</v>
      </c>
      <c r="B14" s="93" t="s">
        <v>105</v>
      </c>
      <c r="C14" s="35" t="s">
        <v>106</v>
      </c>
      <c r="D14" s="35" t="s">
        <v>107</v>
      </c>
      <c r="E14" s="35" t="s">
        <v>108</v>
      </c>
    </row>
    <row r="15" spans="1:10" ht="15" customHeight="1">
      <c r="A15" s="85"/>
      <c r="B15" s="92"/>
      <c r="C15" s="12"/>
      <c r="D15" s="12"/>
      <c r="E15" s="122" t="str">
        <f>IF($A15="","",SUMIF($A$121:$A$1120,$A15,$E$121:$E$1120)+SUMIF($G$121:$G$1120,$A15,$J$121:$J$1120))</f>
        <v/>
      </c>
    </row>
    <row r="16" spans="1:10" ht="15" customHeight="1">
      <c r="A16" s="85"/>
      <c r="B16" s="92"/>
      <c r="C16" s="12"/>
      <c r="D16" s="12"/>
      <c r="E16" s="122" t="str">
        <f>IF($A16="","",SUMIF($A$121:$A$1120,$A16,$E$121:$E$1120)+SUMIF($G$121:$G$1120,$A16,$J$121:$J$1120))</f>
        <v/>
      </c>
    </row>
    <row r="17" spans="1:10" ht="15" customHeight="1">
      <c r="A17" s="85"/>
      <c r="B17" s="92"/>
      <c r="C17" s="12"/>
      <c r="D17" s="12"/>
      <c r="E17" s="122" t="str">
        <f>IF($A17="","",SUMIF($A$121:$A$1120,$A17,$E$121:$E$1120)+SUMIF($G$121:$G$1120,$A17,$J$121:$J$1120))</f>
        <v/>
      </c>
    </row>
    <row r="18" spans="1:10" ht="15" customHeight="1">
      <c r="A18" s="85"/>
      <c r="B18" s="92"/>
      <c r="C18" s="12"/>
      <c r="D18" s="12"/>
      <c r="E18" s="122" t="str">
        <f t="shared" ref="E18" si="0">IF($A18="","",SUMIF($A$121:$A$1120,$A18,$E$121:$E$1120)+SUMIF($G$121:$G$1120,$A18,$J$121:$J$1120))</f>
        <v/>
      </c>
    </row>
    <row r="19" spans="1:10" ht="15" customHeight="1">
      <c r="A19" s="85"/>
      <c r="B19" s="92"/>
      <c r="C19" s="12"/>
      <c r="D19" s="12"/>
      <c r="E19" s="122" t="str">
        <f t="shared" ref="E19:E46" si="1">IF($A19="","",SUMIF($A$121:$A$1120,$A19,$E$121:$E$1120)+SUMIF($G$121:$G$1120,$A19,$J$121:$J$1120))</f>
        <v/>
      </c>
    </row>
    <row r="20" spans="1:10" ht="15" customHeight="1">
      <c r="A20" s="85"/>
      <c r="B20" s="92"/>
      <c r="C20" s="12"/>
      <c r="D20" s="12"/>
      <c r="E20" s="122" t="str">
        <f t="shared" si="1"/>
        <v/>
      </c>
    </row>
    <row r="21" spans="1:10" ht="15" customHeight="1">
      <c r="A21" s="85"/>
      <c r="B21" s="92"/>
      <c r="C21" s="12"/>
      <c r="D21" s="12"/>
      <c r="E21" s="122" t="str">
        <f t="shared" si="1"/>
        <v/>
      </c>
    </row>
    <row r="22" spans="1:10" ht="15" customHeight="1">
      <c r="A22" s="85"/>
      <c r="B22" s="92"/>
      <c r="C22" s="12"/>
      <c r="D22" s="12"/>
      <c r="E22" s="122" t="str">
        <f t="shared" si="1"/>
        <v/>
      </c>
    </row>
    <row r="23" spans="1:10" ht="15" customHeight="1">
      <c r="A23" s="85"/>
      <c r="B23" s="92"/>
      <c r="C23" s="12"/>
      <c r="D23" s="12"/>
      <c r="E23" s="122" t="str">
        <f t="shared" si="1"/>
        <v/>
      </c>
      <c r="J23"/>
    </row>
    <row r="24" spans="1:10" ht="15" customHeight="1">
      <c r="A24" s="85"/>
      <c r="B24" s="92"/>
      <c r="C24" s="12"/>
      <c r="D24" s="12"/>
      <c r="E24" s="122" t="str">
        <f t="shared" si="1"/>
        <v/>
      </c>
      <c r="J24"/>
    </row>
    <row r="25" spans="1:10" ht="15" customHeight="1">
      <c r="A25" s="85"/>
      <c r="B25" s="92"/>
      <c r="C25" s="12"/>
      <c r="D25" s="12"/>
      <c r="E25" s="122" t="str">
        <f t="shared" si="1"/>
        <v/>
      </c>
      <c r="J25"/>
    </row>
    <row r="26" spans="1:10" ht="15" customHeight="1">
      <c r="A26" s="85"/>
      <c r="B26" s="92"/>
      <c r="C26" s="12"/>
      <c r="D26" s="12"/>
      <c r="E26" s="122" t="str">
        <f t="shared" si="1"/>
        <v/>
      </c>
      <c r="J26"/>
    </row>
    <row r="27" spans="1:10" ht="15" customHeight="1">
      <c r="A27" s="85"/>
      <c r="B27" s="92"/>
      <c r="C27" s="12"/>
      <c r="D27" s="12"/>
      <c r="E27" s="122" t="str">
        <f t="shared" si="1"/>
        <v/>
      </c>
      <c r="J27"/>
    </row>
    <row r="28" spans="1:10" ht="15" customHeight="1">
      <c r="A28" s="85"/>
      <c r="B28" s="92"/>
      <c r="C28" s="12"/>
      <c r="D28" s="12"/>
      <c r="E28" s="122" t="str">
        <f t="shared" si="1"/>
        <v/>
      </c>
      <c r="J28"/>
    </row>
    <row r="29" spans="1:10" ht="15" customHeight="1">
      <c r="A29" s="85"/>
      <c r="B29" s="92"/>
      <c r="C29" s="12"/>
      <c r="D29" s="12"/>
      <c r="E29" s="122" t="str">
        <f t="shared" si="1"/>
        <v/>
      </c>
      <c r="J29"/>
    </row>
    <row r="30" spans="1:10" ht="15" customHeight="1">
      <c r="A30" s="85"/>
      <c r="B30" s="92"/>
      <c r="C30" s="12"/>
      <c r="D30" s="12"/>
      <c r="E30" s="122" t="str">
        <f t="shared" si="1"/>
        <v/>
      </c>
      <c r="J30"/>
    </row>
    <row r="31" spans="1:10" ht="15" customHeight="1">
      <c r="A31" s="85"/>
      <c r="B31" s="92"/>
      <c r="C31" s="12"/>
      <c r="D31" s="12"/>
      <c r="E31" s="122" t="str">
        <f t="shared" si="1"/>
        <v/>
      </c>
      <c r="J31"/>
    </row>
    <row r="32" spans="1:10" ht="15" customHeight="1">
      <c r="A32" s="85"/>
      <c r="B32" s="92"/>
      <c r="C32" s="12"/>
      <c r="D32" s="12"/>
      <c r="E32" s="122" t="str">
        <f t="shared" si="1"/>
        <v/>
      </c>
      <c r="J32"/>
    </row>
    <row r="33" spans="1:10" ht="15" customHeight="1">
      <c r="A33" s="85"/>
      <c r="B33" s="92"/>
      <c r="C33" s="12"/>
      <c r="D33" s="12"/>
      <c r="E33" s="122" t="str">
        <f t="shared" si="1"/>
        <v/>
      </c>
      <c r="J33"/>
    </row>
    <row r="34" spans="1:10" ht="15" customHeight="1">
      <c r="A34" s="85"/>
      <c r="B34" s="92"/>
      <c r="C34" s="12"/>
      <c r="D34" s="12"/>
      <c r="E34" s="122" t="str">
        <f t="shared" si="1"/>
        <v/>
      </c>
      <c r="J34"/>
    </row>
    <row r="35" spans="1:10" ht="15" customHeight="1">
      <c r="A35" s="85"/>
      <c r="B35" s="92"/>
      <c r="C35" s="12"/>
      <c r="D35" s="12"/>
      <c r="E35" s="122" t="str">
        <f t="shared" si="1"/>
        <v/>
      </c>
      <c r="J35"/>
    </row>
    <row r="36" spans="1:10" ht="15" customHeight="1">
      <c r="A36" s="85"/>
      <c r="B36" s="92"/>
      <c r="C36" s="12"/>
      <c r="D36" s="12"/>
      <c r="E36" s="122" t="str">
        <f t="shared" si="1"/>
        <v/>
      </c>
      <c r="J36"/>
    </row>
    <row r="37" spans="1:10" ht="15" customHeight="1">
      <c r="A37" s="85"/>
      <c r="B37" s="92"/>
      <c r="C37" s="12"/>
      <c r="D37" s="12"/>
      <c r="E37" s="122" t="str">
        <f t="shared" si="1"/>
        <v/>
      </c>
      <c r="J37"/>
    </row>
    <row r="38" spans="1:10" ht="15" customHeight="1">
      <c r="A38" s="85"/>
      <c r="B38" s="92"/>
      <c r="C38" s="12"/>
      <c r="D38" s="12"/>
      <c r="E38" s="122" t="str">
        <f t="shared" si="1"/>
        <v/>
      </c>
      <c r="J38"/>
    </row>
    <row r="39" spans="1:10" ht="15" customHeight="1">
      <c r="A39" s="85"/>
      <c r="B39" s="92"/>
      <c r="C39" s="12"/>
      <c r="D39" s="12"/>
      <c r="E39" s="122" t="str">
        <f t="shared" si="1"/>
        <v/>
      </c>
      <c r="J39"/>
    </row>
    <row r="40" spans="1:10" ht="15" customHeight="1">
      <c r="A40" s="85"/>
      <c r="B40" s="92"/>
      <c r="C40" s="12"/>
      <c r="D40" s="12"/>
      <c r="E40" s="122" t="str">
        <f t="shared" si="1"/>
        <v/>
      </c>
      <c r="J40"/>
    </row>
    <row r="41" spans="1:10" ht="15" customHeight="1">
      <c r="A41" s="85"/>
      <c r="B41" s="92"/>
      <c r="C41" s="12"/>
      <c r="D41" s="12"/>
      <c r="E41" s="122" t="str">
        <f t="shared" si="1"/>
        <v/>
      </c>
      <c r="J41"/>
    </row>
    <row r="42" spans="1:10" ht="15" customHeight="1">
      <c r="A42" s="85"/>
      <c r="B42" s="92"/>
      <c r="C42" s="12"/>
      <c r="D42" s="12"/>
      <c r="E42" s="122" t="str">
        <f t="shared" si="1"/>
        <v/>
      </c>
      <c r="J42"/>
    </row>
    <row r="43" spans="1:10" ht="15" customHeight="1">
      <c r="A43" s="85"/>
      <c r="B43" s="92"/>
      <c r="C43" s="12"/>
      <c r="D43" s="12"/>
      <c r="E43" s="122" t="str">
        <f t="shared" si="1"/>
        <v/>
      </c>
      <c r="J43"/>
    </row>
    <row r="44" spans="1:10" ht="15" customHeight="1">
      <c r="A44" s="85"/>
      <c r="B44" s="92"/>
      <c r="C44" s="12"/>
      <c r="D44" s="12"/>
      <c r="E44" s="122" t="str">
        <f t="shared" si="1"/>
        <v/>
      </c>
      <c r="J44"/>
    </row>
    <row r="45" spans="1:10" ht="15" hidden="1" customHeight="1">
      <c r="A45" s="85"/>
      <c r="B45" s="92"/>
      <c r="C45" s="12"/>
      <c r="D45" s="12"/>
      <c r="E45" s="118" t="str">
        <f t="shared" si="1"/>
        <v/>
      </c>
      <c r="J45"/>
    </row>
    <row r="46" spans="1:10" ht="15" hidden="1" customHeight="1">
      <c r="A46" s="85"/>
      <c r="B46" s="92"/>
      <c r="C46" s="12"/>
      <c r="D46" s="12"/>
      <c r="E46" s="118" t="str">
        <f t="shared" si="1"/>
        <v/>
      </c>
      <c r="J46"/>
    </row>
    <row r="47" spans="1:10" ht="15" hidden="1" customHeight="1">
      <c r="A47" s="85"/>
      <c r="B47" s="92"/>
      <c r="C47" s="12"/>
      <c r="D47" s="12"/>
      <c r="E47" s="118" t="str">
        <f t="shared" ref="E47:E78" si="2">IF($A47="","",SUMIF($A$121:$A$1120,$A47,$E$121:$E$1120)+SUMIF($G$121:$G$1120,$A47,$J$121:$J$1120))</f>
        <v/>
      </c>
      <c r="J47"/>
    </row>
    <row r="48" spans="1:10" ht="15" hidden="1" customHeight="1">
      <c r="A48" s="85"/>
      <c r="B48" s="92"/>
      <c r="C48" s="12"/>
      <c r="D48" s="12"/>
      <c r="E48" s="118" t="str">
        <f t="shared" si="2"/>
        <v/>
      </c>
      <c r="J48"/>
    </row>
    <row r="49" spans="1:10" ht="15" hidden="1" customHeight="1">
      <c r="A49" s="85"/>
      <c r="B49" s="92"/>
      <c r="C49" s="12"/>
      <c r="D49" s="12"/>
      <c r="E49" s="118" t="str">
        <f t="shared" si="2"/>
        <v/>
      </c>
      <c r="J49"/>
    </row>
    <row r="50" spans="1:10" ht="15" hidden="1" customHeight="1">
      <c r="A50" s="85"/>
      <c r="B50" s="92"/>
      <c r="C50" s="12"/>
      <c r="D50" s="12"/>
      <c r="E50" s="118" t="str">
        <f t="shared" si="2"/>
        <v/>
      </c>
      <c r="J50"/>
    </row>
    <row r="51" spans="1:10" ht="15" hidden="1" customHeight="1">
      <c r="A51" s="85"/>
      <c r="B51" s="92"/>
      <c r="C51" s="12"/>
      <c r="D51" s="12"/>
      <c r="E51" s="118" t="str">
        <f t="shared" si="2"/>
        <v/>
      </c>
      <c r="J51"/>
    </row>
    <row r="52" spans="1:10" ht="15" hidden="1" customHeight="1">
      <c r="A52" s="85"/>
      <c r="B52" s="92"/>
      <c r="C52" s="12"/>
      <c r="D52" s="12"/>
      <c r="E52" s="118" t="str">
        <f t="shared" si="2"/>
        <v/>
      </c>
      <c r="J52"/>
    </row>
    <row r="53" spans="1:10" ht="15" hidden="1" customHeight="1">
      <c r="A53" s="85"/>
      <c r="B53" s="92"/>
      <c r="C53" s="12"/>
      <c r="D53" s="12"/>
      <c r="E53" s="118" t="str">
        <f t="shared" si="2"/>
        <v/>
      </c>
      <c r="J53"/>
    </row>
    <row r="54" spans="1:10" ht="15" hidden="1" customHeight="1">
      <c r="A54" s="85"/>
      <c r="B54" s="92"/>
      <c r="C54" s="12"/>
      <c r="D54" s="12"/>
      <c r="E54" s="118" t="str">
        <f t="shared" si="2"/>
        <v/>
      </c>
      <c r="J54"/>
    </row>
    <row r="55" spans="1:10" ht="15" hidden="1" customHeight="1">
      <c r="A55" s="85"/>
      <c r="B55" s="92"/>
      <c r="C55" s="12"/>
      <c r="D55" s="12"/>
      <c r="E55" s="118" t="str">
        <f t="shared" si="2"/>
        <v/>
      </c>
      <c r="J55"/>
    </row>
    <row r="56" spans="1:10" ht="15" hidden="1" customHeight="1">
      <c r="A56" s="85"/>
      <c r="B56" s="92"/>
      <c r="C56" s="12"/>
      <c r="D56" s="12"/>
      <c r="E56" s="118" t="str">
        <f t="shared" si="2"/>
        <v/>
      </c>
      <c r="J56"/>
    </row>
    <row r="57" spans="1:10" ht="15" hidden="1" customHeight="1">
      <c r="A57" s="85"/>
      <c r="B57" s="92"/>
      <c r="C57" s="12"/>
      <c r="D57" s="12"/>
      <c r="E57" s="118" t="str">
        <f t="shared" si="2"/>
        <v/>
      </c>
      <c r="J57"/>
    </row>
    <row r="58" spans="1:10" ht="15" hidden="1" customHeight="1">
      <c r="A58" s="85"/>
      <c r="B58" s="92"/>
      <c r="C58" s="12"/>
      <c r="D58" s="12"/>
      <c r="E58" s="118" t="str">
        <f t="shared" si="2"/>
        <v/>
      </c>
      <c r="J58"/>
    </row>
    <row r="59" spans="1:10" ht="15" hidden="1" customHeight="1">
      <c r="A59" s="85"/>
      <c r="B59" s="92"/>
      <c r="C59" s="12"/>
      <c r="D59" s="12"/>
      <c r="E59" s="118" t="str">
        <f t="shared" si="2"/>
        <v/>
      </c>
      <c r="J59"/>
    </row>
    <row r="60" spans="1:10" ht="15" hidden="1" customHeight="1">
      <c r="A60" s="85"/>
      <c r="B60" s="92"/>
      <c r="C60" s="12"/>
      <c r="D60" s="12"/>
      <c r="E60" s="118" t="str">
        <f t="shared" si="2"/>
        <v/>
      </c>
      <c r="J60"/>
    </row>
    <row r="61" spans="1:10" ht="15" hidden="1" customHeight="1">
      <c r="A61" s="85"/>
      <c r="B61" s="92"/>
      <c r="C61" s="12"/>
      <c r="D61" s="12"/>
      <c r="E61" s="118" t="str">
        <f t="shared" si="2"/>
        <v/>
      </c>
      <c r="J61"/>
    </row>
    <row r="62" spans="1:10" ht="15" hidden="1" customHeight="1">
      <c r="A62" s="85"/>
      <c r="B62" s="92"/>
      <c r="C62" s="12"/>
      <c r="D62" s="12"/>
      <c r="E62" s="118" t="str">
        <f t="shared" si="2"/>
        <v/>
      </c>
      <c r="J62"/>
    </row>
    <row r="63" spans="1:10" ht="15" hidden="1" customHeight="1">
      <c r="A63" s="85"/>
      <c r="B63" s="92"/>
      <c r="C63" s="12"/>
      <c r="D63" s="12"/>
      <c r="E63" s="118" t="str">
        <f t="shared" si="2"/>
        <v/>
      </c>
      <c r="J63"/>
    </row>
    <row r="64" spans="1:10" ht="15" hidden="1" customHeight="1">
      <c r="A64" s="85"/>
      <c r="B64" s="92"/>
      <c r="C64" s="12"/>
      <c r="D64" s="12"/>
      <c r="E64" s="118" t="str">
        <f t="shared" si="2"/>
        <v/>
      </c>
      <c r="J64"/>
    </row>
    <row r="65" spans="1:10" ht="15" hidden="1" customHeight="1">
      <c r="A65" s="85"/>
      <c r="B65" s="92"/>
      <c r="C65" s="12"/>
      <c r="D65" s="12"/>
      <c r="E65" s="118" t="str">
        <f t="shared" si="2"/>
        <v/>
      </c>
      <c r="J65"/>
    </row>
    <row r="66" spans="1:10" ht="15" hidden="1" customHeight="1">
      <c r="A66" s="85"/>
      <c r="B66" s="92"/>
      <c r="C66" s="12"/>
      <c r="D66" s="12"/>
      <c r="E66" s="118" t="str">
        <f t="shared" si="2"/>
        <v/>
      </c>
      <c r="J66"/>
    </row>
    <row r="67" spans="1:10" ht="15" hidden="1" customHeight="1">
      <c r="A67" s="85"/>
      <c r="B67" s="92"/>
      <c r="C67" s="12"/>
      <c r="D67" s="12"/>
      <c r="E67" s="118" t="str">
        <f t="shared" si="2"/>
        <v/>
      </c>
      <c r="J67"/>
    </row>
    <row r="68" spans="1:10" ht="15" hidden="1" customHeight="1">
      <c r="A68" s="85"/>
      <c r="B68" s="92"/>
      <c r="C68" s="12"/>
      <c r="D68" s="12"/>
      <c r="E68" s="118" t="str">
        <f t="shared" si="2"/>
        <v/>
      </c>
      <c r="J68"/>
    </row>
    <row r="69" spans="1:10" ht="15" hidden="1" customHeight="1">
      <c r="A69" s="85"/>
      <c r="B69" s="92"/>
      <c r="C69" s="12"/>
      <c r="D69" s="12"/>
      <c r="E69" s="118" t="str">
        <f t="shared" si="2"/>
        <v/>
      </c>
      <c r="J69"/>
    </row>
    <row r="70" spans="1:10" ht="15" hidden="1" customHeight="1">
      <c r="A70" s="85"/>
      <c r="B70" s="92"/>
      <c r="C70" s="12"/>
      <c r="D70" s="12"/>
      <c r="E70" s="118" t="str">
        <f t="shared" si="2"/>
        <v/>
      </c>
      <c r="J70"/>
    </row>
    <row r="71" spans="1:10" ht="15" hidden="1" customHeight="1">
      <c r="A71" s="85"/>
      <c r="B71" s="92"/>
      <c r="C71" s="12"/>
      <c r="D71" s="12"/>
      <c r="E71" s="118" t="str">
        <f t="shared" si="2"/>
        <v/>
      </c>
      <c r="J71"/>
    </row>
    <row r="72" spans="1:10" ht="15" hidden="1" customHeight="1">
      <c r="A72" s="85"/>
      <c r="B72" s="92"/>
      <c r="C72" s="12"/>
      <c r="D72" s="12"/>
      <c r="E72" s="118" t="str">
        <f t="shared" si="2"/>
        <v/>
      </c>
      <c r="J72"/>
    </row>
    <row r="73" spans="1:10" ht="15" hidden="1" customHeight="1">
      <c r="A73" s="85"/>
      <c r="B73" s="92"/>
      <c r="C73" s="12"/>
      <c r="D73" s="12"/>
      <c r="E73" s="118" t="str">
        <f t="shared" si="2"/>
        <v/>
      </c>
      <c r="J73"/>
    </row>
    <row r="74" spans="1:10" ht="15" hidden="1" customHeight="1">
      <c r="A74" s="85"/>
      <c r="B74" s="92"/>
      <c r="C74" s="12"/>
      <c r="D74" s="12"/>
      <c r="E74" s="118" t="str">
        <f t="shared" si="2"/>
        <v/>
      </c>
      <c r="J74"/>
    </row>
    <row r="75" spans="1:10" ht="15" hidden="1" customHeight="1">
      <c r="A75" s="85"/>
      <c r="B75" s="92"/>
      <c r="C75" s="12"/>
      <c r="D75" s="12"/>
      <c r="E75" s="118" t="str">
        <f t="shared" si="2"/>
        <v/>
      </c>
      <c r="J75"/>
    </row>
    <row r="76" spans="1:10" ht="15" hidden="1" customHeight="1">
      <c r="A76" s="85"/>
      <c r="B76" s="92"/>
      <c r="C76" s="12"/>
      <c r="D76" s="12"/>
      <c r="E76" s="118" t="str">
        <f t="shared" si="2"/>
        <v/>
      </c>
      <c r="J76"/>
    </row>
    <row r="77" spans="1:10" ht="15" hidden="1" customHeight="1">
      <c r="A77" s="85"/>
      <c r="B77" s="92"/>
      <c r="C77" s="12"/>
      <c r="D77" s="12"/>
      <c r="E77" s="118" t="str">
        <f t="shared" si="2"/>
        <v/>
      </c>
      <c r="J77"/>
    </row>
    <row r="78" spans="1:10" ht="15" hidden="1" customHeight="1">
      <c r="A78" s="85"/>
      <c r="B78" s="92"/>
      <c r="C78" s="12"/>
      <c r="D78" s="12"/>
      <c r="E78" s="118" t="str">
        <f t="shared" si="2"/>
        <v/>
      </c>
      <c r="J78"/>
    </row>
    <row r="79" spans="1:10" ht="15" hidden="1" customHeight="1">
      <c r="A79" s="85"/>
      <c r="B79" s="92"/>
      <c r="C79" s="12"/>
      <c r="D79" s="12"/>
      <c r="E79" s="118" t="str">
        <f t="shared" ref="E79:E114" si="3">IF($A79="","",SUMIF($A$121:$A$1120,$A79,$E$121:$E$1120)+SUMIF($G$121:$G$1120,$A79,$J$121:$J$1120))</f>
        <v/>
      </c>
      <c r="J79"/>
    </row>
    <row r="80" spans="1:10" ht="15" hidden="1" customHeight="1">
      <c r="A80" s="85"/>
      <c r="B80" s="92"/>
      <c r="C80" s="12"/>
      <c r="D80" s="12"/>
      <c r="E80" s="118" t="str">
        <f t="shared" si="3"/>
        <v/>
      </c>
      <c r="J80"/>
    </row>
    <row r="81" spans="1:10" ht="15" hidden="1" customHeight="1">
      <c r="A81" s="85"/>
      <c r="B81" s="92"/>
      <c r="C81" s="12"/>
      <c r="D81" s="12"/>
      <c r="E81" s="118" t="str">
        <f t="shared" si="3"/>
        <v/>
      </c>
      <c r="J81"/>
    </row>
    <row r="82" spans="1:10" ht="15" hidden="1" customHeight="1">
      <c r="A82" s="85"/>
      <c r="B82" s="92"/>
      <c r="C82" s="12"/>
      <c r="D82" s="12"/>
      <c r="E82" s="118" t="str">
        <f t="shared" si="3"/>
        <v/>
      </c>
      <c r="J82"/>
    </row>
    <row r="83" spans="1:10" ht="15" hidden="1" customHeight="1">
      <c r="A83" s="85"/>
      <c r="B83" s="92"/>
      <c r="C83" s="12"/>
      <c r="D83" s="12"/>
      <c r="E83" s="118" t="str">
        <f t="shared" si="3"/>
        <v/>
      </c>
      <c r="J83"/>
    </row>
    <row r="84" spans="1:10" ht="15" hidden="1" customHeight="1">
      <c r="A84" s="85"/>
      <c r="B84" s="92"/>
      <c r="C84" s="12"/>
      <c r="D84" s="12"/>
      <c r="E84" s="118" t="str">
        <f t="shared" si="3"/>
        <v/>
      </c>
      <c r="J84"/>
    </row>
    <row r="85" spans="1:10" ht="15" hidden="1" customHeight="1">
      <c r="A85" s="85"/>
      <c r="B85" s="92"/>
      <c r="C85" s="12"/>
      <c r="D85" s="12"/>
      <c r="E85" s="118" t="str">
        <f t="shared" si="3"/>
        <v/>
      </c>
      <c r="J85"/>
    </row>
    <row r="86" spans="1:10" ht="15" hidden="1" customHeight="1">
      <c r="A86" s="85"/>
      <c r="B86" s="92"/>
      <c r="C86" s="12"/>
      <c r="D86" s="12"/>
      <c r="E86" s="118" t="str">
        <f t="shared" si="3"/>
        <v/>
      </c>
      <c r="J86"/>
    </row>
    <row r="87" spans="1:10" ht="15" hidden="1" customHeight="1">
      <c r="A87" s="85"/>
      <c r="B87" s="92"/>
      <c r="C87" s="12"/>
      <c r="D87" s="12"/>
      <c r="E87" s="118" t="str">
        <f t="shared" si="3"/>
        <v/>
      </c>
      <c r="J87"/>
    </row>
    <row r="88" spans="1:10" ht="15" hidden="1" customHeight="1">
      <c r="A88" s="85"/>
      <c r="B88" s="92"/>
      <c r="C88" s="12"/>
      <c r="D88" s="12"/>
      <c r="E88" s="118" t="str">
        <f t="shared" si="3"/>
        <v/>
      </c>
      <c r="J88"/>
    </row>
    <row r="89" spans="1:10" ht="15" hidden="1" customHeight="1">
      <c r="A89" s="85"/>
      <c r="B89" s="92"/>
      <c r="C89" s="12"/>
      <c r="D89" s="12"/>
      <c r="E89" s="118" t="str">
        <f t="shared" si="3"/>
        <v/>
      </c>
      <c r="J89"/>
    </row>
    <row r="90" spans="1:10" ht="15" hidden="1" customHeight="1">
      <c r="A90" s="85"/>
      <c r="B90" s="92"/>
      <c r="C90" s="12"/>
      <c r="D90" s="12"/>
      <c r="E90" s="118" t="str">
        <f t="shared" si="3"/>
        <v/>
      </c>
      <c r="J90"/>
    </row>
    <row r="91" spans="1:10" ht="15" hidden="1" customHeight="1">
      <c r="A91" s="85"/>
      <c r="B91" s="92"/>
      <c r="C91" s="12"/>
      <c r="D91" s="12"/>
      <c r="E91" s="118" t="str">
        <f t="shared" si="3"/>
        <v/>
      </c>
      <c r="J91"/>
    </row>
    <row r="92" spans="1:10" ht="15" hidden="1" customHeight="1">
      <c r="A92" s="85"/>
      <c r="B92" s="92"/>
      <c r="C92" s="12"/>
      <c r="D92" s="12"/>
      <c r="E92" s="118" t="str">
        <f t="shared" si="3"/>
        <v/>
      </c>
      <c r="J92"/>
    </row>
    <row r="93" spans="1:10" ht="15" hidden="1" customHeight="1">
      <c r="A93" s="85"/>
      <c r="B93" s="92"/>
      <c r="C93" s="12"/>
      <c r="D93" s="12"/>
      <c r="E93" s="118" t="str">
        <f t="shared" si="3"/>
        <v/>
      </c>
      <c r="J93"/>
    </row>
    <row r="94" spans="1:10" ht="15" hidden="1" customHeight="1">
      <c r="A94" s="85"/>
      <c r="B94" s="92"/>
      <c r="C94" s="12"/>
      <c r="D94" s="12"/>
      <c r="E94" s="118" t="str">
        <f t="shared" si="3"/>
        <v/>
      </c>
      <c r="J94"/>
    </row>
    <row r="95" spans="1:10" ht="15" hidden="1" customHeight="1">
      <c r="A95" s="85"/>
      <c r="B95" s="92"/>
      <c r="C95" s="12"/>
      <c r="D95" s="12"/>
      <c r="E95" s="118" t="str">
        <f t="shared" si="3"/>
        <v/>
      </c>
      <c r="J95"/>
    </row>
    <row r="96" spans="1:10" ht="15" hidden="1" customHeight="1">
      <c r="A96" s="85"/>
      <c r="B96" s="92"/>
      <c r="C96" s="12"/>
      <c r="D96" s="12"/>
      <c r="E96" s="118" t="str">
        <f t="shared" si="3"/>
        <v/>
      </c>
      <c r="J96"/>
    </row>
    <row r="97" spans="1:10" ht="15" hidden="1" customHeight="1">
      <c r="A97" s="85"/>
      <c r="B97" s="92"/>
      <c r="C97" s="12"/>
      <c r="D97" s="12"/>
      <c r="E97" s="118" t="str">
        <f t="shared" si="3"/>
        <v/>
      </c>
      <c r="J97"/>
    </row>
    <row r="98" spans="1:10" ht="15" hidden="1" customHeight="1">
      <c r="A98" s="85"/>
      <c r="B98" s="92"/>
      <c r="C98" s="12"/>
      <c r="D98" s="12"/>
      <c r="E98" s="118" t="str">
        <f t="shared" si="3"/>
        <v/>
      </c>
      <c r="J98"/>
    </row>
    <row r="99" spans="1:10" ht="15" hidden="1" customHeight="1">
      <c r="A99" s="85"/>
      <c r="B99" s="92"/>
      <c r="C99" s="12"/>
      <c r="D99" s="12"/>
      <c r="E99" s="118" t="str">
        <f t="shared" si="3"/>
        <v/>
      </c>
      <c r="J99"/>
    </row>
    <row r="100" spans="1:10" ht="15" hidden="1" customHeight="1">
      <c r="A100" s="85"/>
      <c r="B100" s="92"/>
      <c r="C100" s="12"/>
      <c r="D100" s="12"/>
      <c r="E100" s="118" t="str">
        <f t="shared" si="3"/>
        <v/>
      </c>
      <c r="J100"/>
    </row>
    <row r="101" spans="1:10" ht="15" hidden="1" customHeight="1">
      <c r="A101" s="85"/>
      <c r="B101" s="92"/>
      <c r="C101" s="12"/>
      <c r="D101" s="12"/>
      <c r="E101" s="118" t="str">
        <f t="shared" si="3"/>
        <v/>
      </c>
      <c r="J101"/>
    </row>
    <row r="102" spans="1:10" ht="15" hidden="1" customHeight="1">
      <c r="A102" s="85"/>
      <c r="B102" s="92"/>
      <c r="C102" s="12"/>
      <c r="D102" s="12"/>
      <c r="E102" s="118" t="str">
        <f t="shared" si="3"/>
        <v/>
      </c>
      <c r="J102"/>
    </row>
    <row r="103" spans="1:10" ht="15" hidden="1" customHeight="1">
      <c r="A103" s="85"/>
      <c r="B103" s="92"/>
      <c r="C103" s="12"/>
      <c r="D103" s="12"/>
      <c r="E103" s="118" t="str">
        <f t="shared" si="3"/>
        <v/>
      </c>
      <c r="J103"/>
    </row>
    <row r="104" spans="1:10" ht="15" hidden="1" customHeight="1">
      <c r="A104" s="85"/>
      <c r="B104" s="92"/>
      <c r="C104" s="12"/>
      <c r="D104" s="12"/>
      <c r="E104" s="118" t="str">
        <f t="shared" si="3"/>
        <v/>
      </c>
      <c r="J104"/>
    </row>
    <row r="105" spans="1:10" ht="15" hidden="1" customHeight="1">
      <c r="A105" s="85"/>
      <c r="B105" s="92"/>
      <c r="C105" s="12"/>
      <c r="D105" s="12"/>
      <c r="E105" s="118" t="str">
        <f t="shared" si="3"/>
        <v/>
      </c>
      <c r="J105"/>
    </row>
    <row r="106" spans="1:10" ht="15" hidden="1" customHeight="1">
      <c r="A106" s="85"/>
      <c r="B106" s="92"/>
      <c r="C106" s="12"/>
      <c r="D106" s="12"/>
      <c r="E106" s="118" t="str">
        <f t="shared" si="3"/>
        <v/>
      </c>
      <c r="J106"/>
    </row>
    <row r="107" spans="1:10" ht="15" hidden="1" customHeight="1">
      <c r="A107" s="85"/>
      <c r="B107" s="92"/>
      <c r="C107" s="12"/>
      <c r="D107" s="12"/>
      <c r="E107" s="118" t="str">
        <f t="shared" si="3"/>
        <v/>
      </c>
      <c r="J107"/>
    </row>
    <row r="108" spans="1:10" ht="15" hidden="1" customHeight="1">
      <c r="A108" s="85"/>
      <c r="B108" s="92"/>
      <c r="C108" s="12"/>
      <c r="D108" s="12"/>
      <c r="E108" s="118" t="str">
        <f t="shared" si="3"/>
        <v/>
      </c>
      <c r="J108"/>
    </row>
    <row r="109" spans="1:10" ht="15" hidden="1" customHeight="1">
      <c r="A109" s="85"/>
      <c r="B109" s="92"/>
      <c r="C109" s="12"/>
      <c r="D109" s="12"/>
      <c r="E109" s="118" t="str">
        <f t="shared" si="3"/>
        <v/>
      </c>
      <c r="J109"/>
    </row>
    <row r="110" spans="1:10" ht="15" hidden="1" customHeight="1">
      <c r="A110" s="85"/>
      <c r="B110" s="92"/>
      <c r="C110" s="12"/>
      <c r="D110" s="12"/>
      <c r="E110" s="118" t="str">
        <f t="shared" si="3"/>
        <v/>
      </c>
      <c r="J110"/>
    </row>
    <row r="111" spans="1:10" ht="15" hidden="1" customHeight="1">
      <c r="A111" s="85"/>
      <c r="B111" s="92"/>
      <c r="C111" s="12"/>
      <c r="D111" s="12"/>
      <c r="E111" s="118" t="str">
        <f t="shared" si="3"/>
        <v/>
      </c>
      <c r="J111"/>
    </row>
    <row r="112" spans="1:10" ht="15" hidden="1" customHeight="1">
      <c r="A112" s="85"/>
      <c r="B112" s="92"/>
      <c r="C112" s="12"/>
      <c r="D112" s="12"/>
      <c r="E112" s="118" t="str">
        <f t="shared" si="3"/>
        <v/>
      </c>
      <c r="J112"/>
    </row>
    <row r="113" spans="1:10" ht="15" hidden="1" customHeight="1">
      <c r="A113" s="85"/>
      <c r="B113" s="92"/>
      <c r="C113" s="12"/>
      <c r="D113" s="12"/>
      <c r="E113" s="118" t="str">
        <f t="shared" si="3"/>
        <v/>
      </c>
      <c r="J113"/>
    </row>
    <row r="114" spans="1:10" ht="15" hidden="1" customHeight="1">
      <c r="A114" s="85"/>
      <c r="B114" s="92"/>
      <c r="C114" s="12"/>
      <c r="D114" s="12"/>
      <c r="E114" s="118" t="str">
        <f t="shared" si="3"/>
        <v/>
      </c>
      <c r="J114"/>
    </row>
    <row r="115" spans="1:10" ht="30">
      <c r="A115" s="84" t="s">
        <v>109</v>
      </c>
      <c r="B115" s="84"/>
      <c r="C115" s="8">
        <f>SUM($C$15:$C$114)</f>
        <v>0</v>
      </c>
      <c r="D115" s="8">
        <f>SUM($D$15:$D$114)</f>
        <v>0</v>
      </c>
      <c r="E115" s="119">
        <f>SUM($E$15:$E$114)</f>
        <v>0</v>
      </c>
      <c r="J115"/>
    </row>
    <row r="116" spans="1:10" ht="18.75" customHeight="1">
      <c r="A116"/>
      <c r="B116"/>
      <c r="C116"/>
      <c r="D116"/>
      <c r="E116"/>
      <c r="J116"/>
    </row>
    <row r="117" spans="1:10" ht="27.6" customHeight="1">
      <c r="A117" s="150" t="s">
        <v>110</v>
      </c>
      <c r="B117" s="151"/>
      <c r="C117" s="151"/>
      <c r="D117" s="151"/>
      <c r="E117" s="152"/>
      <c r="G117" s="150" t="s">
        <v>111</v>
      </c>
      <c r="H117" s="151"/>
      <c r="I117" s="151"/>
      <c r="J117" s="152"/>
    </row>
    <row r="118" spans="1:10" ht="140.25" customHeight="1">
      <c r="A118" s="160" t="s">
        <v>112</v>
      </c>
      <c r="B118" s="186"/>
      <c r="C118" s="186"/>
      <c r="D118" s="186"/>
      <c r="E118" s="187"/>
      <c r="G118" s="160" t="s">
        <v>113</v>
      </c>
      <c r="H118" s="186"/>
      <c r="I118" s="186"/>
      <c r="J118" s="187"/>
    </row>
    <row r="119" spans="1:10" ht="48" customHeight="1">
      <c r="A119" s="90" t="s">
        <v>104</v>
      </c>
      <c r="B119" s="94" t="s">
        <v>105</v>
      </c>
      <c r="C119" s="35" t="s">
        <v>114</v>
      </c>
      <c r="D119" s="102" t="s">
        <v>115</v>
      </c>
      <c r="E119" s="35" t="s">
        <v>116</v>
      </c>
      <c r="G119" s="90" t="s">
        <v>104</v>
      </c>
      <c r="H119" s="94" t="s">
        <v>105</v>
      </c>
      <c r="I119" s="48" t="s">
        <v>114</v>
      </c>
      <c r="J119" s="35" t="s">
        <v>116</v>
      </c>
    </row>
    <row r="120" spans="1:10">
      <c r="A120" s="130"/>
      <c r="B120" s="131"/>
      <c r="C120" s="132"/>
      <c r="D120" s="101" t="s">
        <v>117</v>
      </c>
      <c r="E120" s="37">
        <f>SUM($E$121:$E$1120)</f>
        <v>0</v>
      </c>
      <c r="G120" s="130"/>
      <c r="H120" s="132"/>
      <c r="I120" s="98" t="s">
        <v>118</v>
      </c>
      <c r="J120" s="37">
        <f>SUM($J$121:$J$1120)</f>
        <v>0</v>
      </c>
    </row>
    <row r="121" spans="1:10">
      <c r="A121" s="91"/>
      <c r="B121" s="95"/>
      <c r="C121" s="114"/>
      <c r="D121" s="120" t="str">
        <f>IF(ISBLANK($C121),"",_xlfn.XLOOKUP($C121,SpeciesList[Species Code],SpeciesList[Species Name],"Unknown",0))</f>
        <v/>
      </c>
      <c r="E121" s="36"/>
      <c r="G121" s="91"/>
      <c r="H121" s="96"/>
      <c r="I121" s="12"/>
      <c r="J121" s="36"/>
    </row>
    <row r="122" spans="1:10">
      <c r="A122" s="91"/>
      <c r="B122" s="92"/>
      <c r="C122" s="114"/>
      <c r="D122" s="120" t="str">
        <f>IF(ISBLANK($C122),"",_xlfn.XLOOKUP($C122,SpeciesList[Species Code],SpeciesList[Species Name],"Unknown",0))</f>
        <v/>
      </c>
      <c r="E122" s="36"/>
      <c r="G122" s="85"/>
      <c r="H122" s="97"/>
      <c r="I122" s="12"/>
      <c r="J122" s="36"/>
    </row>
    <row r="123" spans="1:10">
      <c r="A123" s="91"/>
      <c r="B123" s="92"/>
      <c r="C123" s="114"/>
      <c r="D123" s="120" t="str">
        <f>IF(ISBLANK($C123),"",_xlfn.XLOOKUP($C123,SpeciesList[Species Code],SpeciesList[Species Name],"Unknown",0))</f>
        <v/>
      </c>
      <c r="E123" s="36"/>
      <c r="G123" s="85"/>
      <c r="H123" s="97"/>
      <c r="I123" s="12"/>
      <c r="J123" s="36"/>
    </row>
    <row r="124" spans="1:10">
      <c r="A124" s="91"/>
      <c r="B124" s="92"/>
      <c r="C124" s="114"/>
      <c r="D124" s="120" t="str">
        <f>IF(ISBLANK($C124),"",_xlfn.XLOOKUP($C124,SpeciesList[Species Code],SpeciesList[Species Name],"Unknown",0))</f>
        <v/>
      </c>
      <c r="E124" s="36"/>
      <c r="G124" s="85"/>
      <c r="H124" s="97"/>
      <c r="I124" s="12"/>
      <c r="J124" s="36"/>
    </row>
    <row r="125" spans="1:10">
      <c r="A125" s="91"/>
      <c r="B125" s="92"/>
      <c r="C125" s="114"/>
      <c r="D125" s="120" t="str">
        <f>IF(ISBLANK($C125),"",_xlfn.XLOOKUP($C125,SpeciesList[Species Code],SpeciesList[Species Name],"Unknown",0))</f>
        <v/>
      </c>
      <c r="E125" s="36"/>
      <c r="G125" s="85"/>
      <c r="H125" s="97"/>
      <c r="I125" s="12"/>
      <c r="J125" s="36"/>
    </row>
    <row r="126" spans="1:10">
      <c r="A126" s="91"/>
      <c r="B126" s="92"/>
      <c r="C126" s="114"/>
      <c r="D126" s="120" t="str">
        <f>IF(ISBLANK($C126),"",_xlfn.XLOOKUP($C126,SpeciesList[Species Code],SpeciesList[Species Name],"Unknown",0))</f>
        <v/>
      </c>
      <c r="E126" s="36"/>
      <c r="G126" s="85"/>
      <c r="H126" s="97"/>
      <c r="I126" s="12"/>
      <c r="J126" s="36"/>
    </row>
    <row r="127" spans="1:10">
      <c r="A127" s="91"/>
      <c r="B127" s="92"/>
      <c r="C127" s="114"/>
      <c r="D127" s="120" t="str">
        <f>IF(ISBLANK($C127),"",_xlfn.XLOOKUP($C127,SpeciesList[Species Code],SpeciesList[Species Name],"Unknown",0))</f>
        <v/>
      </c>
      <c r="E127" s="36"/>
      <c r="G127" s="85"/>
      <c r="H127" s="97"/>
      <c r="I127" s="12"/>
      <c r="J127" s="36"/>
    </row>
    <row r="128" spans="1:10">
      <c r="A128" s="91"/>
      <c r="B128" s="92"/>
      <c r="C128" s="114"/>
      <c r="D128" s="120" t="str">
        <f>IF(ISBLANK($C128),"",_xlfn.XLOOKUP($C128,SpeciesList[Species Code],SpeciesList[Species Name],"Unknown",0))</f>
        <v/>
      </c>
      <c r="E128" s="36"/>
      <c r="G128" s="85"/>
      <c r="H128" s="97"/>
      <c r="I128" s="12"/>
      <c r="J128" s="36"/>
    </row>
    <row r="129" spans="1:10">
      <c r="A129" s="91"/>
      <c r="B129" s="92"/>
      <c r="C129" s="114"/>
      <c r="D129" s="120" t="str">
        <f>IF(ISBLANK($C129),"",_xlfn.XLOOKUP($C129,SpeciesList[Species Code],SpeciesList[Species Name],"Unknown",0))</f>
        <v/>
      </c>
      <c r="E129" s="36"/>
      <c r="G129" s="85"/>
      <c r="H129" s="97"/>
      <c r="I129" s="12"/>
      <c r="J129" s="36"/>
    </row>
    <row r="130" spans="1:10">
      <c r="A130" s="91"/>
      <c r="B130" s="92"/>
      <c r="C130" s="114"/>
      <c r="D130" s="120" t="str">
        <f>IF(ISBLANK($C130),"",_xlfn.XLOOKUP($C130,SpeciesList[Species Code],SpeciesList[Species Name],"Unknown",0))</f>
        <v/>
      </c>
      <c r="E130" s="36"/>
      <c r="G130" s="85"/>
      <c r="H130" s="97"/>
      <c r="I130" s="12"/>
      <c r="J130" s="36"/>
    </row>
    <row r="131" spans="1:10">
      <c r="A131" s="91"/>
      <c r="B131" s="92"/>
      <c r="C131" s="114"/>
      <c r="D131" s="120" t="str">
        <f>IF(ISBLANK($C131),"",_xlfn.XLOOKUP($C131,SpeciesList[Species Code],SpeciesList[Species Name],"Unknown",0))</f>
        <v/>
      </c>
      <c r="E131" s="36"/>
      <c r="G131" s="85"/>
      <c r="H131" s="97"/>
      <c r="I131" s="12"/>
      <c r="J131" s="36"/>
    </row>
    <row r="132" spans="1:10">
      <c r="A132" s="91"/>
      <c r="B132" s="92"/>
      <c r="C132" s="114"/>
      <c r="D132" s="120" t="str">
        <f>IF(ISBLANK($C132),"",_xlfn.XLOOKUP($C132,SpeciesList[Species Code],SpeciesList[Species Name],"Unknown",0))</f>
        <v/>
      </c>
      <c r="E132" s="36"/>
      <c r="G132" s="85"/>
      <c r="H132" s="97"/>
      <c r="I132" s="12"/>
      <c r="J132" s="36"/>
    </row>
    <row r="133" spans="1:10">
      <c r="A133" s="91"/>
      <c r="B133" s="92"/>
      <c r="C133" s="114"/>
      <c r="D133" s="120" t="str">
        <f>IF(ISBLANK($C133),"",_xlfn.XLOOKUP($C133,SpeciesList[Species Code],SpeciesList[Species Name],"Unknown",0))</f>
        <v/>
      </c>
      <c r="E133" s="36"/>
      <c r="G133" s="85"/>
      <c r="H133" s="97"/>
      <c r="I133" s="12"/>
      <c r="J133" s="36"/>
    </row>
    <row r="134" spans="1:10">
      <c r="A134" s="91"/>
      <c r="B134" s="92"/>
      <c r="C134" s="114"/>
      <c r="D134" s="120" t="str">
        <f>IF(ISBLANK($C134),"",_xlfn.XLOOKUP($C134,SpeciesList[Species Code],SpeciesList[Species Name],"Unknown",0))</f>
        <v/>
      </c>
      <c r="E134" s="36"/>
      <c r="G134" s="85"/>
      <c r="H134" s="97"/>
      <c r="I134" s="12"/>
      <c r="J134" s="36"/>
    </row>
    <row r="135" spans="1:10">
      <c r="A135" s="91"/>
      <c r="B135" s="92"/>
      <c r="C135" s="114"/>
      <c r="D135" s="120" t="str">
        <f>IF(ISBLANK($C135),"",_xlfn.XLOOKUP($C135,SpeciesList[Species Code],SpeciesList[Species Name],"Unknown",0))</f>
        <v/>
      </c>
      <c r="E135" s="36"/>
      <c r="G135" s="85"/>
      <c r="H135" s="97"/>
      <c r="I135" s="12"/>
      <c r="J135" s="36"/>
    </row>
    <row r="136" spans="1:10">
      <c r="A136" s="91"/>
      <c r="B136" s="92"/>
      <c r="C136" s="114"/>
      <c r="D136" s="120" t="str">
        <f>IF(ISBLANK($C136),"",_xlfn.XLOOKUP($C136,SpeciesList[Species Code],SpeciesList[Species Name],"Unknown",0))</f>
        <v/>
      </c>
      <c r="E136" s="36"/>
      <c r="G136" s="85"/>
      <c r="H136" s="97"/>
      <c r="I136" s="12"/>
      <c r="J136" s="36"/>
    </row>
    <row r="137" spans="1:10">
      <c r="A137" s="91"/>
      <c r="B137" s="92"/>
      <c r="C137" s="114"/>
      <c r="D137" s="120" t="str">
        <f>IF(ISBLANK($C137),"",_xlfn.XLOOKUP($C137,SpeciesList[Species Code],SpeciesList[Species Name],"Unknown",0))</f>
        <v/>
      </c>
      <c r="E137" s="36"/>
      <c r="G137" s="85"/>
      <c r="H137" s="97"/>
      <c r="I137" s="12"/>
      <c r="J137" s="36"/>
    </row>
    <row r="138" spans="1:10">
      <c r="A138" s="91"/>
      <c r="B138" s="92"/>
      <c r="C138" s="114"/>
      <c r="D138" s="120" t="str">
        <f>IF(ISBLANK($C138),"",_xlfn.XLOOKUP($C138,SpeciesList[Species Code],SpeciesList[Species Name],"Unknown",0))</f>
        <v/>
      </c>
      <c r="E138" s="36"/>
      <c r="G138" s="85"/>
      <c r="H138" s="97"/>
      <c r="I138" s="12"/>
      <c r="J138" s="36"/>
    </row>
    <row r="139" spans="1:10">
      <c r="A139" s="91"/>
      <c r="B139" s="92"/>
      <c r="C139" s="114"/>
      <c r="D139" s="120" t="str">
        <f>IF(ISBLANK($C139),"",_xlfn.XLOOKUP($C139,SpeciesList[Species Code],SpeciesList[Species Name],"Unknown",0))</f>
        <v/>
      </c>
      <c r="E139" s="36"/>
      <c r="G139" s="85"/>
      <c r="H139" s="97"/>
      <c r="I139" s="12"/>
      <c r="J139" s="36"/>
    </row>
    <row r="140" spans="1:10">
      <c r="A140" s="91"/>
      <c r="B140" s="92"/>
      <c r="C140" s="114"/>
      <c r="D140" s="120" t="str">
        <f>IF(ISBLANK($C140),"",_xlfn.XLOOKUP($C140,SpeciesList[Species Code],SpeciesList[Species Name],"Unknown",0))</f>
        <v/>
      </c>
      <c r="E140" s="36"/>
      <c r="G140" s="85"/>
      <c r="H140" s="97"/>
      <c r="I140" s="12"/>
      <c r="J140" s="36"/>
    </row>
    <row r="141" spans="1:10">
      <c r="A141" s="91"/>
      <c r="B141" s="92"/>
      <c r="C141" s="114"/>
      <c r="D141" s="120" t="str">
        <f>IF(ISBLANK($C141),"",_xlfn.XLOOKUP($C141,SpeciesList[Species Code],SpeciesList[Species Name],"Unknown",0))</f>
        <v/>
      </c>
      <c r="E141" s="36"/>
      <c r="G141" s="85"/>
      <c r="H141" s="97"/>
      <c r="I141" s="12"/>
      <c r="J141" s="36"/>
    </row>
    <row r="142" spans="1:10">
      <c r="A142" s="91"/>
      <c r="B142" s="92"/>
      <c r="C142" s="114"/>
      <c r="D142" s="120" t="str">
        <f>IF(ISBLANK($C142),"",_xlfn.XLOOKUP($C142,SpeciesList[Species Code],SpeciesList[Species Name],"Unknown",0))</f>
        <v/>
      </c>
      <c r="E142" s="36"/>
      <c r="G142" s="85"/>
      <c r="H142" s="97"/>
      <c r="I142" s="12"/>
      <c r="J142" s="36"/>
    </row>
    <row r="143" spans="1:10">
      <c r="A143" s="91"/>
      <c r="B143" s="92"/>
      <c r="C143" s="114"/>
      <c r="D143" s="120" t="str">
        <f>IF(ISBLANK($C143),"",_xlfn.XLOOKUP($C143,SpeciesList[Species Code],SpeciesList[Species Name],"Unknown",0))</f>
        <v/>
      </c>
      <c r="E143" s="36"/>
      <c r="G143" s="85"/>
      <c r="H143" s="97"/>
      <c r="I143" s="12"/>
      <c r="J143" s="36"/>
    </row>
    <row r="144" spans="1:10">
      <c r="A144" s="91"/>
      <c r="B144" s="92"/>
      <c r="C144" s="114"/>
      <c r="D144" s="120" t="str">
        <f>IF(ISBLANK($C144),"",_xlfn.XLOOKUP($C144,SpeciesList[Species Code],SpeciesList[Species Name],"Unknown",0))</f>
        <v/>
      </c>
      <c r="E144" s="36"/>
      <c r="G144" s="85"/>
      <c r="H144" s="97"/>
      <c r="I144" s="12"/>
      <c r="J144" s="36"/>
    </row>
    <row r="145" spans="1:10">
      <c r="A145" s="91"/>
      <c r="B145" s="92"/>
      <c r="C145" s="114"/>
      <c r="D145" s="120" t="str">
        <f>IF(ISBLANK($C145),"",_xlfn.XLOOKUP($C145,SpeciesList[Species Code],SpeciesList[Species Name],"Unknown",0))</f>
        <v/>
      </c>
      <c r="E145" s="36"/>
      <c r="G145" s="85"/>
      <c r="H145" s="97"/>
      <c r="I145" s="12"/>
      <c r="J145" s="36"/>
    </row>
    <row r="146" spans="1:10">
      <c r="A146" s="91"/>
      <c r="B146" s="92"/>
      <c r="C146" s="114"/>
      <c r="D146" s="120" t="str">
        <f>IF(ISBLANK($C146),"",_xlfn.XLOOKUP($C146,SpeciesList[Species Code],SpeciesList[Species Name],"Unknown",0))</f>
        <v/>
      </c>
      <c r="E146" s="36"/>
      <c r="G146" s="85"/>
      <c r="H146" s="97"/>
      <c r="I146" s="12"/>
      <c r="J146" s="36"/>
    </row>
    <row r="147" spans="1:10">
      <c r="A147" s="91"/>
      <c r="B147" s="92"/>
      <c r="C147" s="114"/>
      <c r="D147" s="120" t="str">
        <f>IF(ISBLANK($C147),"",_xlfn.XLOOKUP($C147,SpeciesList[Species Code],SpeciesList[Species Name],"Unknown",0))</f>
        <v/>
      </c>
      <c r="E147" s="36"/>
      <c r="G147" s="85"/>
      <c r="H147" s="97"/>
      <c r="I147" s="12"/>
      <c r="J147" s="36"/>
    </row>
    <row r="148" spans="1:10">
      <c r="A148" s="91"/>
      <c r="B148" s="92"/>
      <c r="C148" s="114"/>
      <c r="D148" s="120" t="str">
        <f>IF(ISBLANK($C148),"",_xlfn.XLOOKUP($C148,SpeciesList[Species Code],SpeciesList[Species Name],"Unknown",0))</f>
        <v/>
      </c>
      <c r="E148" s="36"/>
      <c r="G148" s="85"/>
      <c r="H148" s="97"/>
      <c r="I148" s="12"/>
      <c r="J148" s="36"/>
    </row>
    <row r="149" spans="1:10">
      <c r="A149" s="91"/>
      <c r="B149" s="92"/>
      <c r="C149" s="114"/>
      <c r="D149" s="120" t="str">
        <f>IF(ISBLANK($C149),"",_xlfn.XLOOKUP($C149,SpeciesList[Species Code],SpeciesList[Species Name],"Unknown",0))</f>
        <v/>
      </c>
      <c r="E149" s="36"/>
      <c r="G149" s="85"/>
      <c r="H149" s="97"/>
      <c r="I149" s="12"/>
      <c r="J149" s="36"/>
    </row>
    <row r="150" spans="1:10">
      <c r="A150" s="91"/>
      <c r="B150" s="92"/>
      <c r="C150" s="114"/>
      <c r="D150" s="120" t="str">
        <f>IF(ISBLANK($C150),"",_xlfn.XLOOKUP($C150,SpeciesList[Species Code],SpeciesList[Species Name],"Unknown",0))</f>
        <v/>
      </c>
      <c r="E150" s="36"/>
      <c r="G150" s="85"/>
      <c r="H150" s="97"/>
      <c r="I150" s="12"/>
      <c r="J150" s="36"/>
    </row>
    <row r="151" spans="1:10">
      <c r="A151" s="91"/>
      <c r="B151" s="92"/>
      <c r="C151" s="114"/>
      <c r="D151" s="120" t="str">
        <f>IF(ISBLANK($C151),"",_xlfn.XLOOKUP($C151,SpeciesList[Species Code],SpeciesList[Species Name],"Unknown",0))</f>
        <v/>
      </c>
      <c r="E151" s="36"/>
      <c r="G151" s="85"/>
      <c r="H151" s="97"/>
      <c r="I151" s="12"/>
      <c r="J151" s="36"/>
    </row>
    <row r="152" spans="1:10">
      <c r="A152" s="91"/>
      <c r="B152" s="92"/>
      <c r="C152" s="114"/>
      <c r="D152" s="120" t="str">
        <f>IF(ISBLANK($C152),"",_xlfn.XLOOKUP($C152,SpeciesList[Species Code],SpeciesList[Species Name],"Unknown",0))</f>
        <v/>
      </c>
      <c r="E152" s="36"/>
      <c r="G152" s="85"/>
      <c r="H152" s="97"/>
      <c r="I152" s="12"/>
      <c r="J152" s="36"/>
    </row>
    <row r="153" spans="1:10">
      <c r="A153" s="91"/>
      <c r="B153" s="92"/>
      <c r="C153" s="114"/>
      <c r="D153" s="120" t="str">
        <f>IF(ISBLANK($C153),"",_xlfn.XLOOKUP($C153,SpeciesList[Species Code],SpeciesList[Species Name],"Unknown",0))</f>
        <v/>
      </c>
      <c r="E153" s="36"/>
      <c r="G153" s="85"/>
      <c r="H153" s="97"/>
      <c r="I153" s="12"/>
      <c r="J153" s="36"/>
    </row>
    <row r="154" spans="1:10">
      <c r="A154" s="91"/>
      <c r="B154" s="92"/>
      <c r="C154" s="114"/>
      <c r="D154" s="120" t="str">
        <f>IF(ISBLANK($C154),"",_xlfn.XLOOKUP($C154,SpeciesList[Species Code],SpeciesList[Species Name],"Unknown",0))</f>
        <v/>
      </c>
      <c r="E154" s="36"/>
      <c r="G154" s="85"/>
      <c r="H154" s="97"/>
      <c r="I154" s="12"/>
      <c r="J154" s="36"/>
    </row>
    <row r="155" spans="1:10">
      <c r="A155" s="91"/>
      <c r="B155" s="92"/>
      <c r="C155" s="114"/>
      <c r="D155" s="120" t="str">
        <f>IF(ISBLANK($C155),"",_xlfn.XLOOKUP($C155,SpeciesList[Species Code],SpeciesList[Species Name],"Unknown",0))</f>
        <v/>
      </c>
      <c r="E155" s="36"/>
      <c r="G155" s="85"/>
      <c r="H155" s="97"/>
      <c r="I155" s="12"/>
      <c r="J155" s="36"/>
    </row>
    <row r="156" spans="1:10">
      <c r="A156" s="91"/>
      <c r="B156" s="92"/>
      <c r="C156" s="114"/>
      <c r="D156" s="120" t="str">
        <f>IF(ISBLANK($C156),"",_xlfn.XLOOKUP($C156,SpeciesList[Species Code],SpeciesList[Species Name],"Unknown",0))</f>
        <v/>
      </c>
      <c r="E156" s="36"/>
      <c r="G156" s="85"/>
      <c r="H156" s="97"/>
      <c r="I156" s="12"/>
      <c r="J156" s="36"/>
    </row>
    <row r="157" spans="1:10">
      <c r="A157" s="91"/>
      <c r="B157" s="92"/>
      <c r="C157" s="114"/>
      <c r="D157" s="120" t="str">
        <f>IF(ISBLANK($C157),"",_xlfn.XLOOKUP($C157,SpeciesList[Species Code],SpeciesList[Species Name],"Unknown",0))</f>
        <v/>
      </c>
      <c r="E157" s="36"/>
      <c r="G157" s="85"/>
      <c r="H157" s="97"/>
      <c r="I157" s="12"/>
      <c r="J157" s="36"/>
    </row>
    <row r="158" spans="1:10">
      <c r="A158" s="91"/>
      <c r="B158" s="92"/>
      <c r="C158" s="114"/>
      <c r="D158" s="120" t="str">
        <f>IF(ISBLANK($C158),"",_xlfn.XLOOKUP($C158,SpeciesList[Species Code],SpeciesList[Species Name],"Unknown",0))</f>
        <v/>
      </c>
      <c r="E158" s="36"/>
      <c r="G158" s="85"/>
      <c r="H158" s="97"/>
      <c r="I158" s="12"/>
      <c r="J158" s="36"/>
    </row>
    <row r="159" spans="1:10">
      <c r="A159" s="91"/>
      <c r="B159" s="92"/>
      <c r="C159" s="114"/>
      <c r="D159" s="120" t="str">
        <f>IF(ISBLANK($C159),"",_xlfn.XLOOKUP($C159,SpeciesList[Species Code],SpeciesList[Species Name],"Unknown",0))</f>
        <v/>
      </c>
      <c r="E159" s="36"/>
      <c r="G159" s="85"/>
      <c r="H159" s="97"/>
      <c r="I159" s="12"/>
      <c r="J159" s="36"/>
    </row>
    <row r="160" spans="1:10">
      <c r="A160" s="91"/>
      <c r="B160" s="92"/>
      <c r="C160" s="114"/>
      <c r="D160" s="120" t="str">
        <f>IF(ISBLANK($C160),"",_xlfn.XLOOKUP($C160,SpeciesList[Species Code],SpeciesList[Species Name],"Unknown",0))</f>
        <v/>
      </c>
      <c r="E160" s="36"/>
      <c r="G160" s="85"/>
      <c r="H160" s="97"/>
      <c r="I160" s="12"/>
      <c r="J160" s="36"/>
    </row>
    <row r="161" spans="1:10">
      <c r="A161" s="91"/>
      <c r="B161" s="92"/>
      <c r="C161" s="114"/>
      <c r="D161" s="120" t="str">
        <f>IF(ISBLANK($C161),"",_xlfn.XLOOKUP($C161,SpeciesList[Species Code],SpeciesList[Species Name],"Unknown",0))</f>
        <v/>
      </c>
      <c r="E161" s="36"/>
      <c r="G161" s="85"/>
      <c r="H161" s="97"/>
      <c r="I161" s="12"/>
      <c r="J161" s="36"/>
    </row>
    <row r="162" spans="1:10">
      <c r="A162" s="91"/>
      <c r="B162" s="92"/>
      <c r="C162" s="114"/>
      <c r="D162" s="120" t="str">
        <f>IF(ISBLANK($C162),"",_xlfn.XLOOKUP($C162,SpeciesList[Species Code],SpeciesList[Species Name],"Unknown",0))</f>
        <v/>
      </c>
      <c r="E162" s="36"/>
      <c r="G162" s="85"/>
      <c r="H162" s="97"/>
      <c r="I162" s="12"/>
      <c r="J162" s="36"/>
    </row>
    <row r="163" spans="1:10">
      <c r="A163" s="91"/>
      <c r="B163" s="92"/>
      <c r="C163" s="114"/>
      <c r="D163" s="120" t="str">
        <f>IF(ISBLANK($C163),"",_xlfn.XLOOKUP($C163,SpeciesList[Species Code],SpeciesList[Species Name],"Unknown",0))</f>
        <v/>
      </c>
      <c r="E163" s="36"/>
      <c r="G163" s="85"/>
      <c r="H163" s="97"/>
      <c r="I163" s="12"/>
      <c r="J163" s="36"/>
    </row>
    <row r="164" spans="1:10">
      <c r="A164" s="91"/>
      <c r="B164" s="92"/>
      <c r="C164" s="114"/>
      <c r="D164" s="120" t="str">
        <f>IF(ISBLANK($C164),"",_xlfn.XLOOKUP($C164,SpeciesList[Species Code],SpeciesList[Species Name],"Unknown",0))</f>
        <v/>
      </c>
      <c r="E164" s="36"/>
      <c r="G164" s="85"/>
      <c r="H164" s="97"/>
      <c r="I164" s="12"/>
      <c r="J164" s="36"/>
    </row>
    <row r="165" spans="1:10">
      <c r="A165" s="91"/>
      <c r="B165" s="92"/>
      <c r="C165" s="114"/>
      <c r="D165" s="120" t="str">
        <f>IF(ISBLANK($C165),"",_xlfn.XLOOKUP($C165,SpeciesList[Species Code],SpeciesList[Species Name],"Unknown",0))</f>
        <v/>
      </c>
      <c r="E165" s="36"/>
      <c r="G165" s="85"/>
      <c r="H165" s="97"/>
      <c r="I165" s="12"/>
      <c r="J165" s="36"/>
    </row>
    <row r="166" spans="1:10">
      <c r="A166" s="91"/>
      <c r="B166" s="92"/>
      <c r="C166" s="114"/>
      <c r="D166" s="120" t="str">
        <f>IF(ISBLANK($C166),"",_xlfn.XLOOKUP($C166,SpeciesList[Species Code],SpeciesList[Species Name],"Unknown",0))</f>
        <v/>
      </c>
      <c r="E166" s="36"/>
      <c r="G166" s="85"/>
      <c r="H166" s="97"/>
      <c r="I166" s="12"/>
      <c r="J166" s="36"/>
    </row>
    <row r="167" spans="1:10">
      <c r="A167" s="91"/>
      <c r="B167" s="92"/>
      <c r="C167" s="114"/>
      <c r="D167" s="120" t="str">
        <f>IF(ISBLANK($C167),"",_xlfn.XLOOKUP($C167,SpeciesList[Species Code],SpeciesList[Species Name],"Unknown",0))</f>
        <v/>
      </c>
      <c r="E167" s="36"/>
      <c r="G167" s="85"/>
      <c r="H167" s="97"/>
      <c r="I167" s="12"/>
      <c r="J167" s="36"/>
    </row>
    <row r="168" spans="1:10">
      <c r="A168" s="91"/>
      <c r="B168" s="92"/>
      <c r="C168" s="114"/>
      <c r="D168" s="120" t="str">
        <f>IF(ISBLANK($C168),"",_xlfn.XLOOKUP($C168,SpeciesList[Species Code],SpeciesList[Species Name],"Unknown",0))</f>
        <v/>
      </c>
      <c r="E168" s="36"/>
      <c r="G168" s="85"/>
      <c r="H168" s="97"/>
      <c r="I168" s="12"/>
      <c r="J168" s="36"/>
    </row>
    <row r="169" spans="1:10">
      <c r="A169" s="91"/>
      <c r="B169" s="92"/>
      <c r="C169" s="114"/>
      <c r="D169" s="120" t="str">
        <f>IF(ISBLANK($C169),"",_xlfn.XLOOKUP($C169,SpeciesList[Species Code],SpeciesList[Species Name],"Unknown",0))</f>
        <v/>
      </c>
      <c r="E169" s="36"/>
      <c r="G169" s="85"/>
      <c r="H169" s="97"/>
      <c r="I169" s="12"/>
      <c r="J169" s="36"/>
    </row>
    <row r="170" spans="1:10">
      <c r="A170" s="91"/>
      <c r="B170" s="92"/>
      <c r="C170" s="114"/>
      <c r="D170" s="120" t="str">
        <f>IF(ISBLANK($C170),"",_xlfn.XLOOKUP($C170,SpeciesList[Species Code],SpeciesList[Species Name],"Unknown",0))</f>
        <v/>
      </c>
      <c r="E170" s="36"/>
      <c r="G170" s="85"/>
      <c r="H170" s="97"/>
      <c r="I170" s="12"/>
      <c r="J170" s="36"/>
    </row>
    <row r="171" spans="1:10">
      <c r="A171" s="91"/>
      <c r="B171" s="92"/>
      <c r="C171" s="114"/>
      <c r="D171" s="120" t="str">
        <f>IF(ISBLANK($C171),"",_xlfn.XLOOKUP($C171,SpeciesList[Species Code],SpeciesList[Species Name],"Unknown",0))</f>
        <v/>
      </c>
      <c r="E171" s="36"/>
      <c r="G171" s="85"/>
      <c r="H171" s="97"/>
      <c r="I171" s="12"/>
      <c r="J171" s="36"/>
    </row>
    <row r="172" spans="1:10">
      <c r="A172" s="91"/>
      <c r="B172" s="92"/>
      <c r="C172" s="114"/>
      <c r="D172" s="120" t="str">
        <f>IF(ISBLANK($C172),"",_xlfn.XLOOKUP($C172,SpeciesList[Species Code],SpeciesList[Species Name],"Unknown",0))</f>
        <v/>
      </c>
      <c r="E172" s="36"/>
      <c r="G172" s="85"/>
      <c r="H172" s="97"/>
      <c r="I172" s="12"/>
      <c r="J172" s="36"/>
    </row>
    <row r="173" spans="1:10">
      <c r="A173" s="91"/>
      <c r="B173" s="92"/>
      <c r="C173" s="114"/>
      <c r="D173" s="120" t="str">
        <f>IF(ISBLANK($C173),"",_xlfn.XLOOKUP($C173,SpeciesList[Species Code],SpeciesList[Species Name],"Unknown",0))</f>
        <v/>
      </c>
      <c r="E173" s="36"/>
      <c r="G173" s="85"/>
      <c r="H173" s="97"/>
      <c r="I173" s="12"/>
      <c r="J173" s="36"/>
    </row>
    <row r="174" spans="1:10">
      <c r="A174" s="91"/>
      <c r="B174" s="92"/>
      <c r="C174" s="114"/>
      <c r="D174" s="120" t="str">
        <f>IF(ISBLANK($C174),"",_xlfn.XLOOKUP($C174,SpeciesList[Species Code],SpeciesList[Species Name],"Unknown",0))</f>
        <v/>
      </c>
      <c r="E174" s="36"/>
      <c r="G174" s="85"/>
      <c r="H174" s="97"/>
      <c r="I174" s="12"/>
      <c r="J174" s="36"/>
    </row>
    <row r="175" spans="1:10">
      <c r="A175" s="91"/>
      <c r="B175" s="92"/>
      <c r="C175" s="114"/>
      <c r="D175" s="120" t="str">
        <f>IF(ISBLANK($C175),"",_xlfn.XLOOKUP($C175,SpeciesList[Species Code],SpeciesList[Species Name],"Unknown",0))</f>
        <v/>
      </c>
      <c r="E175" s="36"/>
      <c r="G175" s="85"/>
      <c r="H175" s="97"/>
      <c r="I175" s="12"/>
      <c r="J175" s="36"/>
    </row>
    <row r="176" spans="1:10">
      <c r="A176" s="91"/>
      <c r="B176" s="92"/>
      <c r="C176" s="114"/>
      <c r="D176" s="120" t="str">
        <f>IF(ISBLANK($C176),"",_xlfn.XLOOKUP($C176,SpeciesList[Species Code],SpeciesList[Species Name],"Unknown",0))</f>
        <v/>
      </c>
      <c r="E176" s="36"/>
      <c r="G176" s="85"/>
      <c r="H176" s="97"/>
      <c r="I176" s="12"/>
      <c r="J176" s="36"/>
    </row>
    <row r="177" spans="1:10">
      <c r="A177" s="91"/>
      <c r="B177" s="92"/>
      <c r="C177" s="114"/>
      <c r="D177" s="120" t="str">
        <f>IF(ISBLANK($C177),"",_xlfn.XLOOKUP($C177,SpeciesList[Species Code],SpeciesList[Species Name],"Unknown",0))</f>
        <v/>
      </c>
      <c r="E177" s="36"/>
      <c r="G177" s="85"/>
      <c r="H177" s="97"/>
      <c r="I177" s="12"/>
      <c r="J177" s="36"/>
    </row>
    <row r="178" spans="1:10">
      <c r="A178" s="91"/>
      <c r="B178" s="92"/>
      <c r="C178" s="114"/>
      <c r="D178" s="120" t="str">
        <f>IF(ISBLANK($C178),"",_xlfn.XLOOKUP($C178,SpeciesList[Species Code],SpeciesList[Species Name],"Unknown",0))</f>
        <v/>
      </c>
      <c r="E178" s="36"/>
      <c r="G178" s="85"/>
      <c r="H178" s="97"/>
      <c r="I178" s="12"/>
      <c r="J178" s="36"/>
    </row>
    <row r="179" spans="1:10">
      <c r="A179" s="91"/>
      <c r="B179" s="92"/>
      <c r="C179" s="114"/>
      <c r="D179" s="120" t="str">
        <f>IF(ISBLANK($C179),"",_xlfn.XLOOKUP($C179,SpeciesList[Species Code],SpeciesList[Species Name],"Unknown",0))</f>
        <v/>
      </c>
      <c r="E179" s="36"/>
      <c r="G179" s="85"/>
      <c r="H179" s="97"/>
      <c r="I179" s="12"/>
      <c r="J179" s="36"/>
    </row>
    <row r="180" spans="1:10">
      <c r="A180" s="91"/>
      <c r="B180" s="92"/>
      <c r="C180" s="114"/>
      <c r="D180" s="120" t="str">
        <f>IF(ISBLANK($C180),"",_xlfn.XLOOKUP($C180,SpeciesList[Species Code],SpeciesList[Species Name],"Unknown",0))</f>
        <v/>
      </c>
      <c r="E180" s="36"/>
      <c r="G180" s="85"/>
      <c r="H180" s="97"/>
      <c r="I180" s="12"/>
      <c r="J180" s="36"/>
    </row>
    <row r="181" spans="1:10">
      <c r="A181" s="91"/>
      <c r="B181" s="92"/>
      <c r="C181" s="114"/>
      <c r="D181" s="120" t="str">
        <f>IF(ISBLANK($C181),"",_xlfn.XLOOKUP($C181,SpeciesList[Species Code],SpeciesList[Species Name],"Unknown",0))</f>
        <v/>
      </c>
      <c r="E181" s="36"/>
      <c r="G181" s="85"/>
      <c r="H181" s="97"/>
      <c r="I181" s="12"/>
      <c r="J181" s="36"/>
    </row>
    <row r="182" spans="1:10">
      <c r="A182" s="91"/>
      <c r="B182" s="92"/>
      <c r="C182" s="114"/>
      <c r="D182" s="120" t="str">
        <f>IF(ISBLANK($C182),"",_xlfn.XLOOKUP($C182,SpeciesList[Species Code],SpeciesList[Species Name],"Unknown",0))</f>
        <v/>
      </c>
      <c r="E182" s="36"/>
      <c r="G182" s="85"/>
      <c r="H182" s="97"/>
      <c r="I182" s="12"/>
      <c r="J182" s="36"/>
    </row>
    <row r="183" spans="1:10">
      <c r="A183" s="91"/>
      <c r="B183" s="92"/>
      <c r="C183" s="114"/>
      <c r="D183" s="120" t="str">
        <f>IF(ISBLANK($C183),"",_xlfn.XLOOKUP($C183,SpeciesList[Species Code],SpeciesList[Species Name],"Unknown",0))</f>
        <v/>
      </c>
      <c r="E183" s="36"/>
      <c r="G183" s="85"/>
      <c r="H183" s="97"/>
      <c r="I183" s="12"/>
      <c r="J183" s="36"/>
    </row>
    <row r="184" spans="1:10">
      <c r="A184" s="91"/>
      <c r="B184" s="92"/>
      <c r="C184" s="114"/>
      <c r="D184" s="120" t="str">
        <f>IF(ISBLANK($C184),"",_xlfn.XLOOKUP($C184,SpeciesList[Species Code],SpeciesList[Species Name],"Unknown",0))</f>
        <v/>
      </c>
      <c r="E184" s="36"/>
      <c r="G184" s="85"/>
      <c r="H184" s="97"/>
      <c r="I184" s="12"/>
      <c r="J184" s="36"/>
    </row>
    <row r="185" spans="1:10">
      <c r="A185" s="91"/>
      <c r="B185" s="92"/>
      <c r="C185" s="114"/>
      <c r="D185" s="120" t="str">
        <f>IF(ISBLANK($C185),"",_xlfn.XLOOKUP($C185,SpeciesList[Species Code],SpeciesList[Species Name],"Unknown",0))</f>
        <v/>
      </c>
      <c r="E185" s="36"/>
      <c r="G185" s="85"/>
      <c r="H185" s="97"/>
      <c r="I185" s="12"/>
      <c r="J185" s="36"/>
    </row>
    <row r="186" spans="1:10">
      <c r="A186" s="91"/>
      <c r="B186" s="92"/>
      <c r="C186" s="114"/>
      <c r="D186" s="120" t="str">
        <f>IF(ISBLANK($C186),"",_xlfn.XLOOKUP($C186,SpeciesList[Species Code],SpeciesList[Species Name],"Unknown",0))</f>
        <v/>
      </c>
      <c r="E186" s="36"/>
      <c r="G186" s="85"/>
      <c r="H186" s="97"/>
      <c r="I186" s="12"/>
      <c r="J186" s="36"/>
    </row>
    <row r="187" spans="1:10">
      <c r="A187" s="91"/>
      <c r="B187" s="92"/>
      <c r="C187" s="114"/>
      <c r="D187" s="120" t="str">
        <f>IF(ISBLANK($C187),"",_xlfn.XLOOKUP($C187,SpeciesList[Species Code],SpeciesList[Species Name],"Unknown",0))</f>
        <v/>
      </c>
      <c r="E187" s="36"/>
      <c r="G187" s="85"/>
      <c r="H187" s="97"/>
      <c r="I187" s="12"/>
      <c r="J187" s="36"/>
    </row>
    <row r="188" spans="1:10">
      <c r="A188" s="91"/>
      <c r="B188" s="92"/>
      <c r="C188" s="114"/>
      <c r="D188" s="120" t="str">
        <f>IF(ISBLANK($C188),"",_xlfn.XLOOKUP($C188,SpeciesList[Species Code],SpeciesList[Species Name],"Unknown",0))</f>
        <v/>
      </c>
      <c r="E188" s="36"/>
      <c r="G188" s="85"/>
      <c r="H188" s="97"/>
      <c r="I188" s="12"/>
      <c r="J188" s="36"/>
    </row>
    <row r="189" spans="1:10">
      <c r="A189" s="91"/>
      <c r="B189" s="92"/>
      <c r="C189" s="114"/>
      <c r="D189" s="120" t="str">
        <f>IF(ISBLANK($C189),"",_xlfn.XLOOKUP($C189,SpeciesList[Species Code],SpeciesList[Species Name],"Unknown",0))</f>
        <v/>
      </c>
      <c r="E189" s="36"/>
      <c r="G189" s="85"/>
      <c r="H189" s="97"/>
      <c r="I189" s="12"/>
      <c r="J189" s="36"/>
    </row>
    <row r="190" spans="1:10">
      <c r="A190" s="91"/>
      <c r="B190" s="92"/>
      <c r="C190" s="114"/>
      <c r="D190" s="120" t="str">
        <f>IF(ISBLANK($C190),"",_xlfn.XLOOKUP($C190,SpeciesList[Species Code],SpeciesList[Species Name],"Unknown",0))</f>
        <v/>
      </c>
      <c r="E190" s="36"/>
      <c r="G190" s="85"/>
      <c r="H190" s="97"/>
      <c r="I190" s="12"/>
      <c r="J190" s="36"/>
    </row>
    <row r="191" spans="1:10">
      <c r="A191" s="91"/>
      <c r="B191" s="92"/>
      <c r="C191" s="114"/>
      <c r="D191" s="120" t="str">
        <f>IF(ISBLANK($C191),"",_xlfn.XLOOKUP($C191,SpeciesList[Species Code],SpeciesList[Species Name],"Unknown",0))</f>
        <v/>
      </c>
      <c r="E191" s="36"/>
      <c r="G191" s="85"/>
      <c r="H191" s="97"/>
      <c r="I191" s="12"/>
      <c r="J191" s="36"/>
    </row>
    <row r="192" spans="1:10">
      <c r="A192" s="91"/>
      <c r="B192" s="92"/>
      <c r="C192" s="114"/>
      <c r="D192" s="120" t="str">
        <f>IF(ISBLANK($C192),"",_xlfn.XLOOKUP($C192,SpeciesList[Species Code],SpeciesList[Species Name],"Unknown",0))</f>
        <v/>
      </c>
      <c r="E192" s="36"/>
      <c r="G192" s="85"/>
      <c r="H192" s="97"/>
      <c r="I192" s="12"/>
      <c r="J192" s="36"/>
    </row>
    <row r="193" spans="1:10">
      <c r="A193" s="91"/>
      <c r="B193" s="92"/>
      <c r="C193" s="114"/>
      <c r="D193" s="120" t="str">
        <f>IF(ISBLANK($C193),"",_xlfn.XLOOKUP($C193,SpeciesList[Species Code],SpeciesList[Species Name],"Unknown",0))</f>
        <v/>
      </c>
      <c r="E193" s="36"/>
      <c r="G193" s="85"/>
      <c r="H193" s="97"/>
      <c r="I193" s="12"/>
      <c r="J193" s="36"/>
    </row>
    <row r="194" spans="1:10">
      <c r="A194" s="91"/>
      <c r="B194" s="92"/>
      <c r="C194" s="114"/>
      <c r="D194" s="120" t="str">
        <f>IF(ISBLANK($C194),"",_xlfn.XLOOKUP($C194,SpeciesList[Species Code],SpeciesList[Species Name],"Unknown",0))</f>
        <v/>
      </c>
      <c r="E194" s="36"/>
      <c r="G194" s="85"/>
      <c r="H194" s="97"/>
      <c r="I194" s="12"/>
      <c r="J194" s="36"/>
    </row>
    <row r="195" spans="1:10">
      <c r="A195" s="91"/>
      <c r="B195" s="92"/>
      <c r="C195" s="114"/>
      <c r="D195" s="120" t="str">
        <f>IF(ISBLANK($C195),"",_xlfn.XLOOKUP($C195,SpeciesList[Species Code],SpeciesList[Species Name],"Unknown",0))</f>
        <v/>
      </c>
      <c r="E195" s="36"/>
      <c r="G195" s="85"/>
      <c r="H195" s="97"/>
      <c r="I195" s="12"/>
      <c r="J195" s="36"/>
    </row>
    <row r="196" spans="1:10">
      <c r="A196" s="91"/>
      <c r="B196" s="92"/>
      <c r="C196" s="114"/>
      <c r="D196" s="120" t="str">
        <f>IF(ISBLANK($C196),"",_xlfn.XLOOKUP($C196,SpeciesList[Species Code],SpeciesList[Species Name],"Unknown",0))</f>
        <v/>
      </c>
      <c r="E196" s="36"/>
      <c r="G196" s="85"/>
      <c r="H196" s="97"/>
      <c r="I196" s="12"/>
      <c r="J196" s="36"/>
    </row>
    <row r="197" spans="1:10">
      <c r="A197" s="91"/>
      <c r="B197" s="92"/>
      <c r="C197" s="114"/>
      <c r="D197" s="120" t="str">
        <f>IF(ISBLANK($C197),"",_xlfn.XLOOKUP($C197,SpeciesList[Species Code],SpeciesList[Species Name],"Unknown",0))</f>
        <v/>
      </c>
      <c r="E197" s="36"/>
      <c r="G197" s="85"/>
      <c r="H197" s="97"/>
      <c r="I197" s="12"/>
      <c r="J197" s="36"/>
    </row>
    <row r="198" spans="1:10">
      <c r="A198" s="91"/>
      <c r="B198" s="92"/>
      <c r="C198" s="114"/>
      <c r="D198" s="120" t="str">
        <f>IF(ISBLANK($C198),"",_xlfn.XLOOKUP($C198,SpeciesList[Species Code],SpeciesList[Species Name],"Unknown",0))</f>
        <v/>
      </c>
      <c r="E198" s="36"/>
      <c r="G198" s="85"/>
      <c r="H198" s="97"/>
      <c r="I198" s="12"/>
      <c r="J198" s="36"/>
    </row>
    <row r="199" spans="1:10">
      <c r="A199" s="91"/>
      <c r="B199" s="92"/>
      <c r="C199" s="114"/>
      <c r="D199" s="120" t="str">
        <f>IF(ISBLANK($C199),"",_xlfn.XLOOKUP($C199,SpeciesList[Species Code],SpeciesList[Species Name],"Unknown",0))</f>
        <v/>
      </c>
      <c r="E199" s="36"/>
      <c r="G199" s="85"/>
      <c r="H199" s="97"/>
      <c r="I199" s="12"/>
      <c r="J199" s="36"/>
    </row>
    <row r="200" spans="1:10">
      <c r="A200" s="91"/>
      <c r="B200" s="92"/>
      <c r="C200" s="114"/>
      <c r="D200" s="120" t="str">
        <f>IF(ISBLANK($C200),"",_xlfn.XLOOKUP($C200,SpeciesList[Species Code],SpeciesList[Species Name],"Unknown",0))</f>
        <v/>
      </c>
      <c r="E200" s="36"/>
      <c r="G200" s="85"/>
      <c r="H200" s="97"/>
      <c r="I200" s="12"/>
      <c r="J200" s="36"/>
    </row>
    <row r="201" spans="1:10">
      <c r="A201" s="91"/>
      <c r="B201" s="92"/>
      <c r="C201" s="114"/>
      <c r="D201" s="120" t="str">
        <f>IF(ISBLANK($C201),"",_xlfn.XLOOKUP($C201,SpeciesList[Species Code],SpeciesList[Species Name],"Unknown",0))</f>
        <v/>
      </c>
      <c r="E201" s="36"/>
      <c r="G201" s="85"/>
      <c r="H201" s="97"/>
      <c r="I201" s="12"/>
      <c r="J201" s="36"/>
    </row>
    <row r="202" spans="1:10">
      <c r="A202" s="91"/>
      <c r="B202" s="92"/>
      <c r="C202" s="114"/>
      <c r="D202" s="120" t="str">
        <f>IF(ISBLANK($C202),"",_xlfn.XLOOKUP($C202,SpeciesList[Species Code],SpeciesList[Species Name],"Unknown",0))</f>
        <v/>
      </c>
      <c r="E202" s="36"/>
      <c r="G202" s="85"/>
      <c r="H202" s="97"/>
      <c r="I202" s="12"/>
      <c r="J202" s="36"/>
    </row>
    <row r="203" spans="1:10">
      <c r="A203" s="91"/>
      <c r="B203" s="92"/>
      <c r="C203" s="114"/>
      <c r="D203" s="120" t="str">
        <f>IF(ISBLANK($C203),"",_xlfn.XLOOKUP($C203,SpeciesList[Species Code],SpeciesList[Species Name],"Unknown",0))</f>
        <v/>
      </c>
      <c r="E203" s="36"/>
      <c r="G203" s="85"/>
      <c r="H203" s="97"/>
      <c r="I203" s="12"/>
      <c r="J203" s="36"/>
    </row>
    <row r="204" spans="1:10">
      <c r="A204" s="91"/>
      <c r="B204" s="92"/>
      <c r="C204" s="114"/>
      <c r="D204" s="120" t="str">
        <f>IF(ISBLANK($C204),"",_xlfn.XLOOKUP($C204,SpeciesList[Species Code],SpeciesList[Species Name],"Unknown",0))</f>
        <v/>
      </c>
      <c r="E204" s="36"/>
      <c r="G204" s="85"/>
      <c r="H204" s="97"/>
      <c r="I204" s="12"/>
      <c r="J204" s="36"/>
    </row>
    <row r="205" spans="1:10">
      <c r="A205" s="91"/>
      <c r="B205" s="92"/>
      <c r="C205" s="114"/>
      <c r="D205" s="120" t="str">
        <f>IF(ISBLANK($C205),"",_xlfn.XLOOKUP($C205,SpeciesList[Species Code],SpeciesList[Species Name],"Unknown",0))</f>
        <v/>
      </c>
      <c r="E205" s="36"/>
      <c r="G205" s="85"/>
      <c r="H205" s="97"/>
      <c r="I205" s="12"/>
      <c r="J205" s="36"/>
    </row>
    <row r="206" spans="1:10">
      <c r="A206" s="91"/>
      <c r="B206" s="92"/>
      <c r="C206" s="114"/>
      <c r="D206" s="120" t="str">
        <f>IF(ISBLANK($C206),"",_xlfn.XLOOKUP($C206,SpeciesList[Species Code],SpeciesList[Species Name],"Unknown",0))</f>
        <v/>
      </c>
      <c r="E206" s="36"/>
      <c r="G206" s="85"/>
      <c r="H206" s="97"/>
      <c r="I206" s="12"/>
      <c r="J206" s="36"/>
    </row>
    <row r="207" spans="1:10">
      <c r="A207" s="91"/>
      <c r="B207" s="92"/>
      <c r="C207" s="114"/>
      <c r="D207" s="120" t="str">
        <f>IF(ISBLANK($C207),"",_xlfn.XLOOKUP($C207,SpeciesList[Species Code],SpeciesList[Species Name],"Unknown",0))</f>
        <v/>
      </c>
      <c r="E207" s="36"/>
      <c r="G207" s="85"/>
      <c r="H207" s="97"/>
      <c r="I207" s="12"/>
      <c r="J207" s="36"/>
    </row>
    <row r="208" spans="1:10">
      <c r="A208" s="91"/>
      <c r="B208" s="92"/>
      <c r="C208" s="114"/>
      <c r="D208" s="120" t="str">
        <f>IF(ISBLANK($C208),"",_xlfn.XLOOKUP($C208,SpeciesList[Species Code],SpeciesList[Species Name],"Unknown",0))</f>
        <v/>
      </c>
      <c r="E208" s="36"/>
      <c r="G208" s="85"/>
      <c r="H208" s="97"/>
      <c r="I208" s="12"/>
      <c r="J208" s="36"/>
    </row>
    <row r="209" spans="1:10">
      <c r="A209" s="91"/>
      <c r="B209" s="92"/>
      <c r="C209" s="114"/>
      <c r="D209" s="120" t="str">
        <f>IF(ISBLANK($C209),"",_xlfn.XLOOKUP($C209,SpeciesList[Species Code],SpeciesList[Species Name],"Unknown",0))</f>
        <v/>
      </c>
      <c r="E209" s="36"/>
      <c r="G209" s="85"/>
      <c r="H209" s="97"/>
      <c r="I209" s="12"/>
      <c r="J209" s="36"/>
    </row>
    <row r="210" spans="1:10">
      <c r="A210" s="91"/>
      <c r="B210" s="92"/>
      <c r="C210" s="114"/>
      <c r="D210" s="120" t="str">
        <f>IF(ISBLANK($C210),"",_xlfn.XLOOKUP($C210,SpeciesList[Species Code],SpeciesList[Species Name],"Unknown",0))</f>
        <v/>
      </c>
      <c r="E210" s="36"/>
      <c r="G210" s="85"/>
      <c r="H210" s="97"/>
      <c r="I210" s="12"/>
      <c r="J210" s="36"/>
    </row>
    <row r="211" spans="1:10">
      <c r="A211" s="91"/>
      <c r="B211" s="92"/>
      <c r="C211" s="114"/>
      <c r="D211" s="120" t="str">
        <f>IF(ISBLANK($C211),"",_xlfn.XLOOKUP($C211,SpeciesList[Species Code],SpeciesList[Species Name],"Unknown",0))</f>
        <v/>
      </c>
      <c r="E211" s="36"/>
      <c r="G211" s="85"/>
      <c r="H211" s="97"/>
      <c r="I211" s="12"/>
      <c r="J211" s="36"/>
    </row>
    <row r="212" spans="1:10">
      <c r="A212" s="91"/>
      <c r="B212" s="92"/>
      <c r="C212" s="114"/>
      <c r="D212" s="120" t="str">
        <f>IF(ISBLANK($C212),"",_xlfn.XLOOKUP($C212,SpeciesList[Species Code],SpeciesList[Species Name],"Unknown",0))</f>
        <v/>
      </c>
      <c r="E212" s="36"/>
      <c r="G212" s="85"/>
      <c r="H212" s="97"/>
      <c r="I212" s="12"/>
      <c r="J212" s="36"/>
    </row>
    <row r="213" spans="1:10">
      <c r="A213" s="91"/>
      <c r="B213" s="92"/>
      <c r="C213" s="114"/>
      <c r="D213" s="120" t="str">
        <f>IF(ISBLANK($C213),"",_xlfn.XLOOKUP($C213,SpeciesList[Species Code],SpeciesList[Species Name],"Unknown",0))</f>
        <v/>
      </c>
      <c r="E213" s="36"/>
      <c r="G213" s="85"/>
      <c r="H213" s="97"/>
      <c r="I213" s="12"/>
      <c r="J213" s="36"/>
    </row>
    <row r="214" spans="1:10">
      <c r="A214" s="91"/>
      <c r="B214" s="92"/>
      <c r="C214" s="114"/>
      <c r="D214" s="120" t="str">
        <f>IF(ISBLANK($C214),"",_xlfn.XLOOKUP($C214,SpeciesList[Species Code],SpeciesList[Species Name],"Unknown",0))</f>
        <v/>
      </c>
      <c r="E214" s="36"/>
      <c r="G214" s="85"/>
      <c r="H214" s="97"/>
      <c r="I214" s="12"/>
      <c r="J214" s="36"/>
    </row>
    <row r="215" spans="1:10">
      <c r="A215" s="91"/>
      <c r="B215" s="92"/>
      <c r="C215" s="114"/>
      <c r="D215" s="120" t="str">
        <f>IF(ISBLANK($C215),"",_xlfn.XLOOKUP($C215,SpeciesList[Species Code],SpeciesList[Species Name],"Unknown",0))</f>
        <v/>
      </c>
      <c r="E215" s="36"/>
      <c r="G215" s="85"/>
      <c r="H215" s="97"/>
      <c r="I215" s="12"/>
      <c r="J215" s="36"/>
    </row>
    <row r="216" spans="1:10">
      <c r="A216" s="91"/>
      <c r="B216" s="92"/>
      <c r="C216" s="114"/>
      <c r="D216" s="120" t="str">
        <f>IF(ISBLANK($C216),"",_xlfn.XLOOKUP($C216,SpeciesList[Species Code],SpeciesList[Species Name],"Unknown",0))</f>
        <v/>
      </c>
      <c r="E216" s="36"/>
      <c r="G216" s="85"/>
      <c r="H216" s="97"/>
      <c r="I216" s="12"/>
      <c r="J216" s="36"/>
    </row>
    <row r="217" spans="1:10">
      <c r="A217" s="91"/>
      <c r="B217" s="92"/>
      <c r="C217" s="114"/>
      <c r="D217" s="120" t="str">
        <f>IF(ISBLANK($C217),"",_xlfn.XLOOKUP($C217,SpeciesList[Species Code],SpeciesList[Species Name],"Unknown",0))</f>
        <v/>
      </c>
      <c r="E217" s="36"/>
      <c r="G217" s="85"/>
      <c r="H217" s="97"/>
      <c r="I217" s="12"/>
      <c r="J217" s="36"/>
    </row>
    <row r="218" spans="1:10">
      <c r="A218" s="91"/>
      <c r="B218" s="92"/>
      <c r="C218" s="114"/>
      <c r="D218" s="120" t="str">
        <f>IF(ISBLANK($C218),"",_xlfn.XLOOKUP($C218,SpeciesList[Species Code],SpeciesList[Species Name],"Unknown",0))</f>
        <v/>
      </c>
      <c r="E218" s="36"/>
      <c r="G218" s="85"/>
      <c r="H218" s="97"/>
      <c r="I218" s="12"/>
      <c r="J218" s="36"/>
    </row>
    <row r="219" spans="1:10">
      <c r="A219" s="91"/>
      <c r="B219" s="92"/>
      <c r="C219" s="114"/>
      <c r="D219" s="120" t="str">
        <f>IF(ISBLANK($C219),"",_xlfn.XLOOKUP($C219,SpeciesList[Species Code],SpeciesList[Species Name],"Unknown",0))</f>
        <v/>
      </c>
      <c r="E219" s="36"/>
      <c r="G219" s="85"/>
      <c r="H219" s="97"/>
      <c r="I219" s="12"/>
      <c r="J219" s="36"/>
    </row>
    <row r="220" spans="1:10">
      <c r="A220" s="91"/>
      <c r="B220" s="92"/>
      <c r="C220" s="114"/>
      <c r="D220" s="120" t="str">
        <f>IF(ISBLANK($C220),"",_xlfn.XLOOKUP($C220,SpeciesList[Species Code],SpeciesList[Species Name],"Unknown",0))</f>
        <v/>
      </c>
      <c r="E220" s="36"/>
      <c r="G220" s="85"/>
      <c r="H220" s="97"/>
      <c r="I220" s="12"/>
      <c r="J220" s="36"/>
    </row>
    <row r="221" spans="1:10">
      <c r="A221" s="91"/>
      <c r="B221" s="92"/>
      <c r="C221" s="114"/>
      <c r="D221" s="120" t="str">
        <f>IF(ISBLANK($C221),"",_xlfn.XLOOKUP($C221,SpeciesList[Species Code],SpeciesList[Species Name],"Unknown",0))</f>
        <v/>
      </c>
      <c r="E221" s="36"/>
      <c r="G221" s="85"/>
      <c r="H221" s="97"/>
      <c r="I221" s="12"/>
      <c r="J221" s="36"/>
    </row>
    <row r="222" spans="1:10">
      <c r="A222" s="91"/>
      <c r="B222" s="92"/>
      <c r="C222" s="114"/>
      <c r="D222" s="120" t="str">
        <f>IF(ISBLANK($C222),"",_xlfn.XLOOKUP($C222,SpeciesList[Species Code],SpeciesList[Species Name],"Unknown",0))</f>
        <v/>
      </c>
      <c r="E222" s="36"/>
      <c r="G222" s="85"/>
      <c r="H222" s="97"/>
      <c r="I222" s="12"/>
      <c r="J222" s="36"/>
    </row>
    <row r="223" spans="1:10">
      <c r="A223" s="91"/>
      <c r="B223" s="92"/>
      <c r="C223" s="114"/>
      <c r="D223" s="120" t="str">
        <f>IF(ISBLANK($C223),"",_xlfn.XLOOKUP($C223,SpeciesList[Species Code],SpeciesList[Species Name],"Unknown",0))</f>
        <v/>
      </c>
      <c r="E223" s="36"/>
      <c r="G223" s="85"/>
      <c r="H223" s="97"/>
      <c r="I223" s="12"/>
      <c r="J223" s="36"/>
    </row>
    <row r="224" spans="1:10">
      <c r="A224" s="91"/>
      <c r="B224" s="92"/>
      <c r="C224" s="114"/>
      <c r="D224" s="120" t="str">
        <f>IF(ISBLANK($C224),"",_xlfn.XLOOKUP($C224,SpeciesList[Species Code],SpeciesList[Species Name],"Unknown",0))</f>
        <v/>
      </c>
      <c r="E224" s="36"/>
      <c r="G224" s="85"/>
      <c r="H224" s="97"/>
      <c r="I224" s="12"/>
      <c r="J224" s="36"/>
    </row>
    <row r="225" spans="1:10">
      <c r="A225" s="91"/>
      <c r="B225" s="92"/>
      <c r="C225" s="114"/>
      <c r="D225" s="120" t="str">
        <f>IF(ISBLANK($C225),"",_xlfn.XLOOKUP($C225,SpeciesList[Species Code],SpeciesList[Species Name],"Unknown",0))</f>
        <v/>
      </c>
      <c r="E225" s="36"/>
      <c r="G225" s="85"/>
      <c r="H225" s="97"/>
      <c r="I225" s="12"/>
      <c r="J225" s="36"/>
    </row>
    <row r="226" spans="1:10">
      <c r="A226" s="91"/>
      <c r="B226" s="92"/>
      <c r="C226" s="114"/>
      <c r="D226" s="120" t="str">
        <f>IF(ISBLANK($C226),"",_xlfn.XLOOKUP($C226,SpeciesList[Species Code],SpeciesList[Species Name],"Unknown",0))</f>
        <v/>
      </c>
      <c r="E226" s="36"/>
      <c r="G226" s="85"/>
      <c r="H226" s="97"/>
      <c r="I226" s="12"/>
      <c r="J226" s="36"/>
    </row>
    <row r="227" spans="1:10">
      <c r="A227" s="91"/>
      <c r="B227" s="92"/>
      <c r="C227" s="114"/>
      <c r="D227" s="120" t="str">
        <f>IF(ISBLANK($C227),"",_xlfn.XLOOKUP($C227,SpeciesList[Species Code],SpeciesList[Species Name],"Unknown",0))</f>
        <v/>
      </c>
      <c r="E227" s="36"/>
      <c r="G227" s="85"/>
      <c r="H227" s="97"/>
      <c r="I227" s="12"/>
      <c r="J227" s="36"/>
    </row>
    <row r="228" spans="1:10">
      <c r="A228" s="91"/>
      <c r="B228" s="92"/>
      <c r="C228" s="114"/>
      <c r="D228" s="120" t="str">
        <f>IF(ISBLANK($C228),"",_xlfn.XLOOKUP($C228,SpeciesList[Species Code],SpeciesList[Species Name],"Unknown",0))</f>
        <v/>
      </c>
      <c r="E228" s="36"/>
      <c r="G228" s="85"/>
      <c r="H228" s="97"/>
      <c r="I228" s="12"/>
      <c r="J228" s="36"/>
    </row>
    <row r="229" spans="1:10">
      <c r="A229" s="91"/>
      <c r="B229" s="92"/>
      <c r="C229" s="114"/>
      <c r="D229" s="120" t="str">
        <f>IF(ISBLANK($C229),"",_xlfn.XLOOKUP($C229,SpeciesList[Species Code],SpeciesList[Species Name],"Unknown",0))</f>
        <v/>
      </c>
      <c r="E229" s="36"/>
      <c r="G229" s="85"/>
      <c r="H229" s="97"/>
      <c r="I229" s="12"/>
      <c r="J229" s="36"/>
    </row>
    <row r="230" spans="1:10">
      <c r="A230" s="91"/>
      <c r="B230" s="92"/>
      <c r="C230" s="114"/>
      <c r="D230" s="120" t="str">
        <f>IF(ISBLANK($C230),"",_xlfn.XLOOKUP($C230,SpeciesList[Species Code],SpeciesList[Species Name],"Unknown",0))</f>
        <v/>
      </c>
      <c r="E230" s="36"/>
      <c r="G230" s="85"/>
      <c r="H230" s="97"/>
      <c r="I230" s="12"/>
      <c r="J230" s="36"/>
    </row>
    <row r="231" spans="1:10">
      <c r="A231" s="91"/>
      <c r="B231" s="92"/>
      <c r="C231" s="114"/>
      <c r="D231" s="120" t="str">
        <f>IF(ISBLANK($C231),"",_xlfn.XLOOKUP($C231,SpeciesList[Species Code],SpeciesList[Species Name],"Unknown",0))</f>
        <v/>
      </c>
      <c r="E231" s="36"/>
      <c r="G231" s="85"/>
      <c r="H231" s="97"/>
      <c r="I231" s="12"/>
      <c r="J231" s="36"/>
    </row>
    <row r="232" spans="1:10">
      <c r="A232" s="91"/>
      <c r="B232" s="92"/>
      <c r="C232" s="114"/>
      <c r="D232" s="120" t="str">
        <f>IF(ISBLANK($C232),"",_xlfn.XLOOKUP($C232,SpeciesList[Species Code],SpeciesList[Species Name],"Unknown",0))</f>
        <v/>
      </c>
      <c r="E232" s="36"/>
      <c r="G232" s="85"/>
      <c r="H232" s="97"/>
      <c r="I232" s="12"/>
      <c r="J232" s="36"/>
    </row>
    <row r="233" spans="1:10">
      <c r="A233" s="91"/>
      <c r="B233" s="92"/>
      <c r="C233" s="114"/>
      <c r="D233" s="120" t="str">
        <f>IF(ISBLANK($C233),"",_xlfn.XLOOKUP($C233,SpeciesList[Species Code],SpeciesList[Species Name],"Unknown",0))</f>
        <v/>
      </c>
      <c r="E233" s="36"/>
      <c r="G233" s="85"/>
      <c r="H233" s="97"/>
      <c r="I233" s="12"/>
      <c r="J233" s="36"/>
    </row>
    <row r="234" spans="1:10">
      <c r="A234" s="91"/>
      <c r="B234" s="92"/>
      <c r="C234" s="114"/>
      <c r="D234" s="120" t="str">
        <f>IF(ISBLANK($C234),"",_xlfn.XLOOKUP($C234,SpeciesList[Species Code],SpeciesList[Species Name],"Unknown",0))</f>
        <v/>
      </c>
      <c r="E234" s="36"/>
      <c r="G234" s="85"/>
      <c r="H234" s="97"/>
      <c r="I234" s="12"/>
      <c r="J234" s="36"/>
    </row>
    <row r="235" spans="1:10">
      <c r="A235" s="91"/>
      <c r="B235" s="92"/>
      <c r="C235" s="114"/>
      <c r="D235" s="120" t="str">
        <f>IF(ISBLANK($C235),"",_xlfn.XLOOKUP($C235,SpeciesList[Species Code],SpeciesList[Species Name],"Unknown",0))</f>
        <v/>
      </c>
      <c r="E235" s="36"/>
      <c r="G235" s="85"/>
      <c r="H235" s="97"/>
      <c r="I235" s="12"/>
      <c r="J235" s="36"/>
    </row>
    <row r="236" spans="1:10">
      <c r="A236" s="91"/>
      <c r="B236" s="92"/>
      <c r="C236" s="114"/>
      <c r="D236" s="120" t="str">
        <f>IF(ISBLANK($C236),"",_xlfn.XLOOKUP($C236,SpeciesList[Species Code],SpeciesList[Species Name],"Unknown",0))</f>
        <v/>
      </c>
      <c r="E236" s="36"/>
      <c r="G236" s="85"/>
      <c r="H236" s="97"/>
      <c r="I236" s="12"/>
      <c r="J236" s="36"/>
    </row>
    <row r="237" spans="1:10">
      <c r="A237" s="91"/>
      <c r="B237" s="92"/>
      <c r="C237" s="114"/>
      <c r="D237" s="120" t="str">
        <f>IF(ISBLANK($C237),"",_xlfn.XLOOKUP($C237,SpeciesList[Species Code],SpeciesList[Species Name],"Unknown",0))</f>
        <v/>
      </c>
      <c r="E237" s="36"/>
      <c r="G237" s="85"/>
      <c r="H237" s="97"/>
      <c r="I237" s="12"/>
      <c r="J237" s="36"/>
    </row>
    <row r="238" spans="1:10">
      <c r="A238" s="91"/>
      <c r="B238" s="92"/>
      <c r="C238" s="114"/>
      <c r="D238" s="120" t="str">
        <f>IF(ISBLANK($C238),"",_xlfn.XLOOKUP($C238,SpeciesList[Species Code],SpeciesList[Species Name],"Unknown",0))</f>
        <v/>
      </c>
      <c r="E238" s="36"/>
      <c r="G238" s="85"/>
      <c r="H238" s="97"/>
      <c r="I238" s="12"/>
      <c r="J238" s="36"/>
    </row>
    <row r="239" spans="1:10">
      <c r="A239" s="91"/>
      <c r="B239" s="92"/>
      <c r="C239" s="114"/>
      <c r="D239" s="120" t="str">
        <f>IF(ISBLANK($C239),"",_xlfn.XLOOKUP($C239,SpeciesList[Species Code],SpeciesList[Species Name],"Unknown",0))</f>
        <v/>
      </c>
      <c r="E239" s="36"/>
      <c r="G239" s="85"/>
      <c r="H239" s="97"/>
      <c r="I239" s="12"/>
      <c r="J239" s="36"/>
    </row>
    <row r="240" spans="1:10">
      <c r="A240" s="91"/>
      <c r="B240" s="92"/>
      <c r="C240" s="114"/>
      <c r="D240" s="120" t="str">
        <f>IF(ISBLANK($C240),"",_xlfn.XLOOKUP($C240,SpeciesList[Species Code],SpeciesList[Species Name],"Unknown",0))</f>
        <v/>
      </c>
      <c r="E240" s="36"/>
      <c r="G240" s="85"/>
      <c r="H240" s="97"/>
      <c r="I240" s="12"/>
      <c r="J240" s="36"/>
    </row>
    <row r="241" spans="1:10">
      <c r="A241" s="91"/>
      <c r="B241" s="92"/>
      <c r="C241" s="114"/>
      <c r="D241" s="120" t="str">
        <f>IF(ISBLANK($C241),"",_xlfn.XLOOKUP($C241,SpeciesList[Species Code],SpeciesList[Species Name],"Unknown",0))</f>
        <v/>
      </c>
      <c r="E241" s="36"/>
      <c r="G241" s="85"/>
      <c r="H241" s="97"/>
      <c r="I241" s="12"/>
      <c r="J241" s="36"/>
    </row>
    <row r="242" spans="1:10">
      <c r="A242" s="91"/>
      <c r="B242" s="92"/>
      <c r="C242" s="114"/>
      <c r="D242" s="120" t="str">
        <f>IF(ISBLANK($C242),"",_xlfn.XLOOKUP($C242,SpeciesList[Species Code],SpeciesList[Species Name],"Unknown",0))</f>
        <v/>
      </c>
      <c r="E242" s="36"/>
      <c r="G242" s="85"/>
      <c r="H242" s="97"/>
      <c r="I242" s="12"/>
      <c r="J242" s="36"/>
    </row>
    <row r="243" spans="1:10">
      <c r="A243" s="91"/>
      <c r="B243" s="92"/>
      <c r="C243" s="114"/>
      <c r="D243" s="120" t="str">
        <f>IF(ISBLANK($C243),"",_xlfn.XLOOKUP($C243,SpeciesList[Species Code],SpeciesList[Species Name],"Unknown",0))</f>
        <v/>
      </c>
      <c r="E243" s="36"/>
      <c r="G243" s="85"/>
      <c r="H243" s="97"/>
      <c r="I243" s="12"/>
      <c r="J243" s="36"/>
    </row>
    <row r="244" spans="1:10">
      <c r="A244" s="91"/>
      <c r="B244" s="92"/>
      <c r="C244" s="114"/>
      <c r="D244" s="120" t="str">
        <f>IF(ISBLANK($C244),"",_xlfn.XLOOKUP($C244,SpeciesList[Species Code],SpeciesList[Species Name],"Unknown",0))</f>
        <v/>
      </c>
      <c r="E244" s="36"/>
      <c r="G244" s="85"/>
      <c r="H244" s="97"/>
      <c r="I244" s="12"/>
      <c r="J244" s="36"/>
    </row>
    <row r="245" spans="1:10">
      <c r="A245" s="91"/>
      <c r="B245" s="92"/>
      <c r="C245" s="114"/>
      <c r="D245" s="120" t="str">
        <f>IF(ISBLANK($C245),"",_xlfn.XLOOKUP($C245,SpeciesList[Species Code],SpeciesList[Species Name],"Unknown",0))</f>
        <v/>
      </c>
      <c r="E245" s="36"/>
      <c r="G245" s="85"/>
      <c r="H245" s="97"/>
      <c r="I245" s="12"/>
      <c r="J245" s="36"/>
    </row>
    <row r="246" spans="1:10">
      <c r="A246" s="91"/>
      <c r="B246" s="92"/>
      <c r="C246" s="114"/>
      <c r="D246" s="120" t="str">
        <f>IF(ISBLANK($C246),"",_xlfn.XLOOKUP($C246,SpeciesList[Species Code],SpeciesList[Species Name],"Unknown",0))</f>
        <v/>
      </c>
      <c r="E246" s="36"/>
      <c r="G246" s="85"/>
      <c r="H246" s="97"/>
      <c r="I246" s="12"/>
      <c r="J246" s="36"/>
    </row>
    <row r="247" spans="1:10">
      <c r="A247" s="91"/>
      <c r="B247" s="92"/>
      <c r="C247" s="114"/>
      <c r="D247" s="120" t="str">
        <f>IF(ISBLANK($C247),"",_xlfn.XLOOKUP($C247,SpeciesList[Species Code],SpeciesList[Species Name],"Unknown",0))</f>
        <v/>
      </c>
      <c r="E247" s="36"/>
      <c r="G247" s="85"/>
      <c r="H247" s="97"/>
      <c r="I247" s="12"/>
      <c r="J247" s="36"/>
    </row>
    <row r="248" spans="1:10">
      <c r="A248" s="91"/>
      <c r="B248" s="92"/>
      <c r="C248" s="114"/>
      <c r="D248" s="120" t="str">
        <f>IF(ISBLANK($C248),"",_xlfn.XLOOKUP($C248,SpeciesList[Species Code],SpeciesList[Species Name],"Unknown",0))</f>
        <v/>
      </c>
      <c r="E248" s="36"/>
      <c r="G248" s="85"/>
      <c r="H248" s="97"/>
      <c r="I248" s="12"/>
      <c r="J248" s="36"/>
    </row>
    <row r="249" spans="1:10">
      <c r="A249" s="91"/>
      <c r="B249" s="92"/>
      <c r="C249" s="114"/>
      <c r="D249" s="120" t="str">
        <f>IF(ISBLANK($C249),"",_xlfn.XLOOKUP($C249,SpeciesList[Species Code],SpeciesList[Species Name],"Unknown",0))</f>
        <v/>
      </c>
      <c r="E249" s="36"/>
      <c r="G249" s="85"/>
      <c r="H249" s="97"/>
      <c r="I249" s="12"/>
      <c r="J249" s="36"/>
    </row>
    <row r="250" spans="1:10">
      <c r="A250" s="91"/>
      <c r="B250" s="92"/>
      <c r="C250" s="114"/>
      <c r="D250" s="120" t="str">
        <f>IF(ISBLANK($C250),"",_xlfn.XLOOKUP($C250,SpeciesList[Species Code],SpeciesList[Species Name],"Unknown",0))</f>
        <v/>
      </c>
      <c r="E250" s="36"/>
      <c r="G250" s="85"/>
      <c r="H250" s="97"/>
      <c r="I250" s="12"/>
      <c r="J250" s="36"/>
    </row>
    <row r="251" spans="1:10">
      <c r="A251" s="91"/>
      <c r="B251" s="92"/>
      <c r="C251" s="114"/>
      <c r="D251" s="120" t="str">
        <f>IF(ISBLANK($C251),"",_xlfn.XLOOKUP($C251,SpeciesList[Species Code],SpeciesList[Species Name],"Unknown",0))</f>
        <v/>
      </c>
      <c r="E251" s="36"/>
      <c r="G251" s="85"/>
      <c r="H251" s="97"/>
      <c r="I251" s="12"/>
      <c r="J251" s="36"/>
    </row>
    <row r="252" spans="1:10">
      <c r="A252" s="91"/>
      <c r="B252" s="92"/>
      <c r="C252" s="114"/>
      <c r="D252" s="120" t="str">
        <f>IF(ISBLANK($C252),"",_xlfn.XLOOKUP($C252,SpeciesList[Species Code],SpeciesList[Species Name],"Unknown",0))</f>
        <v/>
      </c>
      <c r="E252" s="36"/>
      <c r="G252" s="85"/>
      <c r="H252" s="97"/>
      <c r="I252" s="12"/>
      <c r="J252" s="36"/>
    </row>
    <row r="253" spans="1:10">
      <c r="A253" s="91"/>
      <c r="B253" s="92"/>
      <c r="C253" s="114"/>
      <c r="D253" s="120" t="str">
        <f>IF(ISBLANK($C253),"",_xlfn.XLOOKUP($C253,SpeciesList[Species Code],SpeciesList[Species Name],"Unknown",0))</f>
        <v/>
      </c>
      <c r="E253" s="36"/>
      <c r="G253" s="85"/>
      <c r="H253" s="97"/>
      <c r="I253" s="12"/>
      <c r="J253" s="36"/>
    </row>
    <row r="254" spans="1:10">
      <c r="A254" s="91"/>
      <c r="B254" s="92"/>
      <c r="C254" s="114"/>
      <c r="D254" s="120" t="str">
        <f>IF(ISBLANK($C254),"",_xlfn.XLOOKUP($C254,SpeciesList[Species Code],SpeciesList[Species Name],"Unknown",0))</f>
        <v/>
      </c>
      <c r="E254" s="36"/>
      <c r="G254" s="85"/>
      <c r="H254" s="97"/>
      <c r="I254" s="12"/>
      <c r="J254" s="36"/>
    </row>
    <row r="255" spans="1:10">
      <c r="A255" s="91"/>
      <c r="B255" s="92"/>
      <c r="C255" s="114"/>
      <c r="D255" s="120" t="str">
        <f>IF(ISBLANK($C255),"",_xlfn.XLOOKUP($C255,SpeciesList[Species Code],SpeciesList[Species Name],"Unknown",0))</f>
        <v/>
      </c>
      <c r="E255" s="36"/>
      <c r="G255" s="85"/>
      <c r="H255" s="97"/>
      <c r="I255" s="12"/>
      <c r="J255" s="36"/>
    </row>
    <row r="256" spans="1:10">
      <c r="A256" s="91"/>
      <c r="B256" s="92"/>
      <c r="C256" s="114"/>
      <c r="D256" s="120" t="str">
        <f>IF(ISBLANK($C256),"",_xlfn.XLOOKUP($C256,SpeciesList[Species Code],SpeciesList[Species Name],"Unknown",0))</f>
        <v/>
      </c>
      <c r="E256" s="36"/>
      <c r="G256" s="85"/>
      <c r="H256" s="97"/>
      <c r="I256" s="12"/>
      <c r="J256" s="36"/>
    </row>
    <row r="257" spans="1:10">
      <c r="A257" s="91"/>
      <c r="B257" s="92"/>
      <c r="C257" s="114"/>
      <c r="D257" s="120" t="str">
        <f>IF(ISBLANK($C257),"",_xlfn.XLOOKUP($C257,SpeciesList[Species Code],SpeciesList[Species Name],"Unknown",0))</f>
        <v/>
      </c>
      <c r="E257" s="36"/>
      <c r="G257" s="85"/>
      <c r="H257" s="97"/>
      <c r="I257" s="12"/>
      <c r="J257" s="36"/>
    </row>
    <row r="258" spans="1:10">
      <c r="A258" s="91"/>
      <c r="B258" s="92"/>
      <c r="C258" s="114"/>
      <c r="D258" s="120" t="str">
        <f>IF(ISBLANK($C258),"",_xlfn.XLOOKUP($C258,SpeciesList[Species Code],SpeciesList[Species Name],"Unknown",0))</f>
        <v/>
      </c>
      <c r="E258" s="36"/>
      <c r="G258" s="85"/>
      <c r="H258" s="97"/>
      <c r="I258" s="12"/>
      <c r="J258" s="36"/>
    </row>
    <row r="259" spans="1:10">
      <c r="A259" s="91"/>
      <c r="B259" s="92"/>
      <c r="C259" s="114"/>
      <c r="D259" s="120" t="str">
        <f>IF(ISBLANK($C259),"",_xlfn.XLOOKUP($C259,SpeciesList[Species Code],SpeciesList[Species Name],"Unknown",0))</f>
        <v/>
      </c>
      <c r="E259" s="36"/>
      <c r="G259" s="85"/>
      <c r="H259" s="97"/>
      <c r="I259" s="12"/>
      <c r="J259" s="36"/>
    </row>
    <row r="260" spans="1:10">
      <c r="A260" s="91"/>
      <c r="B260" s="92"/>
      <c r="C260" s="114"/>
      <c r="D260" s="120" t="str">
        <f>IF(ISBLANK($C260),"",_xlfn.XLOOKUP($C260,SpeciesList[Species Code],SpeciesList[Species Name],"Unknown",0))</f>
        <v/>
      </c>
      <c r="E260" s="36"/>
      <c r="G260" s="85"/>
      <c r="H260" s="97"/>
      <c r="I260" s="12"/>
      <c r="J260" s="36"/>
    </row>
    <row r="261" spans="1:10">
      <c r="A261" s="91"/>
      <c r="B261" s="92"/>
      <c r="C261" s="114"/>
      <c r="D261" s="120" t="str">
        <f>IF(ISBLANK($C261),"",_xlfn.XLOOKUP($C261,SpeciesList[Species Code],SpeciesList[Species Name],"Unknown",0))</f>
        <v/>
      </c>
      <c r="E261" s="36"/>
      <c r="G261" s="85"/>
      <c r="H261" s="97"/>
      <c r="I261" s="12"/>
      <c r="J261" s="36"/>
    </row>
    <row r="262" spans="1:10">
      <c r="A262" s="91"/>
      <c r="B262" s="92"/>
      <c r="C262" s="114"/>
      <c r="D262" s="120" t="str">
        <f>IF(ISBLANK($C262),"",_xlfn.XLOOKUP($C262,SpeciesList[Species Code],SpeciesList[Species Name],"Unknown",0))</f>
        <v/>
      </c>
      <c r="E262" s="36"/>
      <c r="G262" s="85"/>
      <c r="H262" s="97"/>
      <c r="I262" s="12"/>
      <c r="J262" s="36"/>
    </row>
    <row r="263" spans="1:10">
      <c r="A263" s="91"/>
      <c r="B263" s="92"/>
      <c r="C263" s="114"/>
      <c r="D263" s="120" t="str">
        <f>IF(ISBLANK($C263),"",_xlfn.XLOOKUP($C263,SpeciesList[Species Code],SpeciesList[Species Name],"Unknown",0))</f>
        <v/>
      </c>
      <c r="E263" s="36"/>
      <c r="G263" s="85"/>
      <c r="H263" s="97"/>
      <c r="I263" s="12"/>
      <c r="J263" s="36"/>
    </row>
    <row r="264" spans="1:10">
      <c r="A264" s="91"/>
      <c r="B264" s="92"/>
      <c r="C264" s="114"/>
      <c r="D264" s="120" t="str">
        <f>IF(ISBLANK($C264),"",_xlfn.XLOOKUP($C264,SpeciesList[Species Code],SpeciesList[Species Name],"Unknown",0))</f>
        <v/>
      </c>
      <c r="E264" s="36"/>
      <c r="G264" s="85"/>
      <c r="H264" s="97"/>
      <c r="I264" s="12"/>
      <c r="J264" s="36"/>
    </row>
    <row r="265" spans="1:10">
      <c r="A265" s="91"/>
      <c r="B265" s="92"/>
      <c r="C265" s="114"/>
      <c r="D265" s="120" t="str">
        <f>IF(ISBLANK($C265),"",_xlfn.XLOOKUP($C265,SpeciesList[Species Code],SpeciesList[Species Name],"Unknown",0))</f>
        <v/>
      </c>
      <c r="E265" s="36"/>
      <c r="G265" s="85"/>
      <c r="H265" s="97"/>
      <c r="I265" s="12"/>
      <c r="J265" s="36"/>
    </row>
    <row r="266" spans="1:10">
      <c r="A266" s="91"/>
      <c r="B266" s="92"/>
      <c r="C266" s="114"/>
      <c r="D266" s="120" t="str">
        <f>IF(ISBLANK($C266),"",_xlfn.XLOOKUP($C266,SpeciesList[Species Code],SpeciesList[Species Name],"Unknown",0))</f>
        <v/>
      </c>
      <c r="E266" s="36"/>
      <c r="G266" s="85"/>
      <c r="H266" s="97"/>
      <c r="I266" s="12"/>
      <c r="J266" s="36"/>
    </row>
    <row r="267" spans="1:10">
      <c r="A267" s="91"/>
      <c r="B267" s="92"/>
      <c r="C267" s="114"/>
      <c r="D267" s="120" t="str">
        <f>IF(ISBLANK($C267),"",_xlfn.XLOOKUP($C267,SpeciesList[Species Code],SpeciesList[Species Name],"Unknown",0))</f>
        <v/>
      </c>
      <c r="E267" s="36"/>
      <c r="G267" s="85"/>
      <c r="H267" s="97"/>
      <c r="I267" s="12"/>
      <c r="J267" s="36"/>
    </row>
    <row r="268" spans="1:10">
      <c r="A268" s="91"/>
      <c r="B268" s="92"/>
      <c r="C268" s="114"/>
      <c r="D268" s="120" t="str">
        <f>IF(ISBLANK($C268),"",_xlfn.XLOOKUP($C268,SpeciesList[Species Code],SpeciesList[Species Name],"Unknown",0))</f>
        <v/>
      </c>
      <c r="E268" s="36"/>
      <c r="G268" s="85"/>
      <c r="H268" s="97"/>
      <c r="I268" s="12"/>
      <c r="J268" s="36"/>
    </row>
    <row r="269" spans="1:10">
      <c r="A269" s="91"/>
      <c r="B269" s="92"/>
      <c r="C269" s="114"/>
      <c r="D269" s="120" t="str">
        <f>IF(ISBLANK($C269),"",_xlfn.XLOOKUP($C269,SpeciesList[Species Code],SpeciesList[Species Name],"Unknown",0))</f>
        <v/>
      </c>
      <c r="E269" s="36"/>
      <c r="G269" s="85"/>
      <c r="H269" s="97"/>
      <c r="I269" s="12"/>
      <c r="J269" s="36"/>
    </row>
    <row r="270" spans="1:10">
      <c r="A270" s="91"/>
      <c r="B270" s="92"/>
      <c r="C270" s="114"/>
      <c r="D270" s="120" t="str">
        <f>IF(ISBLANK($C270),"",_xlfn.XLOOKUP($C270,SpeciesList[Species Code],SpeciesList[Species Name],"Unknown",0))</f>
        <v/>
      </c>
      <c r="E270" s="36"/>
      <c r="G270" s="85"/>
      <c r="H270" s="97"/>
      <c r="I270" s="12"/>
      <c r="J270" s="36"/>
    </row>
    <row r="271" spans="1:10">
      <c r="A271" s="91"/>
      <c r="B271" s="92"/>
      <c r="C271" s="114"/>
      <c r="D271" s="120" t="str">
        <f>IF(ISBLANK($C271),"",_xlfn.XLOOKUP($C271,SpeciesList[Species Code],SpeciesList[Species Name],"Unknown",0))</f>
        <v/>
      </c>
      <c r="E271" s="36"/>
      <c r="G271" s="85"/>
      <c r="H271" s="97"/>
      <c r="I271" s="12"/>
      <c r="J271" s="36"/>
    </row>
    <row r="272" spans="1:10">
      <c r="A272" s="91"/>
      <c r="B272" s="92"/>
      <c r="C272" s="114"/>
      <c r="D272" s="120" t="str">
        <f>IF(ISBLANK($C272),"",_xlfn.XLOOKUP($C272,SpeciesList[Species Code],SpeciesList[Species Name],"Unknown",0))</f>
        <v/>
      </c>
      <c r="E272" s="36"/>
      <c r="G272" s="85"/>
      <c r="H272" s="97"/>
      <c r="I272" s="12"/>
      <c r="J272" s="36"/>
    </row>
    <row r="273" spans="1:10">
      <c r="A273" s="91"/>
      <c r="B273" s="92"/>
      <c r="C273" s="114"/>
      <c r="D273" s="120" t="str">
        <f>IF(ISBLANK($C273),"",_xlfn.XLOOKUP($C273,SpeciesList[Species Code],SpeciesList[Species Name],"Unknown",0))</f>
        <v/>
      </c>
      <c r="E273" s="36"/>
      <c r="G273" s="85"/>
      <c r="H273" s="97"/>
      <c r="I273" s="12"/>
      <c r="J273" s="36"/>
    </row>
    <row r="274" spans="1:10">
      <c r="A274" s="91"/>
      <c r="B274" s="92"/>
      <c r="C274" s="114"/>
      <c r="D274" s="120" t="str">
        <f>IF(ISBLANK($C274),"",_xlfn.XLOOKUP($C274,SpeciesList[Species Code],SpeciesList[Species Name],"Unknown",0))</f>
        <v/>
      </c>
      <c r="E274" s="36"/>
      <c r="G274" s="85"/>
      <c r="H274" s="97"/>
      <c r="I274" s="12"/>
      <c r="J274" s="36"/>
    </row>
    <row r="275" spans="1:10">
      <c r="A275" s="91"/>
      <c r="B275" s="92"/>
      <c r="C275" s="114"/>
      <c r="D275" s="120" t="str">
        <f>IF(ISBLANK($C275),"",_xlfn.XLOOKUP($C275,SpeciesList[Species Code],SpeciesList[Species Name],"Unknown",0))</f>
        <v/>
      </c>
      <c r="E275" s="36"/>
      <c r="G275" s="85"/>
      <c r="H275" s="97"/>
      <c r="I275" s="12"/>
      <c r="J275" s="36"/>
    </row>
    <row r="276" spans="1:10">
      <c r="A276" s="91"/>
      <c r="B276" s="92"/>
      <c r="C276" s="114"/>
      <c r="D276" s="120" t="str">
        <f>IF(ISBLANK($C276),"",_xlfn.XLOOKUP($C276,SpeciesList[Species Code],SpeciesList[Species Name],"Unknown",0))</f>
        <v/>
      </c>
      <c r="E276" s="36"/>
      <c r="G276" s="85"/>
      <c r="H276" s="97"/>
      <c r="I276" s="12"/>
      <c r="J276" s="36"/>
    </row>
    <row r="277" spans="1:10">
      <c r="A277" s="91"/>
      <c r="B277" s="92"/>
      <c r="C277" s="114"/>
      <c r="D277" s="120" t="str">
        <f>IF(ISBLANK($C277),"",_xlfn.XLOOKUP($C277,SpeciesList[Species Code],SpeciesList[Species Name],"Unknown",0))</f>
        <v/>
      </c>
      <c r="E277" s="36"/>
      <c r="G277" s="85"/>
      <c r="H277" s="97"/>
      <c r="I277" s="12"/>
      <c r="J277" s="36"/>
    </row>
    <row r="278" spans="1:10">
      <c r="A278" s="91"/>
      <c r="B278" s="92"/>
      <c r="C278" s="114"/>
      <c r="D278" s="120" t="str">
        <f>IF(ISBLANK($C278),"",_xlfn.XLOOKUP($C278,SpeciesList[Species Code],SpeciesList[Species Name],"Unknown",0))</f>
        <v/>
      </c>
      <c r="E278" s="36"/>
      <c r="G278" s="85"/>
      <c r="H278" s="97"/>
      <c r="I278" s="12"/>
      <c r="J278" s="36"/>
    </row>
    <row r="279" spans="1:10">
      <c r="A279" s="91"/>
      <c r="B279" s="92"/>
      <c r="C279" s="114"/>
      <c r="D279" s="120" t="str">
        <f>IF(ISBLANK($C279),"",_xlfn.XLOOKUP($C279,SpeciesList[Species Code],SpeciesList[Species Name],"Unknown",0))</f>
        <v/>
      </c>
      <c r="E279" s="36"/>
      <c r="G279" s="85"/>
      <c r="H279" s="97"/>
      <c r="I279" s="12"/>
      <c r="J279" s="36"/>
    </row>
    <row r="280" spans="1:10">
      <c r="A280" s="91"/>
      <c r="B280" s="92"/>
      <c r="C280" s="114"/>
      <c r="D280" s="120" t="str">
        <f>IF(ISBLANK($C280),"",_xlfn.XLOOKUP($C280,SpeciesList[Species Code],SpeciesList[Species Name],"Unknown",0))</f>
        <v/>
      </c>
      <c r="E280" s="36"/>
      <c r="G280" s="85"/>
      <c r="H280" s="97"/>
      <c r="I280" s="12"/>
      <c r="J280" s="36"/>
    </row>
    <row r="281" spans="1:10">
      <c r="A281" s="91"/>
      <c r="B281" s="92"/>
      <c r="C281" s="114"/>
      <c r="D281" s="120" t="str">
        <f>IF(ISBLANK($C281),"",_xlfn.XLOOKUP($C281,SpeciesList[Species Code],SpeciesList[Species Name],"Unknown",0))</f>
        <v/>
      </c>
      <c r="E281" s="36"/>
      <c r="G281" s="85"/>
      <c r="H281" s="97"/>
      <c r="I281" s="12"/>
      <c r="J281" s="36"/>
    </row>
    <row r="282" spans="1:10">
      <c r="A282" s="91"/>
      <c r="B282" s="92"/>
      <c r="C282" s="114"/>
      <c r="D282" s="120" t="str">
        <f>IF(ISBLANK($C282),"",_xlfn.XLOOKUP($C282,SpeciesList[Species Code],SpeciesList[Species Name],"Unknown",0))</f>
        <v/>
      </c>
      <c r="E282" s="36"/>
      <c r="G282" s="85"/>
      <c r="H282" s="97"/>
      <c r="I282" s="12"/>
      <c r="J282" s="36"/>
    </row>
    <row r="283" spans="1:10">
      <c r="A283" s="91"/>
      <c r="B283" s="92"/>
      <c r="C283" s="114"/>
      <c r="D283" s="120" t="str">
        <f>IF(ISBLANK($C283),"",_xlfn.XLOOKUP($C283,SpeciesList[Species Code],SpeciesList[Species Name],"Unknown",0))</f>
        <v/>
      </c>
      <c r="E283" s="36"/>
      <c r="G283" s="85"/>
      <c r="H283" s="97"/>
      <c r="I283" s="12"/>
      <c r="J283" s="36"/>
    </row>
    <row r="284" spans="1:10">
      <c r="A284" s="91"/>
      <c r="B284" s="92"/>
      <c r="C284" s="114"/>
      <c r="D284" s="120" t="str">
        <f>IF(ISBLANK($C284),"",_xlfn.XLOOKUP($C284,SpeciesList[Species Code],SpeciesList[Species Name],"Unknown",0))</f>
        <v/>
      </c>
      <c r="E284" s="36"/>
      <c r="G284" s="85"/>
      <c r="H284" s="97"/>
      <c r="I284" s="12"/>
      <c r="J284" s="36"/>
    </row>
    <row r="285" spans="1:10">
      <c r="A285" s="91"/>
      <c r="B285" s="92"/>
      <c r="C285" s="114"/>
      <c r="D285" s="120" t="str">
        <f>IF(ISBLANK($C285),"",_xlfn.XLOOKUP($C285,SpeciesList[Species Code],SpeciesList[Species Name],"Unknown",0))</f>
        <v/>
      </c>
      <c r="E285" s="36"/>
      <c r="G285" s="85"/>
      <c r="H285" s="97"/>
      <c r="I285" s="12"/>
      <c r="J285" s="36"/>
    </row>
    <row r="286" spans="1:10">
      <c r="A286" s="91"/>
      <c r="B286" s="92"/>
      <c r="C286" s="114"/>
      <c r="D286" s="120" t="str">
        <f>IF(ISBLANK($C286),"",_xlfn.XLOOKUP($C286,SpeciesList[Species Code],SpeciesList[Species Name],"Unknown",0))</f>
        <v/>
      </c>
      <c r="E286" s="36"/>
      <c r="G286" s="85"/>
      <c r="H286" s="97"/>
      <c r="I286" s="12"/>
      <c r="J286" s="36"/>
    </row>
    <row r="287" spans="1:10">
      <c r="A287" s="91"/>
      <c r="B287" s="92"/>
      <c r="C287" s="114"/>
      <c r="D287" s="120" t="str">
        <f>IF(ISBLANK($C287),"",_xlfn.XLOOKUP($C287,SpeciesList[Species Code],SpeciesList[Species Name],"Unknown",0))</f>
        <v/>
      </c>
      <c r="E287" s="36"/>
      <c r="G287" s="85"/>
      <c r="H287" s="97"/>
      <c r="I287" s="12"/>
      <c r="J287" s="36"/>
    </row>
    <row r="288" spans="1:10">
      <c r="A288" s="91"/>
      <c r="B288" s="92"/>
      <c r="C288" s="114"/>
      <c r="D288" s="120" t="str">
        <f>IF(ISBLANK($C288),"",_xlfn.XLOOKUP($C288,SpeciesList[Species Code],SpeciesList[Species Name],"Unknown",0))</f>
        <v/>
      </c>
      <c r="E288" s="36"/>
      <c r="G288" s="85"/>
      <c r="H288" s="97"/>
      <c r="I288" s="12"/>
      <c r="J288" s="36"/>
    </row>
    <row r="289" spans="1:10">
      <c r="A289" s="91"/>
      <c r="B289" s="92"/>
      <c r="C289" s="114"/>
      <c r="D289" s="120" t="str">
        <f>IF(ISBLANK($C289),"",_xlfn.XLOOKUP($C289,SpeciesList[Species Code],SpeciesList[Species Name],"Unknown",0))</f>
        <v/>
      </c>
      <c r="E289" s="36"/>
      <c r="G289" s="85"/>
      <c r="H289" s="97"/>
      <c r="I289" s="12"/>
      <c r="J289" s="36"/>
    </row>
    <row r="290" spans="1:10">
      <c r="A290" s="91"/>
      <c r="B290" s="92"/>
      <c r="C290" s="114"/>
      <c r="D290" s="120" t="str">
        <f>IF(ISBLANK($C290),"",_xlfn.XLOOKUP($C290,SpeciesList[Species Code],SpeciesList[Species Name],"Unknown",0))</f>
        <v/>
      </c>
      <c r="E290" s="36"/>
      <c r="G290" s="85"/>
      <c r="H290" s="97"/>
      <c r="I290" s="12"/>
      <c r="J290" s="36"/>
    </row>
    <row r="291" spans="1:10">
      <c r="A291" s="91"/>
      <c r="B291" s="92"/>
      <c r="C291" s="114"/>
      <c r="D291" s="120" t="str">
        <f>IF(ISBLANK($C291),"",_xlfn.XLOOKUP($C291,SpeciesList[Species Code],SpeciesList[Species Name],"Unknown",0))</f>
        <v/>
      </c>
      <c r="E291" s="36"/>
      <c r="G291" s="85"/>
      <c r="H291" s="97"/>
      <c r="I291" s="12"/>
      <c r="J291" s="36"/>
    </row>
    <row r="292" spans="1:10">
      <c r="A292" s="91"/>
      <c r="B292" s="92"/>
      <c r="C292" s="114"/>
      <c r="D292" s="120" t="str">
        <f>IF(ISBLANK($C292),"",_xlfn.XLOOKUP($C292,SpeciesList[Species Code],SpeciesList[Species Name],"Unknown",0))</f>
        <v/>
      </c>
      <c r="E292" s="36"/>
      <c r="G292" s="85"/>
      <c r="H292" s="97"/>
      <c r="I292" s="12"/>
      <c r="J292" s="36"/>
    </row>
    <row r="293" spans="1:10">
      <c r="A293" s="91"/>
      <c r="B293" s="92"/>
      <c r="C293" s="114"/>
      <c r="D293" s="120" t="str">
        <f>IF(ISBLANK($C293),"",_xlfn.XLOOKUP($C293,SpeciesList[Species Code],SpeciesList[Species Name],"Unknown",0))</f>
        <v/>
      </c>
      <c r="E293" s="36"/>
      <c r="G293" s="85"/>
      <c r="H293" s="97"/>
      <c r="I293" s="12"/>
      <c r="J293" s="36"/>
    </row>
    <row r="294" spans="1:10">
      <c r="A294" s="91"/>
      <c r="B294" s="92"/>
      <c r="C294" s="114"/>
      <c r="D294" s="120" t="str">
        <f>IF(ISBLANK($C294),"",_xlfn.XLOOKUP($C294,SpeciesList[Species Code],SpeciesList[Species Name],"Unknown",0))</f>
        <v/>
      </c>
      <c r="E294" s="36"/>
      <c r="G294" s="85"/>
      <c r="H294" s="97"/>
      <c r="I294" s="12"/>
      <c r="J294" s="36"/>
    </row>
    <row r="295" spans="1:10">
      <c r="A295" s="91"/>
      <c r="B295" s="92"/>
      <c r="C295" s="114"/>
      <c r="D295" s="120" t="str">
        <f>IF(ISBLANK($C295),"",_xlfn.XLOOKUP($C295,SpeciesList[Species Code],SpeciesList[Species Name],"Unknown",0))</f>
        <v/>
      </c>
      <c r="E295" s="36"/>
      <c r="G295" s="85"/>
      <c r="H295" s="97"/>
      <c r="I295" s="12"/>
      <c r="J295" s="36"/>
    </row>
    <row r="296" spans="1:10">
      <c r="A296" s="91"/>
      <c r="B296" s="92"/>
      <c r="C296" s="114"/>
      <c r="D296" s="120" t="str">
        <f>IF(ISBLANK($C296),"",_xlfn.XLOOKUP($C296,SpeciesList[Species Code],SpeciesList[Species Name],"Unknown",0))</f>
        <v/>
      </c>
      <c r="E296" s="36"/>
      <c r="G296" s="85"/>
      <c r="H296" s="97"/>
      <c r="I296" s="12"/>
      <c r="J296" s="36"/>
    </row>
    <row r="297" spans="1:10">
      <c r="A297" s="91"/>
      <c r="B297" s="92"/>
      <c r="C297" s="114"/>
      <c r="D297" s="120" t="str">
        <f>IF(ISBLANK($C297),"",_xlfn.XLOOKUP($C297,SpeciesList[Species Code],SpeciesList[Species Name],"Unknown",0))</f>
        <v/>
      </c>
      <c r="E297" s="36"/>
      <c r="G297" s="85"/>
      <c r="H297" s="97"/>
      <c r="I297" s="12"/>
      <c r="J297" s="36"/>
    </row>
    <row r="298" spans="1:10">
      <c r="A298" s="91"/>
      <c r="B298" s="92"/>
      <c r="C298" s="114"/>
      <c r="D298" s="120" t="str">
        <f>IF(ISBLANK($C298),"",_xlfn.XLOOKUP($C298,SpeciesList[Species Code],SpeciesList[Species Name],"Unknown",0))</f>
        <v/>
      </c>
      <c r="E298" s="36"/>
      <c r="G298" s="85"/>
      <c r="H298" s="97"/>
      <c r="I298" s="12"/>
      <c r="J298" s="36"/>
    </row>
    <row r="299" spans="1:10">
      <c r="A299" s="91"/>
      <c r="B299" s="92"/>
      <c r="C299" s="114"/>
      <c r="D299" s="120" t="str">
        <f>IF(ISBLANK($C299),"",_xlfn.XLOOKUP($C299,SpeciesList[Species Code],SpeciesList[Species Name],"Unknown",0))</f>
        <v/>
      </c>
      <c r="E299" s="36"/>
      <c r="G299" s="85"/>
      <c r="H299" s="97"/>
      <c r="I299" s="12"/>
      <c r="J299" s="36"/>
    </row>
    <row r="300" spans="1:10">
      <c r="A300" s="91"/>
      <c r="B300" s="92"/>
      <c r="C300" s="114"/>
      <c r="D300" s="120" t="str">
        <f>IF(ISBLANK($C300),"",_xlfn.XLOOKUP($C300,SpeciesList[Species Code],SpeciesList[Species Name],"Unknown",0))</f>
        <v/>
      </c>
      <c r="E300" s="36"/>
      <c r="G300" s="85"/>
      <c r="H300" s="97"/>
      <c r="I300" s="12"/>
      <c r="J300" s="36"/>
    </row>
    <row r="301" spans="1:10">
      <c r="A301" s="91"/>
      <c r="B301" s="92"/>
      <c r="C301" s="114"/>
      <c r="D301" s="120" t="str">
        <f>IF(ISBLANK($C301),"",_xlfn.XLOOKUP($C301,SpeciesList[Species Code],SpeciesList[Species Name],"Unknown",0))</f>
        <v/>
      </c>
      <c r="E301" s="36"/>
      <c r="G301" s="85"/>
      <c r="H301" s="97"/>
      <c r="I301" s="12"/>
      <c r="J301" s="36"/>
    </row>
    <row r="302" spans="1:10">
      <c r="A302" s="91"/>
      <c r="B302" s="92"/>
      <c r="C302" s="114"/>
      <c r="D302" s="120" t="str">
        <f>IF(ISBLANK($C302),"",_xlfn.XLOOKUP($C302,SpeciesList[Species Code],SpeciesList[Species Name],"Unknown",0))</f>
        <v/>
      </c>
      <c r="E302" s="36"/>
      <c r="G302" s="85"/>
      <c r="H302" s="97"/>
      <c r="I302" s="12"/>
      <c r="J302" s="36"/>
    </row>
    <row r="303" spans="1:10">
      <c r="A303" s="91"/>
      <c r="B303" s="92"/>
      <c r="C303" s="114"/>
      <c r="D303" s="120" t="str">
        <f>IF(ISBLANK($C303),"",_xlfn.XLOOKUP($C303,SpeciesList[Species Code],SpeciesList[Species Name],"Unknown",0))</f>
        <v/>
      </c>
      <c r="E303" s="36"/>
      <c r="G303" s="85"/>
      <c r="H303" s="97"/>
      <c r="I303" s="12"/>
      <c r="J303" s="36"/>
    </row>
    <row r="304" spans="1:10">
      <c r="A304" s="91"/>
      <c r="B304" s="92"/>
      <c r="C304" s="114"/>
      <c r="D304" s="120" t="str">
        <f>IF(ISBLANK($C304),"",_xlfn.XLOOKUP($C304,SpeciesList[Species Code],SpeciesList[Species Name],"Unknown",0))</f>
        <v/>
      </c>
      <c r="E304" s="36"/>
      <c r="G304" s="85"/>
      <c r="H304" s="97"/>
      <c r="I304" s="12"/>
      <c r="J304" s="36"/>
    </row>
    <row r="305" spans="1:10">
      <c r="A305" s="91"/>
      <c r="B305" s="92"/>
      <c r="C305" s="114"/>
      <c r="D305" s="120" t="str">
        <f>IF(ISBLANK($C305),"",_xlfn.XLOOKUP($C305,SpeciesList[Species Code],SpeciesList[Species Name],"Unknown",0))</f>
        <v/>
      </c>
      <c r="E305" s="36"/>
      <c r="G305" s="85"/>
      <c r="H305" s="97"/>
      <c r="I305" s="12"/>
      <c r="J305" s="36"/>
    </row>
    <row r="306" spans="1:10">
      <c r="A306" s="91"/>
      <c r="B306" s="92"/>
      <c r="C306" s="114"/>
      <c r="D306" s="120" t="str">
        <f>IF(ISBLANK($C306),"",_xlfn.XLOOKUP($C306,SpeciesList[Species Code],SpeciesList[Species Name],"Unknown",0))</f>
        <v/>
      </c>
      <c r="E306" s="36"/>
      <c r="G306" s="85"/>
      <c r="H306" s="97"/>
      <c r="I306" s="12"/>
      <c r="J306" s="36"/>
    </row>
    <row r="307" spans="1:10">
      <c r="A307" s="91"/>
      <c r="B307" s="92"/>
      <c r="C307" s="114"/>
      <c r="D307" s="120" t="str">
        <f>IF(ISBLANK($C307),"",_xlfn.XLOOKUP($C307,SpeciesList[Species Code],SpeciesList[Species Name],"Unknown",0))</f>
        <v/>
      </c>
      <c r="E307" s="36"/>
      <c r="G307" s="85"/>
      <c r="H307" s="97"/>
      <c r="I307" s="12"/>
      <c r="J307" s="36"/>
    </row>
    <row r="308" spans="1:10">
      <c r="A308" s="91"/>
      <c r="B308" s="92"/>
      <c r="C308" s="114"/>
      <c r="D308" s="120" t="str">
        <f>IF(ISBLANK($C308),"",_xlfn.XLOOKUP($C308,SpeciesList[Species Code],SpeciesList[Species Name],"Unknown",0))</f>
        <v/>
      </c>
      <c r="E308" s="36"/>
      <c r="G308" s="85"/>
      <c r="H308" s="97"/>
      <c r="I308" s="12"/>
      <c r="J308" s="36"/>
    </row>
    <row r="309" spans="1:10">
      <c r="A309" s="91"/>
      <c r="B309" s="92"/>
      <c r="C309" s="114"/>
      <c r="D309" s="120" t="str">
        <f>IF(ISBLANK($C309),"",_xlfn.XLOOKUP($C309,SpeciesList[Species Code],SpeciesList[Species Name],"Unknown",0))</f>
        <v/>
      </c>
      <c r="E309" s="36"/>
      <c r="G309" s="85"/>
      <c r="H309" s="97"/>
      <c r="I309" s="12"/>
      <c r="J309" s="36"/>
    </row>
    <row r="310" spans="1:10">
      <c r="A310" s="91"/>
      <c r="B310" s="92"/>
      <c r="C310" s="114"/>
      <c r="D310" s="120" t="str">
        <f>IF(ISBLANK($C310),"",_xlfn.XLOOKUP($C310,SpeciesList[Species Code],SpeciesList[Species Name],"Unknown",0))</f>
        <v/>
      </c>
      <c r="E310" s="36"/>
      <c r="G310" s="85"/>
      <c r="H310" s="97"/>
      <c r="I310" s="12"/>
      <c r="J310" s="36"/>
    </row>
    <row r="311" spans="1:10">
      <c r="A311" s="91"/>
      <c r="B311" s="92"/>
      <c r="C311" s="114"/>
      <c r="D311" s="120" t="str">
        <f>IF(ISBLANK($C311),"",_xlfn.XLOOKUP($C311,SpeciesList[Species Code],SpeciesList[Species Name],"Unknown",0))</f>
        <v/>
      </c>
      <c r="E311" s="36"/>
      <c r="G311" s="85"/>
      <c r="H311" s="97"/>
      <c r="I311" s="12"/>
      <c r="J311" s="36"/>
    </row>
    <row r="312" spans="1:10">
      <c r="A312" s="91"/>
      <c r="B312" s="92"/>
      <c r="C312" s="114"/>
      <c r="D312" s="120" t="str">
        <f>IF(ISBLANK($C312),"",_xlfn.XLOOKUP($C312,SpeciesList[Species Code],SpeciesList[Species Name],"Unknown",0))</f>
        <v/>
      </c>
      <c r="E312" s="36"/>
      <c r="G312" s="85"/>
      <c r="H312" s="97"/>
      <c r="I312" s="12"/>
      <c r="J312" s="36"/>
    </row>
    <row r="313" spans="1:10">
      <c r="A313" s="91"/>
      <c r="B313" s="92"/>
      <c r="C313" s="114"/>
      <c r="D313" s="120" t="str">
        <f>IF(ISBLANK($C313),"",_xlfn.XLOOKUP($C313,SpeciesList[Species Code],SpeciesList[Species Name],"Unknown",0))</f>
        <v/>
      </c>
      <c r="E313" s="36"/>
      <c r="G313" s="85"/>
      <c r="H313" s="97"/>
      <c r="I313" s="12"/>
      <c r="J313" s="36"/>
    </row>
    <row r="314" spans="1:10">
      <c r="A314" s="91"/>
      <c r="B314" s="92"/>
      <c r="C314" s="114"/>
      <c r="D314" s="120" t="str">
        <f>IF(ISBLANK($C314),"",_xlfn.XLOOKUP($C314,SpeciesList[Species Code],SpeciesList[Species Name],"Unknown",0))</f>
        <v/>
      </c>
      <c r="E314" s="36"/>
      <c r="G314" s="85"/>
      <c r="H314" s="97"/>
      <c r="I314" s="12"/>
      <c r="J314" s="36"/>
    </row>
    <row r="315" spans="1:10">
      <c r="A315" s="91"/>
      <c r="B315" s="92"/>
      <c r="C315" s="114"/>
      <c r="D315" s="120" t="str">
        <f>IF(ISBLANK($C315),"",_xlfn.XLOOKUP($C315,SpeciesList[Species Code],SpeciesList[Species Name],"Unknown",0))</f>
        <v/>
      </c>
      <c r="E315" s="36"/>
      <c r="G315" s="85"/>
      <c r="H315" s="97"/>
      <c r="I315" s="12"/>
      <c r="J315" s="36"/>
    </row>
    <row r="316" spans="1:10">
      <c r="A316" s="91"/>
      <c r="B316" s="92"/>
      <c r="C316" s="114"/>
      <c r="D316" s="120" t="str">
        <f>IF(ISBLANK($C316),"",_xlfn.XLOOKUP($C316,SpeciesList[Species Code],SpeciesList[Species Name],"Unknown",0))</f>
        <v/>
      </c>
      <c r="E316" s="36"/>
      <c r="G316" s="85"/>
      <c r="H316" s="97"/>
      <c r="I316" s="12"/>
      <c r="J316" s="36"/>
    </row>
    <row r="317" spans="1:10">
      <c r="A317" s="91"/>
      <c r="B317" s="92"/>
      <c r="C317" s="114"/>
      <c r="D317" s="120" t="str">
        <f>IF(ISBLANK($C317),"",_xlfn.XLOOKUP($C317,SpeciesList[Species Code],SpeciesList[Species Name],"Unknown",0))</f>
        <v/>
      </c>
      <c r="E317" s="36"/>
      <c r="G317" s="85"/>
      <c r="H317" s="97"/>
      <c r="I317" s="12"/>
      <c r="J317" s="36"/>
    </row>
    <row r="318" spans="1:10">
      <c r="A318" s="91"/>
      <c r="B318" s="92"/>
      <c r="C318" s="114"/>
      <c r="D318" s="120" t="str">
        <f>IF(ISBLANK($C318),"",_xlfn.XLOOKUP($C318,SpeciesList[Species Code],SpeciesList[Species Name],"Unknown",0))</f>
        <v/>
      </c>
      <c r="E318" s="36"/>
      <c r="G318" s="85"/>
      <c r="H318" s="97"/>
      <c r="I318" s="12"/>
      <c r="J318" s="36"/>
    </row>
    <row r="319" spans="1:10">
      <c r="A319" s="91"/>
      <c r="B319" s="92"/>
      <c r="C319" s="114"/>
      <c r="D319" s="120" t="str">
        <f>IF(ISBLANK($C319),"",_xlfn.XLOOKUP($C319,SpeciesList[Species Code],SpeciesList[Species Name],"Unknown",0))</f>
        <v/>
      </c>
      <c r="E319" s="36"/>
      <c r="G319" s="85"/>
      <c r="H319" s="97"/>
      <c r="I319" s="12"/>
      <c r="J319" s="36"/>
    </row>
    <row r="320" spans="1:10">
      <c r="A320" s="91"/>
      <c r="B320" s="92"/>
      <c r="C320" s="114"/>
      <c r="D320" s="120" t="str">
        <f>IF(ISBLANK($C320),"",_xlfn.XLOOKUP($C320,SpeciesList[Species Code],SpeciesList[Species Name],"Unknown",0))</f>
        <v/>
      </c>
      <c r="E320" s="36"/>
      <c r="G320" s="85"/>
      <c r="H320" s="97"/>
      <c r="I320" s="12"/>
      <c r="J320" s="36"/>
    </row>
    <row r="321" spans="1:10">
      <c r="A321" s="91"/>
      <c r="B321" s="92"/>
      <c r="C321" s="114"/>
      <c r="D321" s="120" t="str">
        <f>IF(ISBLANK($C321),"",_xlfn.XLOOKUP($C321,SpeciesList[Species Code],SpeciesList[Species Name],"Unknown",0))</f>
        <v/>
      </c>
      <c r="E321" s="36"/>
      <c r="G321" s="85"/>
      <c r="H321" s="97"/>
      <c r="I321" s="12"/>
      <c r="J321" s="36"/>
    </row>
    <row r="322" spans="1:10">
      <c r="A322" s="91"/>
      <c r="B322" s="92"/>
      <c r="C322" s="114"/>
      <c r="D322" s="120" t="str">
        <f>IF(ISBLANK($C322),"",_xlfn.XLOOKUP($C322,SpeciesList[Species Code],SpeciesList[Species Name],"Unknown",0))</f>
        <v/>
      </c>
      <c r="E322" s="36"/>
      <c r="G322" s="85"/>
      <c r="H322" s="97"/>
      <c r="I322" s="12"/>
      <c r="J322" s="36"/>
    </row>
    <row r="323" spans="1:10">
      <c r="A323" s="91"/>
      <c r="B323" s="92"/>
      <c r="C323" s="114"/>
      <c r="D323" s="120" t="str">
        <f>IF(ISBLANK($C323),"",_xlfn.XLOOKUP($C323,SpeciesList[Species Code],SpeciesList[Species Name],"Unknown",0))</f>
        <v/>
      </c>
      <c r="E323" s="36"/>
      <c r="G323" s="85"/>
      <c r="H323" s="97"/>
      <c r="I323" s="12"/>
      <c r="J323" s="36"/>
    </row>
    <row r="324" spans="1:10">
      <c r="A324" s="91"/>
      <c r="B324" s="92"/>
      <c r="C324" s="114"/>
      <c r="D324" s="120" t="str">
        <f>IF(ISBLANK($C324),"",_xlfn.XLOOKUP($C324,SpeciesList[Species Code],SpeciesList[Species Name],"Unknown",0))</f>
        <v/>
      </c>
      <c r="E324" s="36"/>
      <c r="G324" s="85"/>
      <c r="H324" s="97"/>
      <c r="I324" s="12"/>
      <c r="J324" s="36"/>
    </row>
    <row r="325" spans="1:10">
      <c r="A325" s="91"/>
      <c r="B325" s="92"/>
      <c r="C325" s="114"/>
      <c r="D325" s="120" t="str">
        <f>IF(ISBLANK($C325),"",_xlfn.XLOOKUP($C325,SpeciesList[Species Code],SpeciesList[Species Name],"Unknown",0))</f>
        <v/>
      </c>
      <c r="E325" s="36"/>
      <c r="G325" s="85"/>
      <c r="H325" s="97"/>
      <c r="I325" s="12"/>
      <c r="J325" s="36"/>
    </row>
    <row r="326" spans="1:10">
      <c r="A326" s="91"/>
      <c r="B326" s="92"/>
      <c r="C326" s="114"/>
      <c r="D326" s="120" t="str">
        <f>IF(ISBLANK($C326),"",_xlfn.XLOOKUP($C326,SpeciesList[Species Code],SpeciesList[Species Name],"Unknown",0))</f>
        <v/>
      </c>
      <c r="E326" s="36"/>
      <c r="G326" s="85"/>
      <c r="H326" s="97"/>
      <c r="I326" s="12"/>
      <c r="J326" s="36"/>
    </row>
    <row r="327" spans="1:10">
      <c r="A327" s="91"/>
      <c r="B327" s="92"/>
      <c r="C327" s="114"/>
      <c r="D327" s="120" t="str">
        <f>IF(ISBLANK($C327),"",_xlfn.XLOOKUP($C327,SpeciesList[Species Code],SpeciesList[Species Name],"Unknown",0))</f>
        <v/>
      </c>
      <c r="E327" s="36"/>
      <c r="G327" s="85"/>
      <c r="H327" s="97"/>
      <c r="I327" s="12"/>
      <c r="J327" s="36"/>
    </row>
    <row r="328" spans="1:10">
      <c r="A328" s="91"/>
      <c r="B328" s="92"/>
      <c r="C328" s="114"/>
      <c r="D328" s="120" t="str">
        <f>IF(ISBLANK($C328),"",_xlfn.XLOOKUP($C328,SpeciesList[Species Code],SpeciesList[Species Name],"Unknown",0))</f>
        <v/>
      </c>
      <c r="E328" s="36"/>
      <c r="G328" s="85"/>
      <c r="H328" s="97"/>
      <c r="I328" s="12"/>
      <c r="J328" s="36"/>
    </row>
    <row r="329" spans="1:10">
      <c r="A329" s="91"/>
      <c r="B329" s="92"/>
      <c r="C329" s="114"/>
      <c r="D329" s="120" t="str">
        <f>IF(ISBLANK($C329),"",_xlfn.XLOOKUP($C329,SpeciesList[Species Code],SpeciesList[Species Name],"Unknown",0))</f>
        <v/>
      </c>
      <c r="E329" s="36"/>
      <c r="G329" s="85"/>
      <c r="H329" s="97"/>
      <c r="I329" s="12"/>
      <c r="J329" s="36"/>
    </row>
    <row r="330" spans="1:10">
      <c r="A330" s="91"/>
      <c r="B330" s="92"/>
      <c r="C330" s="114"/>
      <c r="D330" s="120" t="str">
        <f>IF(ISBLANK($C330),"",_xlfn.XLOOKUP($C330,SpeciesList[Species Code],SpeciesList[Species Name],"Unknown",0))</f>
        <v/>
      </c>
      <c r="E330" s="36"/>
      <c r="G330" s="85"/>
      <c r="H330" s="97"/>
      <c r="I330" s="12"/>
      <c r="J330" s="36"/>
    </row>
    <row r="331" spans="1:10">
      <c r="A331" s="91"/>
      <c r="B331" s="92"/>
      <c r="C331" s="114"/>
      <c r="D331" s="120" t="str">
        <f>IF(ISBLANK($C331),"",_xlfn.XLOOKUP($C331,SpeciesList[Species Code],SpeciesList[Species Name],"Unknown",0))</f>
        <v/>
      </c>
      <c r="E331" s="36"/>
      <c r="G331" s="85"/>
      <c r="H331" s="97"/>
      <c r="I331" s="12"/>
      <c r="J331" s="36"/>
    </row>
    <row r="332" spans="1:10">
      <c r="A332" s="91"/>
      <c r="B332" s="92"/>
      <c r="C332" s="114"/>
      <c r="D332" s="120" t="str">
        <f>IF(ISBLANK($C332),"",_xlfn.XLOOKUP($C332,SpeciesList[Species Code],SpeciesList[Species Name],"Unknown",0))</f>
        <v/>
      </c>
      <c r="E332" s="36"/>
      <c r="G332" s="85"/>
      <c r="H332" s="97"/>
      <c r="I332" s="12"/>
      <c r="J332" s="36"/>
    </row>
    <row r="333" spans="1:10">
      <c r="A333" s="91"/>
      <c r="B333" s="92"/>
      <c r="C333" s="114"/>
      <c r="D333" s="120" t="str">
        <f>IF(ISBLANK($C333),"",_xlfn.XLOOKUP($C333,SpeciesList[Species Code],SpeciesList[Species Name],"Unknown",0))</f>
        <v/>
      </c>
      <c r="E333" s="36"/>
      <c r="G333" s="85"/>
      <c r="H333" s="97"/>
      <c r="I333" s="12"/>
      <c r="J333" s="36"/>
    </row>
    <row r="334" spans="1:10">
      <c r="A334" s="91"/>
      <c r="B334" s="92"/>
      <c r="C334" s="114"/>
      <c r="D334" s="120" t="str">
        <f>IF(ISBLANK($C334),"",_xlfn.XLOOKUP($C334,SpeciesList[Species Code],SpeciesList[Species Name],"Unknown",0))</f>
        <v/>
      </c>
      <c r="E334" s="36"/>
      <c r="G334" s="85"/>
      <c r="H334" s="97"/>
      <c r="I334" s="12"/>
      <c r="J334" s="36"/>
    </row>
    <row r="335" spans="1:10">
      <c r="A335" s="91"/>
      <c r="B335" s="92"/>
      <c r="C335" s="114"/>
      <c r="D335" s="120" t="str">
        <f>IF(ISBLANK($C335),"",_xlfn.XLOOKUP($C335,SpeciesList[Species Code],SpeciesList[Species Name],"Unknown",0))</f>
        <v/>
      </c>
      <c r="E335" s="36"/>
      <c r="G335" s="85"/>
      <c r="H335" s="97"/>
      <c r="I335" s="12"/>
      <c r="J335" s="36"/>
    </row>
    <row r="336" spans="1:10">
      <c r="A336" s="91"/>
      <c r="B336" s="92"/>
      <c r="C336" s="114"/>
      <c r="D336" s="120" t="str">
        <f>IF(ISBLANK($C336),"",_xlfn.XLOOKUP($C336,SpeciesList[Species Code],SpeciesList[Species Name],"Unknown",0))</f>
        <v/>
      </c>
      <c r="E336" s="36"/>
      <c r="G336" s="85"/>
      <c r="H336" s="97"/>
      <c r="I336" s="12"/>
      <c r="J336" s="36"/>
    </row>
    <row r="337" spans="1:10">
      <c r="A337" s="91"/>
      <c r="B337" s="92"/>
      <c r="C337" s="114"/>
      <c r="D337" s="120" t="str">
        <f>IF(ISBLANK($C337),"",_xlfn.XLOOKUP($C337,SpeciesList[Species Code],SpeciesList[Species Name],"Unknown",0))</f>
        <v/>
      </c>
      <c r="E337" s="36"/>
      <c r="G337" s="85"/>
      <c r="H337" s="97"/>
      <c r="I337" s="12"/>
      <c r="J337" s="36"/>
    </row>
    <row r="338" spans="1:10">
      <c r="A338" s="91"/>
      <c r="B338" s="92"/>
      <c r="C338" s="114"/>
      <c r="D338" s="120" t="str">
        <f>IF(ISBLANK($C338),"",_xlfn.XLOOKUP($C338,SpeciesList[Species Code],SpeciesList[Species Name],"Unknown",0))</f>
        <v/>
      </c>
      <c r="E338" s="36"/>
      <c r="G338" s="85"/>
      <c r="H338" s="97"/>
      <c r="I338" s="12"/>
      <c r="J338" s="36"/>
    </row>
    <row r="339" spans="1:10">
      <c r="A339" s="91"/>
      <c r="B339" s="92"/>
      <c r="C339" s="114"/>
      <c r="D339" s="120" t="str">
        <f>IF(ISBLANK($C339),"",_xlfn.XLOOKUP($C339,SpeciesList[Species Code],SpeciesList[Species Name],"Unknown",0))</f>
        <v/>
      </c>
      <c r="E339" s="36"/>
      <c r="G339" s="85"/>
      <c r="H339" s="97"/>
      <c r="I339" s="12"/>
      <c r="J339" s="36"/>
    </row>
    <row r="340" spans="1:10">
      <c r="A340" s="91"/>
      <c r="B340" s="92"/>
      <c r="C340" s="114"/>
      <c r="D340" s="120" t="str">
        <f>IF(ISBLANK($C340),"",_xlfn.XLOOKUP($C340,SpeciesList[Species Code],SpeciesList[Species Name],"Unknown",0))</f>
        <v/>
      </c>
      <c r="E340" s="36"/>
      <c r="G340" s="85"/>
      <c r="H340" s="97"/>
      <c r="I340" s="12"/>
      <c r="J340" s="36"/>
    </row>
    <row r="341" spans="1:10">
      <c r="A341" s="91"/>
      <c r="B341" s="92"/>
      <c r="C341" s="114"/>
      <c r="D341" s="120" t="str">
        <f>IF(ISBLANK($C341),"",_xlfn.XLOOKUP($C341,SpeciesList[Species Code],SpeciesList[Species Name],"Unknown",0))</f>
        <v/>
      </c>
      <c r="E341" s="36"/>
      <c r="G341" s="85"/>
      <c r="H341" s="97"/>
      <c r="I341" s="12"/>
      <c r="J341" s="36"/>
    </row>
    <row r="342" spans="1:10">
      <c r="A342" s="91"/>
      <c r="B342" s="92"/>
      <c r="C342" s="114"/>
      <c r="D342" s="120" t="str">
        <f>IF(ISBLANK($C342),"",_xlfn.XLOOKUP($C342,SpeciesList[Species Code],SpeciesList[Species Name],"Unknown",0))</f>
        <v/>
      </c>
      <c r="E342" s="36"/>
      <c r="G342" s="85"/>
      <c r="H342" s="97"/>
      <c r="I342" s="12"/>
      <c r="J342" s="36"/>
    </row>
    <row r="343" spans="1:10">
      <c r="A343" s="91"/>
      <c r="B343" s="92"/>
      <c r="C343" s="114"/>
      <c r="D343" s="120" t="str">
        <f>IF(ISBLANK($C343),"",_xlfn.XLOOKUP($C343,SpeciesList[Species Code],SpeciesList[Species Name],"Unknown",0))</f>
        <v/>
      </c>
      <c r="E343" s="36"/>
      <c r="G343" s="85"/>
      <c r="H343" s="97"/>
      <c r="I343" s="12"/>
      <c r="J343" s="36"/>
    </row>
    <row r="344" spans="1:10">
      <c r="A344" s="91"/>
      <c r="B344" s="92"/>
      <c r="C344" s="114"/>
      <c r="D344" s="120" t="str">
        <f>IF(ISBLANK($C344),"",_xlfn.XLOOKUP($C344,SpeciesList[Species Code],SpeciesList[Species Name],"Unknown",0))</f>
        <v/>
      </c>
      <c r="E344" s="36"/>
      <c r="G344" s="85"/>
      <c r="H344" s="97"/>
      <c r="I344" s="12"/>
      <c r="J344" s="36"/>
    </row>
    <row r="345" spans="1:10">
      <c r="A345" s="91"/>
      <c r="B345" s="92"/>
      <c r="C345" s="114"/>
      <c r="D345" s="120" t="str">
        <f>IF(ISBLANK($C345),"",_xlfn.XLOOKUP($C345,SpeciesList[Species Code],SpeciesList[Species Name],"Unknown",0))</f>
        <v/>
      </c>
      <c r="E345" s="36"/>
      <c r="G345" s="85"/>
      <c r="H345" s="97"/>
      <c r="I345" s="12"/>
      <c r="J345" s="36"/>
    </row>
    <row r="346" spans="1:10">
      <c r="A346" s="91"/>
      <c r="B346" s="92"/>
      <c r="C346" s="114"/>
      <c r="D346" s="120" t="str">
        <f>IF(ISBLANK($C346),"",_xlfn.XLOOKUP($C346,SpeciesList[Species Code],SpeciesList[Species Name],"Unknown",0))</f>
        <v/>
      </c>
      <c r="E346" s="36"/>
      <c r="G346" s="85"/>
      <c r="H346" s="97"/>
      <c r="I346" s="12"/>
      <c r="J346" s="36"/>
    </row>
    <row r="347" spans="1:10">
      <c r="A347" s="91"/>
      <c r="B347" s="92"/>
      <c r="C347" s="114"/>
      <c r="D347" s="120" t="str">
        <f>IF(ISBLANK($C347),"",_xlfn.XLOOKUP($C347,SpeciesList[Species Code],SpeciesList[Species Name],"Unknown",0))</f>
        <v/>
      </c>
      <c r="E347" s="36"/>
      <c r="G347" s="85"/>
      <c r="H347" s="97"/>
      <c r="I347" s="12"/>
      <c r="J347" s="36"/>
    </row>
    <row r="348" spans="1:10">
      <c r="A348" s="91"/>
      <c r="B348" s="92"/>
      <c r="C348" s="114"/>
      <c r="D348" s="120" t="str">
        <f>IF(ISBLANK($C348),"",_xlfn.XLOOKUP($C348,SpeciesList[Species Code],SpeciesList[Species Name],"Unknown",0))</f>
        <v/>
      </c>
      <c r="E348" s="36"/>
      <c r="G348" s="85"/>
      <c r="H348" s="97"/>
      <c r="I348" s="12"/>
      <c r="J348" s="36"/>
    </row>
    <row r="349" spans="1:10">
      <c r="A349" s="91"/>
      <c r="B349" s="92"/>
      <c r="C349" s="114"/>
      <c r="D349" s="120" t="str">
        <f>IF(ISBLANK($C349),"",_xlfn.XLOOKUP($C349,SpeciesList[Species Code],SpeciesList[Species Name],"Unknown",0))</f>
        <v/>
      </c>
      <c r="E349" s="36"/>
      <c r="G349" s="85"/>
      <c r="H349" s="97"/>
      <c r="I349" s="12"/>
      <c r="J349" s="36"/>
    </row>
    <row r="350" spans="1:10">
      <c r="A350" s="91"/>
      <c r="B350" s="92"/>
      <c r="C350" s="114"/>
      <c r="D350" s="120" t="str">
        <f>IF(ISBLANK($C350),"",_xlfn.XLOOKUP($C350,SpeciesList[Species Code],SpeciesList[Species Name],"Unknown",0))</f>
        <v/>
      </c>
      <c r="E350" s="36"/>
      <c r="G350" s="85"/>
      <c r="H350" s="97"/>
      <c r="I350" s="12"/>
      <c r="J350" s="36"/>
    </row>
    <row r="351" spans="1:10">
      <c r="A351" s="91"/>
      <c r="B351" s="92"/>
      <c r="C351" s="114"/>
      <c r="D351" s="120" t="str">
        <f>IF(ISBLANK($C351),"",_xlfn.XLOOKUP($C351,SpeciesList[Species Code],SpeciesList[Species Name],"Unknown",0))</f>
        <v/>
      </c>
      <c r="E351" s="36"/>
      <c r="G351" s="85"/>
      <c r="H351" s="97"/>
      <c r="I351" s="12"/>
      <c r="J351" s="36"/>
    </row>
    <row r="352" spans="1:10">
      <c r="A352" s="91"/>
      <c r="B352" s="92"/>
      <c r="C352" s="114"/>
      <c r="D352" s="120" t="str">
        <f>IF(ISBLANK($C352),"",_xlfn.XLOOKUP($C352,SpeciesList[Species Code],SpeciesList[Species Name],"Unknown",0))</f>
        <v/>
      </c>
      <c r="E352" s="36"/>
      <c r="G352" s="85"/>
      <c r="H352" s="97"/>
      <c r="I352" s="12"/>
      <c r="J352" s="36"/>
    </row>
    <row r="353" spans="1:10">
      <c r="A353" s="91"/>
      <c r="B353" s="92"/>
      <c r="C353" s="114"/>
      <c r="D353" s="120" t="str">
        <f>IF(ISBLANK($C353),"",_xlfn.XLOOKUP($C353,SpeciesList[Species Code],SpeciesList[Species Name],"Unknown",0))</f>
        <v/>
      </c>
      <c r="E353" s="36"/>
      <c r="G353" s="85"/>
      <c r="H353" s="97"/>
      <c r="I353" s="12"/>
      <c r="J353" s="36"/>
    </row>
    <row r="354" spans="1:10">
      <c r="A354" s="91"/>
      <c r="B354" s="92"/>
      <c r="C354" s="114"/>
      <c r="D354" s="120" t="str">
        <f>IF(ISBLANK($C354),"",_xlfn.XLOOKUP($C354,SpeciesList[Species Code],SpeciesList[Species Name],"Unknown",0))</f>
        <v/>
      </c>
      <c r="E354" s="36"/>
      <c r="G354" s="85"/>
      <c r="H354" s="97"/>
      <c r="I354" s="12"/>
      <c r="J354" s="36"/>
    </row>
    <row r="355" spans="1:10">
      <c r="A355" s="91"/>
      <c r="B355" s="92"/>
      <c r="C355" s="114"/>
      <c r="D355" s="120" t="str">
        <f>IF(ISBLANK($C355),"",_xlfn.XLOOKUP($C355,SpeciesList[Species Code],SpeciesList[Species Name],"Unknown",0))</f>
        <v/>
      </c>
      <c r="E355" s="36"/>
      <c r="G355" s="85"/>
      <c r="H355" s="97"/>
      <c r="I355" s="12"/>
      <c r="J355" s="36"/>
    </row>
    <row r="356" spans="1:10">
      <c r="A356" s="91"/>
      <c r="B356" s="92"/>
      <c r="C356" s="114"/>
      <c r="D356" s="120" t="str">
        <f>IF(ISBLANK($C356),"",_xlfn.XLOOKUP($C356,SpeciesList[Species Code],SpeciesList[Species Name],"Unknown",0))</f>
        <v/>
      </c>
      <c r="E356" s="36"/>
      <c r="G356" s="85"/>
      <c r="H356" s="97"/>
      <c r="I356" s="12"/>
      <c r="J356" s="36"/>
    </row>
    <row r="357" spans="1:10">
      <c r="A357" s="91"/>
      <c r="B357" s="92"/>
      <c r="C357" s="114"/>
      <c r="D357" s="120" t="str">
        <f>IF(ISBLANK($C357),"",_xlfn.XLOOKUP($C357,SpeciesList[Species Code],SpeciesList[Species Name],"Unknown",0))</f>
        <v/>
      </c>
      <c r="E357" s="36"/>
      <c r="G357" s="85"/>
      <c r="H357" s="97"/>
      <c r="I357" s="12"/>
      <c r="J357" s="36"/>
    </row>
    <row r="358" spans="1:10">
      <c r="A358" s="91"/>
      <c r="B358" s="92"/>
      <c r="C358" s="114"/>
      <c r="D358" s="120" t="str">
        <f>IF(ISBLANK($C358),"",_xlfn.XLOOKUP($C358,SpeciesList[Species Code],SpeciesList[Species Name],"Unknown",0))</f>
        <v/>
      </c>
      <c r="E358" s="36"/>
      <c r="G358" s="85"/>
      <c r="H358" s="97"/>
      <c r="I358" s="12"/>
      <c r="J358" s="36"/>
    </row>
    <row r="359" spans="1:10">
      <c r="A359" s="91"/>
      <c r="B359" s="92"/>
      <c r="C359" s="114"/>
      <c r="D359" s="120" t="str">
        <f>IF(ISBLANK($C359),"",_xlfn.XLOOKUP($C359,SpeciesList[Species Code],SpeciesList[Species Name],"Unknown",0))</f>
        <v/>
      </c>
      <c r="E359" s="36"/>
      <c r="G359" s="85"/>
      <c r="H359" s="97"/>
      <c r="I359" s="12"/>
      <c r="J359" s="36"/>
    </row>
    <row r="360" spans="1:10">
      <c r="A360" s="91"/>
      <c r="B360" s="92"/>
      <c r="C360" s="114"/>
      <c r="D360" s="120" t="str">
        <f>IF(ISBLANK($C360),"",_xlfn.XLOOKUP($C360,SpeciesList[Species Code],SpeciesList[Species Name],"Unknown",0))</f>
        <v/>
      </c>
      <c r="E360" s="36"/>
      <c r="G360" s="85"/>
      <c r="H360" s="97"/>
      <c r="I360" s="12"/>
      <c r="J360" s="36"/>
    </row>
    <row r="361" spans="1:10">
      <c r="A361" s="91"/>
      <c r="B361" s="92"/>
      <c r="C361" s="114"/>
      <c r="D361" s="120" t="str">
        <f>IF(ISBLANK($C361),"",_xlfn.XLOOKUP($C361,SpeciesList[Species Code],SpeciesList[Species Name],"Unknown",0))</f>
        <v/>
      </c>
      <c r="E361" s="36"/>
      <c r="G361" s="85"/>
      <c r="H361" s="97"/>
      <c r="I361" s="12"/>
      <c r="J361" s="36"/>
    </row>
    <row r="362" spans="1:10">
      <c r="A362" s="91"/>
      <c r="B362" s="92"/>
      <c r="C362" s="114"/>
      <c r="D362" s="120" t="str">
        <f>IF(ISBLANK($C362),"",_xlfn.XLOOKUP($C362,SpeciesList[Species Code],SpeciesList[Species Name],"Unknown",0))</f>
        <v/>
      </c>
      <c r="E362" s="36"/>
      <c r="G362" s="85"/>
      <c r="H362" s="97"/>
      <c r="I362" s="12"/>
      <c r="J362" s="36"/>
    </row>
    <row r="363" spans="1:10">
      <c r="A363" s="91"/>
      <c r="B363" s="92"/>
      <c r="C363" s="114"/>
      <c r="D363" s="120" t="str">
        <f>IF(ISBLANK($C363),"",_xlfn.XLOOKUP($C363,SpeciesList[Species Code],SpeciesList[Species Name],"Unknown",0))</f>
        <v/>
      </c>
      <c r="E363" s="36"/>
      <c r="G363" s="85"/>
      <c r="H363" s="97"/>
      <c r="I363" s="12"/>
      <c r="J363" s="36"/>
    </row>
    <row r="364" spans="1:10">
      <c r="A364" s="91"/>
      <c r="B364" s="92"/>
      <c r="C364" s="114"/>
      <c r="D364" s="120" t="str">
        <f>IF(ISBLANK($C364),"",_xlfn.XLOOKUP($C364,SpeciesList[Species Code],SpeciesList[Species Name],"Unknown",0))</f>
        <v/>
      </c>
      <c r="E364" s="36"/>
      <c r="G364" s="85"/>
      <c r="H364" s="97"/>
      <c r="I364" s="12"/>
      <c r="J364" s="36"/>
    </row>
    <row r="365" spans="1:10">
      <c r="A365" s="91"/>
      <c r="B365" s="92"/>
      <c r="C365" s="114"/>
      <c r="D365" s="120" t="str">
        <f>IF(ISBLANK($C365),"",_xlfn.XLOOKUP($C365,SpeciesList[Species Code],SpeciesList[Species Name],"Unknown",0))</f>
        <v/>
      </c>
      <c r="E365" s="36"/>
      <c r="G365" s="85"/>
      <c r="H365" s="97"/>
      <c r="I365" s="12"/>
      <c r="J365" s="36"/>
    </row>
    <row r="366" spans="1:10">
      <c r="A366" s="91"/>
      <c r="B366" s="92"/>
      <c r="C366" s="114"/>
      <c r="D366" s="120" t="str">
        <f>IF(ISBLANK($C366),"",_xlfn.XLOOKUP($C366,SpeciesList[Species Code],SpeciesList[Species Name],"Unknown",0))</f>
        <v/>
      </c>
      <c r="E366" s="36"/>
      <c r="G366" s="85"/>
      <c r="H366" s="97"/>
      <c r="I366" s="12"/>
      <c r="J366" s="36"/>
    </row>
    <row r="367" spans="1:10">
      <c r="A367" s="91"/>
      <c r="B367" s="92"/>
      <c r="C367" s="114"/>
      <c r="D367" s="120" t="str">
        <f>IF(ISBLANK($C367),"",_xlfn.XLOOKUP($C367,SpeciesList[Species Code],SpeciesList[Species Name],"Unknown",0))</f>
        <v/>
      </c>
      <c r="E367" s="36"/>
      <c r="G367" s="85"/>
      <c r="H367" s="97"/>
      <c r="I367" s="12"/>
      <c r="J367" s="36"/>
    </row>
    <row r="368" spans="1:10">
      <c r="A368" s="91"/>
      <c r="B368" s="92"/>
      <c r="C368" s="114"/>
      <c r="D368" s="120" t="str">
        <f>IF(ISBLANK($C368),"",_xlfn.XLOOKUP($C368,SpeciesList[Species Code],SpeciesList[Species Name],"Unknown",0))</f>
        <v/>
      </c>
      <c r="E368" s="36"/>
      <c r="G368" s="85"/>
      <c r="H368" s="97"/>
      <c r="I368" s="12"/>
      <c r="J368" s="36"/>
    </row>
    <row r="369" spans="1:10">
      <c r="A369" s="91"/>
      <c r="B369" s="92"/>
      <c r="C369" s="114"/>
      <c r="D369" s="120" t="str">
        <f>IF(ISBLANK($C369),"",_xlfn.XLOOKUP($C369,SpeciesList[Species Code],SpeciesList[Species Name],"Unknown",0))</f>
        <v/>
      </c>
      <c r="E369" s="36"/>
      <c r="G369" s="85"/>
      <c r="H369" s="97"/>
      <c r="I369" s="12"/>
      <c r="J369" s="36"/>
    </row>
    <row r="370" spans="1:10">
      <c r="A370" s="91"/>
      <c r="B370" s="92"/>
      <c r="C370" s="114"/>
      <c r="D370" s="120" t="str">
        <f>IF(ISBLANK($C370),"",_xlfn.XLOOKUP($C370,SpeciesList[Species Code],SpeciesList[Species Name],"Unknown",0))</f>
        <v/>
      </c>
      <c r="E370" s="36"/>
      <c r="G370" s="85"/>
      <c r="H370" s="97"/>
      <c r="I370" s="12"/>
      <c r="J370" s="36"/>
    </row>
    <row r="371" spans="1:10">
      <c r="A371" s="91"/>
      <c r="B371" s="92"/>
      <c r="C371" s="114"/>
      <c r="D371" s="120" t="str">
        <f>IF(ISBLANK($C371),"",_xlfn.XLOOKUP($C371,SpeciesList[Species Code],SpeciesList[Species Name],"Unknown",0))</f>
        <v/>
      </c>
      <c r="E371" s="36"/>
      <c r="G371" s="85"/>
      <c r="H371" s="97"/>
      <c r="I371" s="12"/>
      <c r="J371" s="36"/>
    </row>
    <row r="372" spans="1:10">
      <c r="A372" s="91"/>
      <c r="B372" s="92"/>
      <c r="C372" s="114"/>
      <c r="D372" s="120" t="str">
        <f>IF(ISBLANK($C372),"",_xlfn.XLOOKUP($C372,SpeciesList[Species Code],SpeciesList[Species Name],"Unknown",0))</f>
        <v/>
      </c>
      <c r="E372" s="36"/>
      <c r="G372" s="85"/>
      <c r="H372" s="97"/>
      <c r="I372" s="12"/>
      <c r="J372" s="36"/>
    </row>
    <row r="373" spans="1:10">
      <c r="A373" s="91"/>
      <c r="B373" s="92"/>
      <c r="C373" s="114"/>
      <c r="D373" s="120" t="str">
        <f>IF(ISBLANK($C373),"",_xlfn.XLOOKUP($C373,SpeciesList[Species Code],SpeciesList[Species Name],"Unknown",0))</f>
        <v/>
      </c>
      <c r="E373" s="36"/>
      <c r="G373" s="85"/>
      <c r="H373" s="97"/>
      <c r="I373" s="12"/>
      <c r="J373" s="36"/>
    </row>
    <row r="374" spans="1:10">
      <c r="A374" s="91"/>
      <c r="B374" s="92"/>
      <c r="C374" s="114"/>
      <c r="D374" s="120" t="str">
        <f>IF(ISBLANK($C374),"",_xlfn.XLOOKUP($C374,SpeciesList[Species Code],SpeciesList[Species Name],"Unknown",0))</f>
        <v/>
      </c>
      <c r="E374" s="36"/>
      <c r="G374" s="85"/>
      <c r="H374" s="97"/>
      <c r="I374" s="12"/>
      <c r="J374" s="36"/>
    </row>
    <row r="375" spans="1:10">
      <c r="A375" s="91"/>
      <c r="B375" s="92"/>
      <c r="C375" s="114"/>
      <c r="D375" s="120" t="str">
        <f>IF(ISBLANK($C375),"",_xlfn.XLOOKUP($C375,SpeciesList[Species Code],SpeciesList[Species Name],"Unknown",0))</f>
        <v/>
      </c>
      <c r="E375" s="36"/>
      <c r="G375" s="85"/>
      <c r="H375" s="97"/>
      <c r="I375" s="12"/>
      <c r="J375" s="36"/>
    </row>
    <row r="376" spans="1:10">
      <c r="A376" s="91"/>
      <c r="B376" s="92"/>
      <c r="C376" s="114"/>
      <c r="D376" s="120" t="str">
        <f>IF(ISBLANK($C376),"",_xlfn.XLOOKUP($C376,SpeciesList[Species Code],SpeciesList[Species Name],"Unknown",0))</f>
        <v/>
      </c>
      <c r="E376" s="36"/>
      <c r="G376" s="85"/>
      <c r="H376" s="97"/>
      <c r="I376" s="12"/>
      <c r="J376" s="36"/>
    </row>
    <row r="377" spans="1:10">
      <c r="A377" s="91"/>
      <c r="B377" s="92"/>
      <c r="C377" s="114"/>
      <c r="D377" s="120" t="str">
        <f>IF(ISBLANK($C377),"",_xlfn.XLOOKUP($C377,SpeciesList[Species Code],SpeciesList[Species Name],"Unknown",0))</f>
        <v/>
      </c>
      <c r="E377" s="36"/>
      <c r="G377" s="85"/>
      <c r="H377" s="97"/>
      <c r="I377" s="12"/>
      <c r="J377" s="36"/>
    </row>
    <row r="378" spans="1:10">
      <c r="A378" s="91"/>
      <c r="B378" s="92"/>
      <c r="C378" s="114"/>
      <c r="D378" s="120" t="str">
        <f>IF(ISBLANK($C378),"",_xlfn.XLOOKUP($C378,SpeciesList[Species Code],SpeciesList[Species Name],"Unknown",0))</f>
        <v/>
      </c>
      <c r="E378" s="36"/>
      <c r="G378" s="85"/>
      <c r="H378" s="97"/>
      <c r="I378" s="12"/>
      <c r="J378" s="36"/>
    </row>
    <row r="379" spans="1:10">
      <c r="A379" s="91"/>
      <c r="B379" s="92"/>
      <c r="C379" s="114"/>
      <c r="D379" s="120" t="str">
        <f>IF(ISBLANK($C379),"",_xlfn.XLOOKUP($C379,SpeciesList[Species Code],SpeciesList[Species Name],"Unknown",0))</f>
        <v/>
      </c>
      <c r="E379" s="36"/>
      <c r="G379" s="85"/>
      <c r="H379" s="97"/>
      <c r="I379" s="12"/>
      <c r="J379" s="36"/>
    </row>
    <row r="380" spans="1:10">
      <c r="A380" s="91"/>
      <c r="B380" s="92"/>
      <c r="C380" s="114"/>
      <c r="D380" s="120" t="str">
        <f>IF(ISBLANK($C380),"",_xlfn.XLOOKUP($C380,SpeciesList[Species Code],SpeciesList[Species Name],"Unknown",0))</f>
        <v/>
      </c>
      <c r="E380" s="36"/>
      <c r="G380" s="85"/>
      <c r="H380" s="97"/>
      <c r="I380" s="12"/>
      <c r="J380" s="36"/>
    </row>
    <row r="381" spans="1:10">
      <c r="A381" s="91"/>
      <c r="B381" s="92"/>
      <c r="C381" s="114"/>
      <c r="D381" s="120" t="str">
        <f>IF(ISBLANK($C381),"",_xlfn.XLOOKUP($C381,SpeciesList[Species Code],SpeciesList[Species Name],"Unknown",0))</f>
        <v/>
      </c>
      <c r="E381" s="36"/>
      <c r="G381" s="85"/>
      <c r="H381" s="97"/>
      <c r="I381" s="12"/>
      <c r="J381" s="36"/>
    </row>
    <row r="382" spans="1:10">
      <c r="A382" s="91"/>
      <c r="B382" s="92"/>
      <c r="C382" s="114"/>
      <c r="D382" s="120" t="str">
        <f>IF(ISBLANK($C382),"",_xlfn.XLOOKUP($C382,SpeciesList[Species Code],SpeciesList[Species Name],"Unknown",0))</f>
        <v/>
      </c>
      <c r="E382" s="36"/>
      <c r="G382" s="85"/>
      <c r="H382" s="97"/>
      <c r="I382" s="12"/>
      <c r="J382" s="36"/>
    </row>
    <row r="383" spans="1:10">
      <c r="A383" s="91"/>
      <c r="B383" s="92"/>
      <c r="C383" s="114"/>
      <c r="D383" s="120" t="str">
        <f>IF(ISBLANK($C383),"",_xlfn.XLOOKUP($C383,SpeciesList[Species Code],SpeciesList[Species Name],"Unknown",0))</f>
        <v/>
      </c>
      <c r="E383" s="36"/>
      <c r="G383" s="85"/>
      <c r="H383" s="97"/>
      <c r="I383" s="12"/>
      <c r="J383" s="36"/>
    </row>
    <row r="384" spans="1:10">
      <c r="A384" s="91"/>
      <c r="B384" s="92"/>
      <c r="C384" s="114"/>
      <c r="D384" s="120" t="str">
        <f>IF(ISBLANK($C384),"",_xlfn.XLOOKUP($C384,SpeciesList[Species Code],SpeciesList[Species Name],"Unknown",0))</f>
        <v/>
      </c>
      <c r="E384" s="36"/>
      <c r="G384" s="85"/>
      <c r="H384" s="97"/>
      <c r="I384" s="12"/>
      <c r="J384" s="36"/>
    </row>
    <row r="385" spans="1:10">
      <c r="A385" s="91"/>
      <c r="B385" s="92"/>
      <c r="C385" s="114"/>
      <c r="D385" s="120" t="str">
        <f>IF(ISBLANK($C385),"",_xlfn.XLOOKUP($C385,SpeciesList[Species Code],SpeciesList[Species Name],"Unknown",0))</f>
        <v/>
      </c>
      <c r="E385" s="36"/>
      <c r="G385" s="85"/>
      <c r="H385" s="97"/>
      <c r="I385" s="12"/>
      <c r="J385" s="36"/>
    </row>
    <row r="386" spans="1:10">
      <c r="A386" s="91"/>
      <c r="B386" s="92"/>
      <c r="C386" s="114"/>
      <c r="D386" s="120" t="str">
        <f>IF(ISBLANK($C386),"",_xlfn.XLOOKUP($C386,SpeciesList[Species Code],SpeciesList[Species Name],"Unknown",0))</f>
        <v/>
      </c>
      <c r="E386" s="36"/>
      <c r="G386" s="85"/>
      <c r="H386" s="97"/>
      <c r="I386" s="12"/>
      <c r="J386" s="36"/>
    </row>
    <row r="387" spans="1:10">
      <c r="A387" s="91"/>
      <c r="B387" s="92"/>
      <c r="C387" s="114"/>
      <c r="D387" s="120" t="str">
        <f>IF(ISBLANK($C387),"",_xlfn.XLOOKUP($C387,SpeciesList[Species Code],SpeciesList[Species Name],"Unknown",0))</f>
        <v/>
      </c>
      <c r="E387" s="36"/>
      <c r="G387" s="85"/>
      <c r="H387" s="97"/>
      <c r="I387" s="12"/>
      <c r="J387" s="36"/>
    </row>
    <row r="388" spans="1:10">
      <c r="A388" s="91"/>
      <c r="B388" s="92"/>
      <c r="C388" s="114"/>
      <c r="D388" s="120" t="str">
        <f>IF(ISBLANK($C388),"",_xlfn.XLOOKUP($C388,SpeciesList[Species Code],SpeciesList[Species Name],"Unknown",0))</f>
        <v/>
      </c>
      <c r="E388" s="36"/>
      <c r="G388" s="85"/>
      <c r="H388" s="97"/>
      <c r="I388" s="12"/>
      <c r="J388" s="36"/>
    </row>
    <row r="389" spans="1:10">
      <c r="A389" s="91"/>
      <c r="B389" s="92"/>
      <c r="C389" s="114"/>
      <c r="D389" s="120" t="str">
        <f>IF(ISBLANK($C389),"",_xlfn.XLOOKUP($C389,SpeciesList[Species Code],SpeciesList[Species Name],"Unknown",0))</f>
        <v/>
      </c>
      <c r="E389" s="36"/>
      <c r="G389" s="85"/>
      <c r="H389" s="97"/>
      <c r="I389" s="12"/>
      <c r="J389" s="36"/>
    </row>
    <row r="390" spans="1:10">
      <c r="A390" s="91"/>
      <c r="B390" s="92"/>
      <c r="C390" s="114"/>
      <c r="D390" s="120" t="str">
        <f>IF(ISBLANK($C390),"",_xlfn.XLOOKUP($C390,SpeciesList[Species Code],SpeciesList[Species Name],"Unknown",0))</f>
        <v/>
      </c>
      <c r="E390" s="36"/>
      <c r="G390" s="85"/>
      <c r="H390" s="97"/>
      <c r="I390" s="12"/>
      <c r="J390" s="36"/>
    </row>
    <row r="391" spans="1:10">
      <c r="A391" s="91"/>
      <c r="B391" s="92"/>
      <c r="C391" s="114"/>
      <c r="D391" s="120" t="str">
        <f>IF(ISBLANK($C391),"",_xlfn.XLOOKUP($C391,SpeciesList[Species Code],SpeciesList[Species Name],"Unknown",0))</f>
        <v/>
      </c>
      <c r="E391" s="36"/>
      <c r="G391" s="85"/>
      <c r="H391" s="97"/>
      <c r="I391" s="12"/>
      <c r="J391" s="36"/>
    </row>
    <row r="392" spans="1:10">
      <c r="A392" s="91"/>
      <c r="B392" s="92"/>
      <c r="C392" s="114"/>
      <c r="D392" s="120" t="str">
        <f>IF(ISBLANK($C392),"",_xlfn.XLOOKUP($C392,SpeciesList[Species Code],SpeciesList[Species Name],"Unknown",0))</f>
        <v/>
      </c>
      <c r="E392" s="36"/>
      <c r="G392" s="85"/>
      <c r="H392" s="97"/>
      <c r="I392" s="12"/>
      <c r="J392" s="36"/>
    </row>
    <row r="393" spans="1:10">
      <c r="A393" s="91"/>
      <c r="B393" s="92"/>
      <c r="C393" s="114"/>
      <c r="D393" s="120" t="str">
        <f>IF(ISBLANK($C393),"",_xlfn.XLOOKUP($C393,SpeciesList[Species Code],SpeciesList[Species Name],"Unknown",0))</f>
        <v/>
      </c>
      <c r="E393" s="36"/>
      <c r="G393" s="85"/>
      <c r="H393" s="97"/>
      <c r="I393" s="12"/>
      <c r="J393" s="36"/>
    </row>
    <row r="394" spans="1:10">
      <c r="A394" s="91"/>
      <c r="B394" s="92"/>
      <c r="C394" s="114"/>
      <c r="D394" s="120" t="str">
        <f>IF(ISBLANK($C394),"",_xlfn.XLOOKUP($C394,SpeciesList[Species Code],SpeciesList[Species Name],"Unknown",0))</f>
        <v/>
      </c>
      <c r="E394" s="36"/>
      <c r="G394" s="85"/>
      <c r="H394" s="97"/>
      <c r="I394" s="12"/>
      <c r="J394" s="36"/>
    </row>
    <row r="395" spans="1:10">
      <c r="A395" s="91"/>
      <c r="B395" s="92"/>
      <c r="C395" s="114"/>
      <c r="D395" s="120" t="str">
        <f>IF(ISBLANK($C395),"",_xlfn.XLOOKUP($C395,SpeciesList[Species Code],SpeciesList[Species Name],"Unknown",0))</f>
        <v/>
      </c>
      <c r="E395" s="36"/>
      <c r="G395" s="85"/>
      <c r="H395" s="97"/>
      <c r="I395" s="12"/>
      <c r="J395" s="36"/>
    </row>
    <row r="396" spans="1:10">
      <c r="A396" s="91"/>
      <c r="B396" s="92"/>
      <c r="C396" s="114"/>
      <c r="D396" s="120" t="str">
        <f>IF(ISBLANK($C396),"",_xlfn.XLOOKUP($C396,SpeciesList[Species Code],SpeciesList[Species Name],"Unknown",0))</f>
        <v/>
      </c>
      <c r="E396" s="36"/>
      <c r="G396" s="85"/>
      <c r="H396" s="97"/>
      <c r="I396" s="12"/>
      <c r="J396" s="36"/>
    </row>
    <row r="397" spans="1:10">
      <c r="A397" s="91"/>
      <c r="B397" s="92"/>
      <c r="C397" s="114"/>
      <c r="D397" s="120" t="str">
        <f>IF(ISBLANK($C397),"",_xlfn.XLOOKUP($C397,SpeciesList[Species Code],SpeciesList[Species Name],"Unknown",0))</f>
        <v/>
      </c>
      <c r="E397" s="36"/>
      <c r="G397" s="85"/>
      <c r="H397" s="97"/>
      <c r="I397" s="12"/>
      <c r="J397" s="36"/>
    </row>
    <row r="398" spans="1:10">
      <c r="A398" s="91"/>
      <c r="B398" s="92"/>
      <c r="C398" s="114"/>
      <c r="D398" s="120" t="str">
        <f>IF(ISBLANK($C398),"",_xlfn.XLOOKUP($C398,SpeciesList[Species Code],SpeciesList[Species Name],"Unknown",0))</f>
        <v/>
      </c>
      <c r="E398" s="36"/>
      <c r="G398" s="85"/>
      <c r="H398" s="97"/>
      <c r="I398" s="12"/>
      <c r="J398" s="36"/>
    </row>
    <row r="399" spans="1:10">
      <c r="A399" s="91"/>
      <c r="B399" s="92"/>
      <c r="C399" s="114"/>
      <c r="D399" s="120" t="str">
        <f>IF(ISBLANK($C399),"",_xlfn.XLOOKUP($C399,SpeciesList[Species Code],SpeciesList[Species Name],"Unknown",0))</f>
        <v/>
      </c>
      <c r="E399" s="36"/>
      <c r="G399" s="85"/>
      <c r="H399" s="97"/>
      <c r="I399" s="12"/>
      <c r="J399" s="36"/>
    </row>
    <row r="400" spans="1:10">
      <c r="A400" s="91"/>
      <c r="B400" s="92"/>
      <c r="C400" s="114"/>
      <c r="D400" s="120" t="str">
        <f>IF(ISBLANK($C400),"",_xlfn.XLOOKUP($C400,SpeciesList[Species Code],SpeciesList[Species Name],"Unknown",0))</f>
        <v/>
      </c>
      <c r="E400" s="36"/>
      <c r="G400" s="85"/>
      <c r="H400" s="97"/>
      <c r="I400" s="12"/>
      <c r="J400" s="36"/>
    </row>
    <row r="401" spans="1:10">
      <c r="A401" s="91"/>
      <c r="B401" s="92"/>
      <c r="C401" s="114"/>
      <c r="D401" s="120" t="str">
        <f>IF(ISBLANK($C401),"",_xlfn.XLOOKUP($C401,SpeciesList[Species Code],SpeciesList[Species Name],"Unknown",0))</f>
        <v/>
      </c>
      <c r="E401" s="36"/>
      <c r="G401" s="85"/>
      <c r="H401" s="97"/>
      <c r="I401" s="12"/>
      <c r="J401" s="36"/>
    </row>
    <row r="402" spans="1:10">
      <c r="A402" s="91"/>
      <c r="B402" s="92"/>
      <c r="C402" s="114"/>
      <c r="D402" s="120" t="str">
        <f>IF(ISBLANK($C402),"",_xlfn.XLOOKUP($C402,SpeciesList[Species Code],SpeciesList[Species Name],"Unknown",0))</f>
        <v/>
      </c>
      <c r="E402" s="36"/>
      <c r="G402" s="85"/>
      <c r="H402" s="97"/>
      <c r="I402" s="12"/>
      <c r="J402" s="36"/>
    </row>
    <row r="403" spans="1:10">
      <c r="A403" s="91"/>
      <c r="B403" s="92"/>
      <c r="C403" s="114"/>
      <c r="D403" s="120" t="str">
        <f>IF(ISBLANK($C403),"",_xlfn.XLOOKUP($C403,SpeciesList[Species Code],SpeciesList[Species Name],"Unknown",0))</f>
        <v/>
      </c>
      <c r="E403" s="36"/>
      <c r="G403" s="85"/>
      <c r="H403" s="97"/>
      <c r="I403" s="12"/>
      <c r="J403" s="36"/>
    </row>
    <row r="404" spans="1:10">
      <c r="A404" s="91"/>
      <c r="B404" s="92"/>
      <c r="C404" s="114"/>
      <c r="D404" s="120" t="str">
        <f>IF(ISBLANK($C404),"",_xlfn.XLOOKUP($C404,SpeciesList[Species Code],SpeciesList[Species Name],"Unknown",0))</f>
        <v/>
      </c>
      <c r="E404" s="36"/>
      <c r="G404" s="85"/>
      <c r="H404" s="97"/>
      <c r="I404" s="12"/>
      <c r="J404" s="36"/>
    </row>
    <row r="405" spans="1:10">
      <c r="A405" s="91"/>
      <c r="B405" s="92"/>
      <c r="C405" s="114"/>
      <c r="D405" s="120" t="str">
        <f>IF(ISBLANK($C405),"",_xlfn.XLOOKUP($C405,SpeciesList[Species Code],SpeciesList[Species Name],"Unknown",0))</f>
        <v/>
      </c>
      <c r="E405" s="36"/>
      <c r="G405" s="85"/>
      <c r="H405" s="97"/>
      <c r="I405" s="12"/>
      <c r="J405" s="36"/>
    </row>
    <row r="406" spans="1:10">
      <c r="A406" s="91"/>
      <c r="B406" s="92"/>
      <c r="C406" s="114"/>
      <c r="D406" s="120" t="str">
        <f>IF(ISBLANK($C406),"",_xlfn.XLOOKUP($C406,SpeciesList[Species Code],SpeciesList[Species Name],"Unknown",0))</f>
        <v/>
      </c>
      <c r="E406" s="36"/>
      <c r="G406" s="85"/>
      <c r="H406" s="97"/>
      <c r="I406" s="12"/>
      <c r="J406" s="36"/>
    </row>
    <row r="407" spans="1:10">
      <c r="A407" s="91"/>
      <c r="B407" s="92"/>
      <c r="C407" s="114"/>
      <c r="D407" s="120" t="str">
        <f>IF(ISBLANK($C407),"",_xlfn.XLOOKUP($C407,SpeciesList[Species Code],SpeciesList[Species Name],"Unknown",0))</f>
        <v/>
      </c>
      <c r="E407" s="36"/>
      <c r="G407" s="85"/>
      <c r="H407" s="97"/>
      <c r="I407" s="12"/>
      <c r="J407" s="36"/>
    </row>
    <row r="408" spans="1:10">
      <c r="A408" s="91"/>
      <c r="B408" s="92"/>
      <c r="C408" s="114"/>
      <c r="D408" s="120" t="str">
        <f>IF(ISBLANK($C408),"",_xlfn.XLOOKUP($C408,SpeciesList[Species Code],SpeciesList[Species Name],"Unknown",0))</f>
        <v/>
      </c>
      <c r="E408" s="36"/>
      <c r="G408" s="85"/>
      <c r="H408" s="97"/>
      <c r="I408" s="12"/>
      <c r="J408" s="36"/>
    </row>
    <row r="409" spans="1:10">
      <c r="A409" s="91"/>
      <c r="B409" s="92"/>
      <c r="C409" s="114"/>
      <c r="D409" s="120" t="str">
        <f>IF(ISBLANK($C409),"",_xlfn.XLOOKUP($C409,SpeciesList[Species Code],SpeciesList[Species Name],"Unknown",0))</f>
        <v/>
      </c>
      <c r="E409" s="36"/>
      <c r="G409" s="85"/>
      <c r="H409" s="97"/>
      <c r="I409" s="12"/>
      <c r="J409" s="36"/>
    </row>
    <row r="410" spans="1:10">
      <c r="A410" s="91"/>
      <c r="B410" s="92"/>
      <c r="C410" s="114"/>
      <c r="D410" s="120" t="str">
        <f>IF(ISBLANK($C410),"",_xlfn.XLOOKUP($C410,SpeciesList[Species Code],SpeciesList[Species Name],"Unknown",0))</f>
        <v/>
      </c>
      <c r="E410" s="36"/>
      <c r="G410" s="85"/>
      <c r="H410" s="97"/>
      <c r="I410" s="12"/>
      <c r="J410" s="36"/>
    </row>
    <row r="411" spans="1:10">
      <c r="A411" s="91"/>
      <c r="B411" s="92"/>
      <c r="C411" s="114"/>
      <c r="D411" s="120" t="str">
        <f>IF(ISBLANK($C411),"",_xlfn.XLOOKUP($C411,SpeciesList[Species Code],SpeciesList[Species Name],"Unknown",0))</f>
        <v/>
      </c>
      <c r="E411" s="36"/>
      <c r="G411" s="85"/>
      <c r="H411" s="97"/>
      <c r="I411" s="12"/>
      <c r="J411" s="36"/>
    </row>
    <row r="412" spans="1:10">
      <c r="A412" s="91"/>
      <c r="B412" s="92"/>
      <c r="C412" s="114"/>
      <c r="D412" s="120" t="str">
        <f>IF(ISBLANK($C412),"",_xlfn.XLOOKUP($C412,SpeciesList[Species Code],SpeciesList[Species Name],"Unknown",0))</f>
        <v/>
      </c>
      <c r="E412" s="36"/>
      <c r="G412" s="85"/>
      <c r="H412" s="97"/>
      <c r="I412" s="12"/>
      <c r="J412" s="36"/>
    </row>
    <row r="413" spans="1:10">
      <c r="A413" s="91"/>
      <c r="B413" s="92"/>
      <c r="C413" s="114"/>
      <c r="D413" s="120" t="str">
        <f>IF(ISBLANK($C413),"",_xlfn.XLOOKUP($C413,SpeciesList[Species Code],SpeciesList[Species Name],"Unknown",0))</f>
        <v/>
      </c>
      <c r="E413" s="36"/>
      <c r="G413" s="85"/>
      <c r="H413" s="97"/>
      <c r="I413" s="12"/>
      <c r="J413" s="36"/>
    </row>
    <row r="414" spans="1:10">
      <c r="A414" s="91"/>
      <c r="B414" s="92"/>
      <c r="C414" s="114"/>
      <c r="D414" s="120" t="str">
        <f>IF(ISBLANK($C414),"",_xlfn.XLOOKUP($C414,SpeciesList[Species Code],SpeciesList[Species Name],"Unknown",0))</f>
        <v/>
      </c>
      <c r="E414" s="36"/>
      <c r="G414" s="85"/>
      <c r="H414" s="97"/>
      <c r="I414" s="12"/>
      <c r="J414" s="36"/>
    </row>
    <row r="415" spans="1:10">
      <c r="A415" s="91"/>
      <c r="B415" s="92"/>
      <c r="C415" s="114"/>
      <c r="D415" s="120" t="str">
        <f>IF(ISBLANK($C415),"",_xlfn.XLOOKUP($C415,SpeciesList[Species Code],SpeciesList[Species Name],"Unknown",0))</f>
        <v/>
      </c>
      <c r="E415" s="36"/>
      <c r="G415" s="85"/>
      <c r="H415" s="97"/>
      <c r="I415" s="12"/>
      <c r="J415" s="36"/>
    </row>
    <row r="416" spans="1:10">
      <c r="A416" s="91"/>
      <c r="B416" s="92"/>
      <c r="C416" s="114"/>
      <c r="D416" s="120" t="str">
        <f>IF(ISBLANK($C416),"",_xlfn.XLOOKUP($C416,SpeciesList[Species Code],SpeciesList[Species Name],"Unknown",0))</f>
        <v/>
      </c>
      <c r="E416" s="36"/>
      <c r="G416" s="85"/>
      <c r="H416" s="97"/>
      <c r="I416" s="12"/>
      <c r="J416" s="36"/>
    </row>
    <row r="417" spans="1:10">
      <c r="A417" s="91"/>
      <c r="B417" s="92"/>
      <c r="C417" s="114"/>
      <c r="D417" s="120" t="str">
        <f>IF(ISBLANK($C417),"",_xlfn.XLOOKUP($C417,SpeciesList[Species Code],SpeciesList[Species Name],"Unknown",0))</f>
        <v/>
      </c>
      <c r="E417" s="36"/>
      <c r="G417" s="85"/>
      <c r="H417" s="97"/>
      <c r="I417" s="12"/>
      <c r="J417" s="36"/>
    </row>
    <row r="418" spans="1:10">
      <c r="A418" s="91"/>
      <c r="B418" s="92"/>
      <c r="C418" s="114"/>
      <c r="D418" s="120" t="str">
        <f>IF(ISBLANK($C418),"",_xlfn.XLOOKUP($C418,SpeciesList[Species Code],SpeciesList[Species Name],"Unknown",0))</f>
        <v/>
      </c>
      <c r="E418" s="36"/>
      <c r="G418" s="85"/>
      <c r="H418" s="97"/>
      <c r="I418" s="12"/>
      <c r="J418" s="36"/>
    </row>
    <row r="419" spans="1:10">
      <c r="A419" s="91"/>
      <c r="B419" s="92"/>
      <c r="C419" s="114"/>
      <c r="D419" s="120" t="str">
        <f>IF(ISBLANK($C419),"",_xlfn.XLOOKUP($C419,SpeciesList[Species Code],SpeciesList[Species Name],"Unknown",0))</f>
        <v/>
      </c>
      <c r="E419" s="36"/>
      <c r="G419" s="85"/>
      <c r="H419" s="97"/>
      <c r="I419" s="12"/>
      <c r="J419" s="36"/>
    </row>
    <row r="420" spans="1:10">
      <c r="A420" s="91"/>
      <c r="B420" s="92"/>
      <c r="C420" s="114"/>
      <c r="D420" s="120" t="str">
        <f>IF(ISBLANK($C420),"",_xlfn.XLOOKUP($C420,SpeciesList[Species Code],SpeciesList[Species Name],"Unknown",0))</f>
        <v/>
      </c>
      <c r="E420" s="36"/>
      <c r="G420" s="85"/>
      <c r="H420" s="97"/>
      <c r="I420" s="12"/>
      <c r="J420" s="36"/>
    </row>
    <row r="421" spans="1:10">
      <c r="A421" s="91"/>
      <c r="B421" s="92"/>
      <c r="C421" s="114"/>
      <c r="D421" s="120" t="str">
        <f>IF(ISBLANK($C421),"",_xlfn.XLOOKUP($C421,SpeciesList[Species Code],SpeciesList[Species Name],"Unknown",0))</f>
        <v/>
      </c>
      <c r="E421" s="36"/>
      <c r="G421" s="85"/>
      <c r="H421" s="97"/>
      <c r="I421" s="12"/>
      <c r="J421" s="36"/>
    </row>
    <row r="422" spans="1:10">
      <c r="A422" s="91"/>
      <c r="B422" s="92"/>
      <c r="C422" s="114"/>
      <c r="D422" s="120" t="str">
        <f>IF(ISBLANK($C422),"",_xlfn.XLOOKUP($C422,SpeciesList[Species Code],SpeciesList[Species Name],"Unknown",0))</f>
        <v/>
      </c>
      <c r="E422" s="36"/>
      <c r="G422" s="85"/>
      <c r="H422" s="97"/>
      <c r="I422" s="12"/>
      <c r="J422" s="36"/>
    </row>
    <row r="423" spans="1:10">
      <c r="A423" s="91"/>
      <c r="B423" s="92"/>
      <c r="C423" s="114"/>
      <c r="D423" s="120" t="str">
        <f>IF(ISBLANK($C423),"",_xlfn.XLOOKUP($C423,SpeciesList[Species Code],SpeciesList[Species Name],"Unknown",0))</f>
        <v/>
      </c>
      <c r="E423" s="36"/>
      <c r="G423" s="85"/>
      <c r="H423" s="97"/>
      <c r="I423" s="12"/>
      <c r="J423" s="36"/>
    </row>
    <row r="424" spans="1:10">
      <c r="A424" s="91"/>
      <c r="B424" s="92"/>
      <c r="C424" s="114"/>
      <c r="D424" s="120" t="str">
        <f>IF(ISBLANK($C424),"",_xlfn.XLOOKUP($C424,SpeciesList[Species Code],SpeciesList[Species Name],"Unknown",0))</f>
        <v/>
      </c>
      <c r="E424" s="36"/>
      <c r="G424" s="85"/>
      <c r="H424" s="97"/>
      <c r="I424" s="12"/>
      <c r="J424" s="36"/>
    </row>
    <row r="425" spans="1:10">
      <c r="A425" s="91"/>
      <c r="B425" s="92"/>
      <c r="C425" s="114"/>
      <c r="D425" s="120" t="str">
        <f>IF(ISBLANK($C425),"",_xlfn.XLOOKUP($C425,SpeciesList[Species Code],SpeciesList[Species Name],"Unknown",0))</f>
        <v/>
      </c>
      <c r="E425" s="36"/>
      <c r="G425" s="85"/>
      <c r="H425" s="97"/>
      <c r="I425" s="12"/>
      <c r="J425" s="36"/>
    </row>
    <row r="426" spans="1:10">
      <c r="A426" s="91"/>
      <c r="B426" s="92"/>
      <c r="C426" s="114"/>
      <c r="D426" s="120" t="str">
        <f>IF(ISBLANK($C426),"",_xlfn.XLOOKUP($C426,SpeciesList[Species Code],SpeciesList[Species Name],"Unknown",0))</f>
        <v/>
      </c>
      <c r="E426" s="36"/>
      <c r="G426" s="85"/>
      <c r="H426" s="97"/>
      <c r="I426" s="12"/>
      <c r="J426" s="36"/>
    </row>
    <row r="427" spans="1:10">
      <c r="A427" s="91"/>
      <c r="B427" s="92"/>
      <c r="C427" s="114"/>
      <c r="D427" s="120" t="str">
        <f>IF(ISBLANK($C427),"",_xlfn.XLOOKUP($C427,SpeciesList[Species Code],SpeciesList[Species Name],"Unknown",0))</f>
        <v/>
      </c>
      <c r="E427" s="36"/>
      <c r="G427" s="85"/>
      <c r="H427" s="97"/>
      <c r="I427" s="12"/>
      <c r="J427" s="36"/>
    </row>
    <row r="428" spans="1:10">
      <c r="A428" s="91"/>
      <c r="B428" s="92"/>
      <c r="C428" s="114"/>
      <c r="D428" s="120" t="str">
        <f>IF(ISBLANK($C428),"",_xlfn.XLOOKUP($C428,SpeciesList[Species Code],SpeciesList[Species Name],"Unknown",0))</f>
        <v/>
      </c>
      <c r="E428" s="36"/>
      <c r="G428" s="85"/>
      <c r="H428" s="97"/>
      <c r="I428" s="12"/>
      <c r="J428" s="36"/>
    </row>
    <row r="429" spans="1:10">
      <c r="A429" s="91"/>
      <c r="B429" s="92"/>
      <c r="C429" s="114"/>
      <c r="D429" s="120" t="str">
        <f>IF(ISBLANK($C429),"",_xlfn.XLOOKUP($C429,SpeciesList[Species Code],SpeciesList[Species Name],"Unknown",0))</f>
        <v/>
      </c>
      <c r="E429" s="36"/>
      <c r="G429" s="85"/>
      <c r="H429" s="97"/>
      <c r="I429" s="12"/>
      <c r="J429" s="36"/>
    </row>
    <row r="430" spans="1:10">
      <c r="A430" s="91"/>
      <c r="B430" s="92"/>
      <c r="C430" s="114"/>
      <c r="D430" s="120" t="str">
        <f>IF(ISBLANK($C430),"",_xlfn.XLOOKUP($C430,SpeciesList[Species Code],SpeciesList[Species Name],"Unknown",0))</f>
        <v/>
      </c>
      <c r="E430" s="36"/>
      <c r="G430" s="85"/>
      <c r="H430" s="97"/>
      <c r="I430" s="12"/>
      <c r="J430" s="36"/>
    </row>
    <row r="431" spans="1:10">
      <c r="A431" s="91"/>
      <c r="B431" s="92"/>
      <c r="C431" s="114"/>
      <c r="D431" s="120" t="str">
        <f>IF(ISBLANK($C431),"",_xlfn.XLOOKUP($C431,SpeciesList[Species Code],SpeciesList[Species Name],"Unknown",0))</f>
        <v/>
      </c>
      <c r="E431" s="36"/>
      <c r="G431" s="85"/>
      <c r="H431" s="97"/>
      <c r="I431" s="12"/>
      <c r="J431" s="36"/>
    </row>
    <row r="432" spans="1:10">
      <c r="A432" s="91"/>
      <c r="B432" s="92"/>
      <c r="C432" s="114"/>
      <c r="D432" s="120" t="str">
        <f>IF(ISBLANK($C432),"",_xlfn.XLOOKUP($C432,SpeciesList[Species Code],SpeciesList[Species Name],"Unknown",0))</f>
        <v/>
      </c>
      <c r="E432" s="36"/>
      <c r="G432" s="85"/>
      <c r="H432" s="97"/>
      <c r="I432" s="12"/>
      <c r="J432" s="36"/>
    </row>
    <row r="433" spans="1:10">
      <c r="A433" s="91"/>
      <c r="B433" s="92"/>
      <c r="C433" s="114"/>
      <c r="D433" s="120" t="str">
        <f>IF(ISBLANK($C433),"",_xlfn.XLOOKUP($C433,SpeciesList[Species Code],SpeciesList[Species Name],"Unknown",0))</f>
        <v/>
      </c>
      <c r="E433" s="36"/>
      <c r="G433" s="85"/>
      <c r="H433" s="97"/>
      <c r="I433" s="12"/>
      <c r="J433" s="36"/>
    </row>
    <row r="434" spans="1:10">
      <c r="A434" s="91"/>
      <c r="B434" s="92"/>
      <c r="C434" s="114"/>
      <c r="D434" s="120" t="str">
        <f>IF(ISBLANK($C434),"",_xlfn.XLOOKUP($C434,SpeciesList[Species Code],SpeciesList[Species Name],"Unknown",0))</f>
        <v/>
      </c>
      <c r="E434" s="36"/>
      <c r="G434" s="85"/>
      <c r="H434" s="97"/>
      <c r="I434" s="12"/>
      <c r="J434" s="36"/>
    </row>
    <row r="435" spans="1:10">
      <c r="A435" s="91"/>
      <c r="B435" s="92"/>
      <c r="C435" s="114"/>
      <c r="D435" s="120" t="str">
        <f>IF(ISBLANK($C435),"",_xlfn.XLOOKUP($C435,SpeciesList[Species Code],SpeciesList[Species Name],"Unknown",0))</f>
        <v/>
      </c>
      <c r="E435" s="36"/>
      <c r="G435" s="85"/>
      <c r="H435" s="97"/>
      <c r="I435" s="12"/>
      <c r="J435" s="36"/>
    </row>
    <row r="436" spans="1:10">
      <c r="A436" s="91"/>
      <c r="B436" s="92"/>
      <c r="C436" s="114"/>
      <c r="D436" s="120" t="str">
        <f>IF(ISBLANK($C436),"",_xlfn.XLOOKUP($C436,SpeciesList[Species Code],SpeciesList[Species Name],"Unknown",0))</f>
        <v/>
      </c>
      <c r="E436" s="36"/>
      <c r="G436" s="85"/>
      <c r="H436" s="97"/>
      <c r="I436" s="12"/>
      <c r="J436" s="36"/>
    </row>
    <row r="437" spans="1:10">
      <c r="A437" s="91"/>
      <c r="B437" s="92"/>
      <c r="C437" s="114"/>
      <c r="D437" s="120" t="str">
        <f>IF(ISBLANK($C437),"",_xlfn.XLOOKUP($C437,SpeciesList[Species Code],SpeciesList[Species Name],"Unknown",0))</f>
        <v/>
      </c>
      <c r="E437" s="36"/>
      <c r="G437" s="85"/>
      <c r="H437" s="97"/>
      <c r="I437" s="12"/>
      <c r="J437" s="36"/>
    </row>
    <row r="438" spans="1:10">
      <c r="A438" s="91"/>
      <c r="B438" s="92"/>
      <c r="C438" s="114"/>
      <c r="D438" s="120" t="str">
        <f>IF(ISBLANK($C438),"",_xlfn.XLOOKUP($C438,SpeciesList[Species Code],SpeciesList[Species Name],"Unknown",0))</f>
        <v/>
      </c>
      <c r="E438" s="36"/>
      <c r="G438" s="85"/>
      <c r="H438" s="97"/>
      <c r="I438" s="12"/>
      <c r="J438" s="36"/>
    </row>
    <row r="439" spans="1:10">
      <c r="A439" s="91"/>
      <c r="B439" s="92"/>
      <c r="C439" s="114"/>
      <c r="D439" s="120" t="str">
        <f>IF(ISBLANK($C439),"",_xlfn.XLOOKUP($C439,SpeciesList[Species Code],SpeciesList[Species Name],"Unknown",0))</f>
        <v/>
      </c>
      <c r="E439" s="36"/>
      <c r="G439" s="85"/>
      <c r="H439" s="97"/>
      <c r="I439" s="12"/>
      <c r="J439" s="36"/>
    </row>
    <row r="440" spans="1:10">
      <c r="A440" s="91"/>
      <c r="B440" s="92"/>
      <c r="C440" s="114"/>
      <c r="D440" s="120" t="str">
        <f>IF(ISBLANK($C440),"",_xlfn.XLOOKUP($C440,SpeciesList[Species Code],SpeciesList[Species Name],"Unknown",0))</f>
        <v/>
      </c>
      <c r="E440" s="36"/>
      <c r="G440" s="85"/>
      <c r="H440" s="97"/>
      <c r="I440" s="12"/>
      <c r="J440" s="36"/>
    </row>
    <row r="441" spans="1:10">
      <c r="A441" s="91"/>
      <c r="B441" s="92"/>
      <c r="C441" s="114"/>
      <c r="D441" s="120" t="str">
        <f>IF(ISBLANK($C441),"",_xlfn.XLOOKUP($C441,SpeciesList[Species Code],SpeciesList[Species Name],"Unknown",0))</f>
        <v/>
      </c>
      <c r="E441" s="36"/>
      <c r="G441" s="85"/>
      <c r="H441" s="97"/>
      <c r="I441" s="12"/>
      <c r="J441" s="36"/>
    </row>
    <row r="442" spans="1:10">
      <c r="A442" s="91"/>
      <c r="B442" s="92"/>
      <c r="C442" s="114"/>
      <c r="D442" s="120" t="str">
        <f>IF(ISBLANK($C442),"",_xlfn.XLOOKUP($C442,SpeciesList[Species Code],SpeciesList[Species Name],"Unknown",0))</f>
        <v/>
      </c>
      <c r="E442" s="36"/>
      <c r="G442" s="85"/>
      <c r="H442" s="97"/>
      <c r="I442" s="12"/>
      <c r="J442" s="36"/>
    </row>
    <row r="443" spans="1:10">
      <c r="A443" s="91"/>
      <c r="B443" s="92"/>
      <c r="C443" s="114"/>
      <c r="D443" s="120" t="str">
        <f>IF(ISBLANK($C443),"",_xlfn.XLOOKUP($C443,SpeciesList[Species Code],SpeciesList[Species Name],"Unknown",0))</f>
        <v/>
      </c>
      <c r="E443" s="36"/>
      <c r="G443" s="85"/>
      <c r="H443" s="97"/>
      <c r="I443" s="12"/>
      <c r="J443" s="36"/>
    </row>
    <row r="444" spans="1:10">
      <c r="A444" s="91"/>
      <c r="B444" s="92"/>
      <c r="C444" s="114"/>
      <c r="D444" s="120" t="str">
        <f>IF(ISBLANK($C444),"",_xlfn.XLOOKUP($C444,SpeciesList[Species Code],SpeciesList[Species Name],"Unknown",0))</f>
        <v/>
      </c>
      <c r="E444" s="36"/>
      <c r="G444" s="85"/>
      <c r="H444" s="97"/>
      <c r="I444" s="12"/>
      <c r="J444" s="36"/>
    </row>
    <row r="445" spans="1:10">
      <c r="A445" s="91"/>
      <c r="B445" s="92"/>
      <c r="C445" s="114"/>
      <c r="D445" s="120" t="str">
        <f>IF(ISBLANK($C445),"",_xlfn.XLOOKUP($C445,SpeciesList[Species Code],SpeciesList[Species Name],"Unknown",0))</f>
        <v/>
      </c>
      <c r="E445" s="36"/>
      <c r="G445" s="85"/>
      <c r="H445" s="97"/>
      <c r="I445" s="12"/>
      <c r="J445" s="36"/>
    </row>
    <row r="446" spans="1:10">
      <c r="A446" s="91"/>
      <c r="B446" s="92"/>
      <c r="C446" s="114"/>
      <c r="D446" s="120" t="str">
        <f>IF(ISBLANK($C446),"",_xlfn.XLOOKUP($C446,SpeciesList[Species Code],SpeciesList[Species Name],"Unknown",0))</f>
        <v/>
      </c>
      <c r="E446" s="36"/>
      <c r="G446" s="85"/>
      <c r="H446" s="97"/>
      <c r="I446" s="12"/>
      <c r="J446" s="36"/>
    </row>
    <row r="447" spans="1:10">
      <c r="A447" s="91"/>
      <c r="B447" s="92"/>
      <c r="C447" s="114"/>
      <c r="D447" s="120" t="str">
        <f>IF(ISBLANK($C447),"",_xlfn.XLOOKUP($C447,SpeciesList[Species Code],SpeciesList[Species Name],"Unknown",0))</f>
        <v/>
      </c>
      <c r="E447" s="36"/>
      <c r="G447" s="85"/>
      <c r="H447" s="97"/>
      <c r="I447" s="12"/>
      <c r="J447" s="36"/>
    </row>
    <row r="448" spans="1:10">
      <c r="A448" s="91"/>
      <c r="B448" s="92"/>
      <c r="C448" s="114"/>
      <c r="D448" s="120" t="str">
        <f>IF(ISBLANK($C448),"",_xlfn.XLOOKUP($C448,SpeciesList[Species Code],SpeciesList[Species Name],"Unknown",0))</f>
        <v/>
      </c>
      <c r="E448" s="36"/>
      <c r="G448" s="85"/>
      <c r="H448" s="97"/>
      <c r="I448" s="12"/>
      <c r="J448" s="36"/>
    </row>
    <row r="449" spans="1:10">
      <c r="A449" s="91"/>
      <c r="B449" s="92"/>
      <c r="C449" s="114"/>
      <c r="D449" s="120" t="str">
        <f>IF(ISBLANK($C449),"",_xlfn.XLOOKUP($C449,SpeciesList[Species Code],SpeciesList[Species Name],"Unknown",0))</f>
        <v/>
      </c>
      <c r="E449" s="36"/>
      <c r="G449" s="85"/>
      <c r="H449" s="97"/>
      <c r="I449" s="12"/>
      <c r="J449" s="36"/>
    </row>
    <row r="450" spans="1:10">
      <c r="A450" s="91"/>
      <c r="B450" s="92"/>
      <c r="C450" s="114"/>
      <c r="D450" s="120" t="str">
        <f>IF(ISBLANK($C450),"",_xlfn.XLOOKUP($C450,SpeciesList[Species Code],SpeciesList[Species Name],"Unknown",0))</f>
        <v/>
      </c>
      <c r="E450" s="36"/>
      <c r="G450" s="85"/>
      <c r="H450" s="97"/>
      <c r="I450" s="12"/>
      <c r="J450" s="36"/>
    </row>
    <row r="451" spans="1:10">
      <c r="A451" s="91"/>
      <c r="B451" s="92"/>
      <c r="C451" s="114"/>
      <c r="D451" s="120" t="str">
        <f>IF(ISBLANK($C451),"",_xlfn.XLOOKUP($C451,SpeciesList[Species Code],SpeciesList[Species Name],"Unknown",0))</f>
        <v/>
      </c>
      <c r="E451" s="36"/>
      <c r="G451" s="85"/>
      <c r="H451" s="97"/>
      <c r="I451" s="12"/>
      <c r="J451" s="36"/>
    </row>
    <row r="452" spans="1:10">
      <c r="A452" s="91"/>
      <c r="B452" s="92"/>
      <c r="C452" s="114"/>
      <c r="D452" s="120" t="str">
        <f>IF(ISBLANK($C452),"",_xlfn.XLOOKUP($C452,SpeciesList[Species Code],SpeciesList[Species Name],"Unknown",0))</f>
        <v/>
      </c>
      <c r="E452" s="36"/>
      <c r="G452" s="85"/>
      <c r="H452" s="97"/>
      <c r="I452" s="12"/>
      <c r="J452" s="36"/>
    </row>
    <row r="453" spans="1:10">
      <c r="A453" s="91"/>
      <c r="B453" s="92"/>
      <c r="C453" s="114"/>
      <c r="D453" s="120" t="str">
        <f>IF(ISBLANK($C453),"",_xlfn.XLOOKUP($C453,SpeciesList[Species Code],SpeciesList[Species Name],"Unknown",0))</f>
        <v/>
      </c>
      <c r="E453" s="36"/>
      <c r="G453" s="85"/>
      <c r="H453" s="97"/>
      <c r="I453" s="12"/>
      <c r="J453" s="36"/>
    </row>
    <row r="454" spans="1:10">
      <c r="A454" s="91"/>
      <c r="B454" s="92"/>
      <c r="C454" s="114"/>
      <c r="D454" s="120" t="str">
        <f>IF(ISBLANK($C454),"",_xlfn.XLOOKUP($C454,SpeciesList[Species Code],SpeciesList[Species Name],"Unknown",0))</f>
        <v/>
      </c>
      <c r="E454" s="36"/>
      <c r="G454" s="85"/>
      <c r="H454" s="97"/>
      <c r="I454" s="12"/>
      <c r="J454" s="36"/>
    </row>
    <row r="455" spans="1:10">
      <c r="A455" s="91"/>
      <c r="B455" s="92"/>
      <c r="C455" s="114"/>
      <c r="D455" s="120" t="str">
        <f>IF(ISBLANK($C455),"",_xlfn.XLOOKUP($C455,SpeciesList[Species Code],SpeciesList[Species Name],"Unknown",0))</f>
        <v/>
      </c>
      <c r="E455" s="36"/>
      <c r="G455" s="85"/>
      <c r="H455" s="97"/>
      <c r="I455" s="12"/>
      <c r="J455" s="36"/>
    </row>
    <row r="456" spans="1:10">
      <c r="A456" s="91"/>
      <c r="B456" s="92"/>
      <c r="C456" s="114"/>
      <c r="D456" s="120" t="str">
        <f>IF(ISBLANK($C456),"",_xlfn.XLOOKUP($C456,SpeciesList[Species Code],SpeciesList[Species Name],"Unknown",0))</f>
        <v/>
      </c>
      <c r="E456" s="36"/>
      <c r="G456" s="85"/>
      <c r="H456" s="97"/>
      <c r="I456" s="12"/>
      <c r="J456" s="36"/>
    </row>
    <row r="457" spans="1:10">
      <c r="A457" s="91"/>
      <c r="B457" s="92"/>
      <c r="C457" s="114"/>
      <c r="D457" s="120" t="str">
        <f>IF(ISBLANK($C457),"",_xlfn.XLOOKUP($C457,SpeciesList[Species Code],SpeciesList[Species Name],"Unknown",0))</f>
        <v/>
      </c>
      <c r="E457" s="36"/>
      <c r="G457" s="85"/>
      <c r="H457" s="97"/>
      <c r="I457" s="12"/>
      <c r="J457" s="36"/>
    </row>
    <row r="458" spans="1:10">
      <c r="A458" s="91"/>
      <c r="B458" s="92"/>
      <c r="C458" s="114"/>
      <c r="D458" s="120" t="str">
        <f>IF(ISBLANK($C458),"",_xlfn.XLOOKUP($C458,SpeciesList[Species Code],SpeciesList[Species Name],"Unknown",0))</f>
        <v/>
      </c>
      <c r="E458" s="36"/>
      <c r="G458" s="85"/>
      <c r="H458" s="97"/>
      <c r="I458" s="12"/>
      <c r="J458" s="36"/>
    </row>
    <row r="459" spans="1:10">
      <c r="A459" s="91"/>
      <c r="B459" s="92"/>
      <c r="C459" s="114"/>
      <c r="D459" s="120" t="str">
        <f>IF(ISBLANK($C459),"",_xlfn.XLOOKUP($C459,SpeciesList[Species Code],SpeciesList[Species Name],"Unknown",0))</f>
        <v/>
      </c>
      <c r="E459" s="36"/>
      <c r="G459" s="85"/>
      <c r="H459" s="97"/>
      <c r="I459" s="12"/>
      <c r="J459" s="36"/>
    </row>
    <row r="460" spans="1:10">
      <c r="A460" s="91"/>
      <c r="B460" s="92"/>
      <c r="C460" s="114"/>
      <c r="D460" s="120" t="str">
        <f>IF(ISBLANK($C460),"",_xlfn.XLOOKUP($C460,SpeciesList[Species Code],SpeciesList[Species Name],"Unknown",0))</f>
        <v/>
      </c>
      <c r="E460" s="36"/>
      <c r="G460" s="85"/>
      <c r="H460" s="97"/>
      <c r="I460" s="12"/>
      <c r="J460" s="36"/>
    </row>
    <row r="461" spans="1:10">
      <c r="A461" s="91"/>
      <c r="B461" s="92"/>
      <c r="C461" s="114"/>
      <c r="D461" s="120" t="str">
        <f>IF(ISBLANK($C461),"",_xlfn.XLOOKUP($C461,SpeciesList[Species Code],SpeciesList[Species Name],"Unknown",0))</f>
        <v/>
      </c>
      <c r="E461" s="36"/>
      <c r="G461" s="85"/>
      <c r="H461" s="97"/>
      <c r="I461" s="12"/>
      <c r="J461" s="36"/>
    </row>
    <row r="462" spans="1:10">
      <c r="A462" s="91"/>
      <c r="B462" s="92"/>
      <c r="C462" s="114"/>
      <c r="D462" s="120" t="str">
        <f>IF(ISBLANK($C462),"",_xlfn.XLOOKUP($C462,SpeciesList[Species Code],SpeciesList[Species Name],"Unknown",0))</f>
        <v/>
      </c>
      <c r="E462" s="36"/>
      <c r="G462" s="85"/>
      <c r="H462" s="97"/>
      <c r="I462" s="12"/>
      <c r="J462" s="36"/>
    </row>
    <row r="463" spans="1:10">
      <c r="A463" s="91"/>
      <c r="B463" s="92"/>
      <c r="C463" s="114"/>
      <c r="D463" s="120" t="str">
        <f>IF(ISBLANK($C463),"",_xlfn.XLOOKUP($C463,SpeciesList[Species Code],SpeciesList[Species Name],"Unknown",0))</f>
        <v/>
      </c>
      <c r="E463" s="36"/>
      <c r="G463" s="85"/>
      <c r="H463" s="97"/>
      <c r="I463" s="12"/>
      <c r="J463" s="36"/>
    </row>
    <row r="464" spans="1:10">
      <c r="A464" s="91"/>
      <c r="B464" s="92"/>
      <c r="C464" s="114"/>
      <c r="D464" s="120" t="str">
        <f>IF(ISBLANK($C464),"",_xlfn.XLOOKUP($C464,SpeciesList[Species Code],SpeciesList[Species Name],"Unknown",0))</f>
        <v/>
      </c>
      <c r="E464" s="36"/>
      <c r="G464" s="85"/>
      <c r="H464" s="97"/>
      <c r="I464" s="12"/>
      <c r="J464" s="36"/>
    </row>
    <row r="465" spans="1:10">
      <c r="A465" s="91"/>
      <c r="B465" s="92"/>
      <c r="C465" s="114"/>
      <c r="D465" s="120" t="str">
        <f>IF(ISBLANK($C465),"",_xlfn.XLOOKUP($C465,SpeciesList[Species Code],SpeciesList[Species Name],"Unknown",0))</f>
        <v/>
      </c>
      <c r="E465" s="36"/>
      <c r="G465" s="85"/>
      <c r="H465" s="97"/>
      <c r="I465" s="12"/>
      <c r="J465" s="36"/>
    </row>
    <row r="466" spans="1:10">
      <c r="A466" s="91"/>
      <c r="B466" s="92"/>
      <c r="C466" s="114"/>
      <c r="D466" s="120" t="str">
        <f>IF(ISBLANK($C466),"",_xlfn.XLOOKUP($C466,SpeciesList[Species Code],SpeciesList[Species Name],"Unknown",0))</f>
        <v/>
      </c>
      <c r="E466" s="36"/>
      <c r="G466" s="85"/>
      <c r="H466" s="97"/>
      <c r="I466" s="12"/>
      <c r="J466" s="36"/>
    </row>
    <row r="467" spans="1:10">
      <c r="A467" s="91"/>
      <c r="B467" s="92"/>
      <c r="C467" s="114"/>
      <c r="D467" s="120" t="str">
        <f>IF(ISBLANK($C467),"",_xlfn.XLOOKUP($C467,SpeciesList[Species Code],SpeciesList[Species Name],"Unknown",0))</f>
        <v/>
      </c>
      <c r="E467" s="36"/>
      <c r="G467" s="85"/>
      <c r="H467" s="97"/>
      <c r="I467" s="12"/>
      <c r="J467" s="36"/>
    </row>
    <row r="468" spans="1:10">
      <c r="A468" s="91"/>
      <c r="B468" s="92"/>
      <c r="C468" s="114"/>
      <c r="D468" s="120" t="str">
        <f>IF(ISBLANK($C468),"",_xlfn.XLOOKUP($C468,SpeciesList[Species Code],SpeciesList[Species Name],"Unknown",0))</f>
        <v/>
      </c>
      <c r="E468" s="36"/>
      <c r="G468" s="85"/>
      <c r="H468" s="97"/>
      <c r="I468" s="12"/>
      <c r="J468" s="36"/>
    </row>
    <row r="469" spans="1:10">
      <c r="A469" s="91"/>
      <c r="B469" s="92"/>
      <c r="C469" s="114"/>
      <c r="D469" s="120" t="str">
        <f>IF(ISBLANK($C469),"",_xlfn.XLOOKUP($C469,SpeciesList[Species Code],SpeciesList[Species Name],"Unknown",0))</f>
        <v/>
      </c>
      <c r="E469" s="36"/>
      <c r="G469" s="85"/>
      <c r="H469" s="97"/>
      <c r="I469" s="12"/>
      <c r="J469" s="36"/>
    </row>
    <row r="470" spans="1:10">
      <c r="A470" s="91"/>
      <c r="B470" s="92"/>
      <c r="C470" s="114"/>
      <c r="D470" s="120" t="str">
        <f>IF(ISBLANK($C470),"",_xlfn.XLOOKUP($C470,SpeciesList[Species Code],SpeciesList[Species Name],"Unknown",0))</f>
        <v/>
      </c>
      <c r="E470" s="36"/>
      <c r="G470" s="85"/>
      <c r="H470" s="97"/>
      <c r="I470" s="12"/>
      <c r="J470" s="36"/>
    </row>
    <row r="471" spans="1:10">
      <c r="A471" s="91"/>
      <c r="B471" s="92"/>
      <c r="C471" s="114"/>
      <c r="D471" s="120" t="str">
        <f>IF(ISBLANK($C471),"",_xlfn.XLOOKUP($C471,SpeciesList[Species Code],SpeciesList[Species Name],"Unknown",0))</f>
        <v/>
      </c>
      <c r="E471" s="36"/>
      <c r="G471" s="85"/>
      <c r="H471" s="97"/>
      <c r="I471" s="12"/>
      <c r="J471" s="36"/>
    </row>
    <row r="472" spans="1:10">
      <c r="A472" s="91"/>
      <c r="B472" s="92"/>
      <c r="C472" s="114"/>
      <c r="D472" s="120" t="str">
        <f>IF(ISBLANK($C472),"",_xlfn.XLOOKUP($C472,SpeciesList[Species Code],SpeciesList[Species Name],"Unknown",0))</f>
        <v/>
      </c>
      <c r="E472" s="36"/>
      <c r="G472" s="85"/>
      <c r="H472" s="97"/>
      <c r="I472" s="12"/>
      <c r="J472" s="36"/>
    </row>
    <row r="473" spans="1:10">
      <c r="A473" s="91"/>
      <c r="B473" s="92"/>
      <c r="C473" s="114"/>
      <c r="D473" s="120" t="str">
        <f>IF(ISBLANK($C473),"",_xlfn.XLOOKUP($C473,SpeciesList[Species Code],SpeciesList[Species Name],"Unknown",0))</f>
        <v/>
      </c>
      <c r="E473" s="36"/>
      <c r="G473" s="85"/>
      <c r="H473" s="97"/>
      <c r="I473" s="12"/>
      <c r="J473" s="36"/>
    </row>
    <row r="474" spans="1:10">
      <c r="A474" s="91"/>
      <c r="B474" s="92"/>
      <c r="C474" s="114"/>
      <c r="D474" s="120" t="str">
        <f>IF(ISBLANK($C474),"",_xlfn.XLOOKUP($C474,SpeciesList[Species Code],SpeciesList[Species Name],"Unknown",0))</f>
        <v/>
      </c>
      <c r="E474" s="36"/>
      <c r="G474" s="85"/>
      <c r="H474" s="97"/>
      <c r="I474" s="12"/>
      <c r="J474" s="36"/>
    </row>
    <row r="475" spans="1:10">
      <c r="A475" s="91"/>
      <c r="B475" s="92"/>
      <c r="C475" s="114"/>
      <c r="D475" s="120" t="str">
        <f>IF(ISBLANK($C475),"",_xlfn.XLOOKUP($C475,SpeciesList[Species Code],SpeciesList[Species Name],"Unknown",0))</f>
        <v/>
      </c>
      <c r="E475" s="36"/>
      <c r="G475" s="85"/>
      <c r="H475" s="97"/>
      <c r="I475" s="12"/>
      <c r="J475" s="36"/>
    </row>
    <row r="476" spans="1:10">
      <c r="A476" s="91"/>
      <c r="B476" s="92"/>
      <c r="C476" s="114"/>
      <c r="D476" s="120" t="str">
        <f>IF(ISBLANK($C476),"",_xlfn.XLOOKUP($C476,SpeciesList[Species Code],SpeciesList[Species Name],"Unknown",0))</f>
        <v/>
      </c>
      <c r="E476" s="36"/>
      <c r="G476" s="85"/>
      <c r="H476" s="97"/>
      <c r="I476" s="12"/>
      <c r="J476" s="36"/>
    </row>
    <row r="477" spans="1:10">
      <c r="A477" s="91"/>
      <c r="B477" s="92"/>
      <c r="C477" s="114"/>
      <c r="D477" s="120" t="str">
        <f>IF(ISBLANK($C477),"",_xlfn.XLOOKUP($C477,SpeciesList[Species Code],SpeciesList[Species Name],"Unknown",0))</f>
        <v/>
      </c>
      <c r="E477" s="36"/>
      <c r="G477" s="85"/>
      <c r="H477" s="97"/>
      <c r="I477" s="12"/>
      <c r="J477" s="36"/>
    </row>
    <row r="478" spans="1:10">
      <c r="A478" s="91"/>
      <c r="B478" s="92"/>
      <c r="C478" s="114"/>
      <c r="D478" s="120" t="str">
        <f>IF(ISBLANK($C478),"",_xlfn.XLOOKUP($C478,SpeciesList[Species Code],SpeciesList[Species Name],"Unknown",0))</f>
        <v/>
      </c>
      <c r="E478" s="36"/>
      <c r="G478" s="85"/>
      <c r="H478" s="97"/>
      <c r="I478" s="12"/>
      <c r="J478" s="36"/>
    </row>
    <row r="479" spans="1:10">
      <c r="A479" s="91"/>
      <c r="B479" s="92"/>
      <c r="C479" s="114"/>
      <c r="D479" s="120" t="str">
        <f>IF(ISBLANK($C479),"",_xlfn.XLOOKUP($C479,SpeciesList[Species Code],SpeciesList[Species Name],"Unknown",0))</f>
        <v/>
      </c>
      <c r="E479" s="36"/>
      <c r="G479" s="85"/>
      <c r="H479" s="97"/>
      <c r="I479" s="12"/>
      <c r="J479" s="36"/>
    </row>
    <row r="480" spans="1:10">
      <c r="A480" s="91"/>
      <c r="B480" s="92"/>
      <c r="C480" s="114"/>
      <c r="D480" s="120" t="str">
        <f>IF(ISBLANK($C480),"",_xlfn.XLOOKUP($C480,SpeciesList[Species Code],SpeciesList[Species Name],"Unknown",0))</f>
        <v/>
      </c>
      <c r="E480" s="36"/>
      <c r="G480" s="85"/>
      <c r="H480" s="97"/>
      <c r="I480" s="12"/>
      <c r="J480" s="36"/>
    </row>
    <row r="481" spans="1:10">
      <c r="A481" s="91"/>
      <c r="B481" s="92"/>
      <c r="C481" s="114"/>
      <c r="D481" s="120" t="str">
        <f>IF(ISBLANK($C481),"",_xlfn.XLOOKUP($C481,SpeciesList[Species Code],SpeciesList[Species Name],"Unknown",0))</f>
        <v/>
      </c>
      <c r="E481" s="36"/>
      <c r="G481" s="85"/>
      <c r="H481" s="97"/>
      <c r="I481" s="12"/>
      <c r="J481" s="36"/>
    </row>
    <row r="482" spans="1:10">
      <c r="A482" s="91"/>
      <c r="B482" s="92"/>
      <c r="C482" s="114"/>
      <c r="D482" s="120" t="str">
        <f>IF(ISBLANK($C482),"",_xlfn.XLOOKUP($C482,SpeciesList[Species Code],SpeciesList[Species Name],"Unknown",0))</f>
        <v/>
      </c>
      <c r="E482" s="36"/>
      <c r="G482" s="85"/>
      <c r="H482" s="97"/>
      <c r="I482" s="12"/>
      <c r="J482" s="36"/>
    </row>
    <row r="483" spans="1:10">
      <c r="A483" s="91"/>
      <c r="B483" s="92"/>
      <c r="C483" s="114"/>
      <c r="D483" s="120" t="str">
        <f>IF(ISBLANK($C483),"",_xlfn.XLOOKUP($C483,SpeciesList[Species Code],SpeciesList[Species Name],"Unknown",0))</f>
        <v/>
      </c>
      <c r="E483" s="36"/>
      <c r="G483" s="85"/>
      <c r="H483" s="97"/>
      <c r="I483" s="12"/>
      <c r="J483" s="36"/>
    </row>
    <row r="484" spans="1:10">
      <c r="A484" s="91"/>
      <c r="B484" s="92"/>
      <c r="C484" s="114"/>
      <c r="D484" s="120" t="str">
        <f>IF(ISBLANK($C484),"",_xlfn.XLOOKUP($C484,SpeciesList[Species Code],SpeciesList[Species Name],"Unknown",0))</f>
        <v/>
      </c>
      <c r="E484" s="36"/>
      <c r="G484" s="85"/>
      <c r="H484" s="97"/>
      <c r="I484" s="12"/>
      <c r="J484" s="36"/>
    </row>
    <row r="485" spans="1:10">
      <c r="A485" s="91"/>
      <c r="B485" s="92"/>
      <c r="C485" s="114"/>
      <c r="D485" s="120" t="str">
        <f>IF(ISBLANK($C485),"",_xlfn.XLOOKUP($C485,SpeciesList[Species Code],SpeciesList[Species Name],"Unknown",0))</f>
        <v/>
      </c>
      <c r="E485" s="36"/>
      <c r="G485" s="85"/>
      <c r="H485" s="97"/>
      <c r="I485" s="12"/>
      <c r="J485" s="36"/>
    </row>
    <row r="486" spans="1:10">
      <c r="A486" s="91"/>
      <c r="B486" s="92"/>
      <c r="C486" s="114"/>
      <c r="D486" s="120" t="str">
        <f>IF(ISBLANK($C486),"",_xlfn.XLOOKUP($C486,SpeciesList[Species Code],SpeciesList[Species Name],"Unknown",0))</f>
        <v/>
      </c>
      <c r="E486" s="36"/>
      <c r="G486" s="85"/>
      <c r="H486" s="97"/>
      <c r="I486" s="12"/>
      <c r="J486" s="36"/>
    </row>
    <row r="487" spans="1:10">
      <c r="A487" s="91"/>
      <c r="B487" s="92"/>
      <c r="C487" s="114"/>
      <c r="D487" s="120" t="str">
        <f>IF(ISBLANK($C487),"",_xlfn.XLOOKUP($C487,SpeciesList[Species Code],SpeciesList[Species Name],"Unknown",0))</f>
        <v/>
      </c>
      <c r="E487" s="36"/>
      <c r="G487" s="85"/>
      <c r="H487" s="97"/>
      <c r="I487" s="12"/>
      <c r="J487" s="36"/>
    </row>
    <row r="488" spans="1:10">
      <c r="A488" s="91"/>
      <c r="B488" s="92"/>
      <c r="C488" s="114"/>
      <c r="D488" s="120" t="str">
        <f>IF(ISBLANK($C488),"",_xlfn.XLOOKUP($C488,SpeciesList[Species Code],SpeciesList[Species Name],"Unknown",0))</f>
        <v/>
      </c>
      <c r="E488" s="36"/>
      <c r="G488" s="85"/>
      <c r="H488" s="97"/>
      <c r="I488" s="12"/>
      <c r="J488" s="36"/>
    </row>
    <row r="489" spans="1:10">
      <c r="A489" s="91"/>
      <c r="B489" s="92"/>
      <c r="C489" s="114"/>
      <c r="D489" s="120" t="str">
        <f>IF(ISBLANK($C489),"",_xlfn.XLOOKUP($C489,SpeciesList[Species Code],SpeciesList[Species Name],"Unknown",0))</f>
        <v/>
      </c>
      <c r="E489" s="36"/>
      <c r="G489" s="85"/>
      <c r="H489" s="97"/>
      <c r="I489" s="12"/>
      <c r="J489" s="36"/>
    </row>
    <row r="490" spans="1:10">
      <c r="A490" s="91"/>
      <c r="B490" s="92"/>
      <c r="C490" s="114"/>
      <c r="D490" s="120" t="str">
        <f>IF(ISBLANK($C490),"",_xlfn.XLOOKUP($C490,SpeciesList[Species Code],SpeciesList[Species Name],"Unknown",0))</f>
        <v/>
      </c>
      <c r="E490" s="36"/>
      <c r="G490" s="85"/>
      <c r="H490" s="97"/>
      <c r="I490" s="12"/>
      <c r="J490" s="36"/>
    </row>
    <row r="491" spans="1:10">
      <c r="A491" s="91"/>
      <c r="B491" s="92"/>
      <c r="C491" s="114"/>
      <c r="D491" s="120" t="str">
        <f>IF(ISBLANK($C491),"",_xlfn.XLOOKUP($C491,SpeciesList[Species Code],SpeciesList[Species Name],"Unknown",0))</f>
        <v/>
      </c>
      <c r="E491" s="36"/>
      <c r="G491" s="85"/>
      <c r="H491" s="97"/>
      <c r="I491" s="12"/>
      <c r="J491" s="36"/>
    </row>
    <row r="492" spans="1:10">
      <c r="A492" s="91"/>
      <c r="B492" s="92"/>
      <c r="C492" s="114"/>
      <c r="D492" s="120" t="str">
        <f>IF(ISBLANK($C492),"",_xlfn.XLOOKUP($C492,SpeciesList[Species Code],SpeciesList[Species Name],"Unknown",0))</f>
        <v/>
      </c>
      <c r="E492" s="36"/>
      <c r="G492" s="85"/>
      <c r="H492" s="97"/>
      <c r="I492" s="12"/>
      <c r="J492" s="36"/>
    </row>
    <row r="493" spans="1:10">
      <c r="A493" s="91"/>
      <c r="B493" s="92"/>
      <c r="C493" s="114"/>
      <c r="D493" s="120" t="str">
        <f>IF(ISBLANK($C493),"",_xlfn.XLOOKUP($C493,SpeciesList[Species Code],SpeciesList[Species Name],"Unknown",0))</f>
        <v/>
      </c>
      <c r="E493" s="36"/>
      <c r="G493" s="85"/>
      <c r="H493" s="97"/>
      <c r="I493" s="12"/>
      <c r="J493" s="36"/>
    </row>
    <row r="494" spans="1:10">
      <c r="A494" s="91"/>
      <c r="B494" s="92"/>
      <c r="C494" s="114"/>
      <c r="D494" s="120" t="str">
        <f>IF(ISBLANK($C494),"",_xlfn.XLOOKUP($C494,SpeciesList[Species Code],SpeciesList[Species Name],"Unknown",0))</f>
        <v/>
      </c>
      <c r="E494" s="36"/>
      <c r="G494" s="85"/>
      <c r="H494" s="97"/>
      <c r="I494" s="12"/>
      <c r="J494" s="36"/>
    </row>
    <row r="495" spans="1:10">
      <c r="A495" s="91"/>
      <c r="B495" s="92"/>
      <c r="C495" s="114"/>
      <c r="D495" s="120" t="str">
        <f>IF(ISBLANK($C495),"",_xlfn.XLOOKUP($C495,SpeciesList[Species Code],SpeciesList[Species Name],"Unknown",0))</f>
        <v/>
      </c>
      <c r="E495" s="36"/>
      <c r="G495" s="85"/>
      <c r="H495" s="97"/>
      <c r="I495" s="12"/>
      <c r="J495" s="36"/>
    </row>
    <row r="496" spans="1:10">
      <c r="A496" s="91"/>
      <c r="B496" s="92"/>
      <c r="C496" s="114"/>
      <c r="D496" s="120" t="str">
        <f>IF(ISBLANK($C496),"",_xlfn.XLOOKUP($C496,SpeciesList[Species Code],SpeciesList[Species Name],"Unknown",0))</f>
        <v/>
      </c>
      <c r="E496" s="36"/>
      <c r="G496" s="85"/>
      <c r="H496" s="97"/>
      <c r="I496" s="12"/>
      <c r="J496" s="36"/>
    </row>
    <row r="497" spans="1:10">
      <c r="A497" s="91"/>
      <c r="B497" s="92"/>
      <c r="C497" s="114"/>
      <c r="D497" s="120" t="str">
        <f>IF(ISBLANK($C497),"",_xlfn.XLOOKUP($C497,SpeciesList[Species Code],SpeciesList[Species Name],"Unknown",0))</f>
        <v/>
      </c>
      <c r="E497" s="36"/>
      <c r="G497" s="85"/>
      <c r="H497" s="97"/>
      <c r="I497" s="12"/>
      <c r="J497" s="36"/>
    </row>
    <row r="498" spans="1:10">
      <c r="A498" s="91"/>
      <c r="B498" s="92"/>
      <c r="C498" s="114"/>
      <c r="D498" s="120" t="str">
        <f>IF(ISBLANK($C498),"",_xlfn.XLOOKUP($C498,SpeciesList[Species Code],SpeciesList[Species Name],"Unknown",0))</f>
        <v/>
      </c>
      <c r="E498" s="36"/>
      <c r="G498" s="85"/>
      <c r="H498" s="97"/>
      <c r="I498" s="12"/>
      <c r="J498" s="36"/>
    </row>
    <row r="499" spans="1:10">
      <c r="A499" s="91"/>
      <c r="B499" s="92"/>
      <c r="C499" s="114"/>
      <c r="D499" s="120" t="str">
        <f>IF(ISBLANK($C499),"",_xlfn.XLOOKUP($C499,SpeciesList[Species Code],SpeciesList[Species Name],"Unknown",0))</f>
        <v/>
      </c>
      <c r="E499" s="36"/>
      <c r="G499" s="85"/>
      <c r="H499" s="97"/>
      <c r="I499" s="12"/>
      <c r="J499" s="36"/>
    </row>
    <row r="500" spans="1:10">
      <c r="A500" s="91"/>
      <c r="B500" s="92"/>
      <c r="C500" s="114"/>
      <c r="D500" s="120" t="str">
        <f>IF(ISBLANK($C500),"",_xlfn.XLOOKUP($C500,SpeciesList[Species Code],SpeciesList[Species Name],"Unknown",0))</f>
        <v/>
      </c>
      <c r="E500" s="36"/>
      <c r="G500" s="85"/>
      <c r="H500" s="97"/>
      <c r="I500" s="12"/>
      <c r="J500" s="36"/>
    </row>
    <row r="501" spans="1:10">
      <c r="A501" s="91"/>
      <c r="B501" s="92"/>
      <c r="C501" s="114"/>
      <c r="D501" s="120" t="str">
        <f>IF(ISBLANK($C501),"",_xlfn.XLOOKUP($C501,SpeciesList[Species Code],SpeciesList[Species Name],"Unknown",0))</f>
        <v/>
      </c>
      <c r="E501" s="36"/>
      <c r="G501" s="85"/>
      <c r="H501" s="97"/>
      <c r="I501" s="12"/>
      <c r="J501" s="36"/>
    </row>
    <row r="502" spans="1:10">
      <c r="A502" s="91"/>
      <c r="B502" s="92"/>
      <c r="C502" s="114"/>
      <c r="D502" s="120" t="str">
        <f>IF(ISBLANK($C502),"",_xlfn.XLOOKUP($C502,SpeciesList[Species Code],SpeciesList[Species Name],"Unknown",0))</f>
        <v/>
      </c>
      <c r="E502" s="36"/>
      <c r="G502" s="85"/>
      <c r="H502" s="97"/>
      <c r="I502" s="12"/>
      <c r="J502" s="36"/>
    </row>
    <row r="503" spans="1:10">
      <c r="A503" s="91"/>
      <c r="B503" s="92"/>
      <c r="C503" s="114"/>
      <c r="D503" s="120" t="str">
        <f>IF(ISBLANK($C503),"",_xlfn.XLOOKUP($C503,SpeciesList[Species Code],SpeciesList[Species Name],"Unknown",0))</f>
        <v/>
      </c>
      <c r="E503" s="36"/>
      <c r="G503" s="85"/>
      <c r="H503" s="97"/>
      <c r="I503" s="12"/>
      <c r="J503" s="36"/>
    </row>
    <row r="504" spans="1:10">
      <c r="A504" s="91"/>
      <c r="B504" s="92"/>
      <c r="C504" s="114"/>
      <c r="D504" s="120" t="str">
        <f>IF(ISBLANK($C504),"",_xlfn.XLOOKUP($C504,SpeciesList[Species Code],SpeciesList[Species Name],"Unknown",0))</f>
        <v/>
      </c>
      <c r="E504" s="36"/>
      <c r="G504" s="85"/>
      <c r="H504" s="97"/>
      <c r="I504" s="12"/>
      <c r="J504" s="36"/>
    </row>
    <row r="505" spans="1:10">
      <c r="A505" s="91"/>
      <c r="B505" s="92"/>
      <c r="C505" s="114"/>
      <c r="D505" s="120" t="str">
        <f>IF(ISBLANK($C505),"",_xlfn.XLOOKUP($C505,SpeciesList[Species Code],SpeciesList[Species Name],"Unknown",0))</f>
        <v/>
      </c>
      <c r="E505" s="36"/>
      <c r="G505" s="85"/>
      <c r="H505" s="97"/>
      <c r="I505" s="12"/>
      <c r="J505" s="36"/>
    </row>
    <row r="506" spans="1:10">
      <c r="A506" s="91"/>
      <c r="B506" s="92"/>
      <c r="C506" s="114"/>
      <c r="D506" s="120" t="str">
        <f>IF(ISBLANK($C506),"",_xlfn.XLOOKUP($C506,SpeciesList[Species Code],SpeciesList[Species Name],"Unknown",0))</f>
        <v/>
      </c>
      <c r="E506" s="36"/>
      <c r="G506" s="85"/>
      <c r="H506" s="97"/>
      <c r="I506" s="12"/>
      <c r="J506" s="36"/>
    </row>
    <row r="507" spans="1:10">
      <c r="A507" s="91"/>
      <c r="B507" s="92"/>
      <c r="C507" s="114"/>
      <c r="D507" s="120" t="str">
        <f>IF(ISBLANK($C507),"",_xlfn.XLOOKUP($C507,SpeciesList[Species Code],SpeciesList[Species Name],"Unknown",0))</f>
        <v/>
      </c>
      <c r="E507" s="36"/>
      <c r="G507" s="85"/>
      <c r="H507" s="97"/>
      <c r="I507" s="12"/>
      <c r="J507" s="36"/>
    </row>
    <row r="508" spans="1:10">
      <c r="A508" s="91"/>
      <c r="B508" s="92"/>
      <c r="C508" s="114"/>
      <c r="D508" s="120" t="str">
        <f>IF(ISBLANK($C508),"",_xlfn.XLOOKUP($C508,SpeciesList[Species Code],SpeciesList[Species Name],"Unknown",0))</f>
        <v/>
      </c>
      <c r="E508" s="36"/>
      <c r="G508" s="85"/>
      <c r="H508" s="97"/>
      <c r="I508" s="12"/>
      <c r="J508" s="36"/>
    </row>
    <row r="509" spans="1:10">
      <c r="A509" s="91"/>
      <c r="B509" s="92"/>
      <c r="C509" s="114"/>
      <c r="D509" s="120" t="str">
        <f>IF(ISBLANK($C509),"",_xlfn.XLOOKUP($C509,SpeciesList[Species Code],SpeciesList[Species Name],"Unknown",0))</f>
        <v/>
      </c>
      <c r="E509" s="36"/>
      <c r="G509" s="85"/>
      <c r="H509" s="97"/>
      <c r="I509" s="12"/>
      <c r="J509" s="36"/>
    </row>
    <row r="510" spans="1:10">
      <c r="A510" s="91"/>
      <c r="B510" s="92"/>
      <c r="C510" s="114"/>
      <c r="D510" s="120" t="str">
        <f>IF(ISBLANK($C510),"",_xlfn.XLOOKUP($C510,SpeciesList[Species Code],SpeciesList[Species Name],"Unknown",0))</f>
        <v/>
      </c>
      <c r="E510" s="36"/>
      <c r="G510" s="85"/>
      <c r="H510" s="97"/>
      <c r="I510" s="12"/>
      <c r="J510" s="36"/>
    </row>
    <row r="511" spans="1:10">
      <c r="A511" s="91"/>
      <c r="B511" s="92"/>
      <c r="C511" s="114"/>
      <c r="D511" s="120" t="str">
        <f>IF(ISBLANK($C511),"",_xlfn.XLOOKUP($C511,SpeciesList[Species Code],SpeciesList[Species Name],"Unknown",0))</f>
        <v/>
      </c>
      <c r="E511" s="36"/>
      <c r="G511" s="85"/>
      <c r="H511" s="97"/>
      <c r="I511" s="12"/>
      <c r="J511" s="36"/>
    </row>
    <row r="512" spans="1:10">
      <c r="A512" s="91"/>
      <c r="B512" s="92"/>
      <c r="C512" s="114"/>
      <c r="D512" s="120" t="str">
        <f>IF(ISBLANK($C512),"",_xlfn.XLOOKUP($C512,SpeciesList[Species Code],SpeciesList[Species Name],"Unknown",0))</f>
        <v/>
      </c>
      <c r="E512" s="36"/>
      <c r="G512" s="85"/>
      <c r="H512" s="97"/>
      <c r="I512" s="12"/>
      <c r="J512" s="36"/>
    </row>
    <row r="513" spans="1:10">
      <c r="A513" s="91"/>
      <c r="B513" s="92"/>
      <c r="C513" s="114"/>
      <c r="D513" s="120" t="str">
        <f>IF(ISBLANK($C513),"",_xlfn.XLOOKUP($C513,SpeciesList[Species Code],SpeciesList[Species Name],"Unknown",0))</f>
        <v/>
      </c>
      <c r="E513" s="36"/>
      <c r="G513" s="85"/>
      <c r="H513" s="97"/>
      <c r="I513" s="12"/>
      <c r="J513" s="36"/>
    </row>
    <row r="514" spans="1:10">
      <c r="A514" s="91"/>
      <c r="B514" s="92"/>
      <c r="C514" s="114"/>
      <c r="D514" s="120" t="str">
        <f>IF(ISBLANK($C514),"",_xlfn.XLOOKUP($C514,SpeciesList[Species Code],SpeciesList[Species Name],"Unknown",0))</f>
        <v/>
      </c>
      <c r="E514" s="36"/>
      <c r="G514" s="85"/>
      <c r="H514" s="97"/>
      <c r="I514" s="12"/>
      <c r="J514" s="36"/>
    </row>
    <row r="515" spans="1:10">
      <c r="A515" s="91"/>
      <c r="B515" s="92"/>
      <c r="C515" s="114"/>
      <c r="D515" s="120" t="str">
        <f>IF(ISBLANK($C515),"",_xlfn.XLOOKUP($C515,SpeciesList[Species Code],SpeciesList[Species Name],"Unknown",0))</f>
        <v/>
      </c>
      <c r="E515" s="36"/>
      <c r="G515" s="85"/>
      <c r="H515" s="97"/>
      <c r="I515" s="12"/>
      <c r="J515" s="36"/>
    </row>
    <row r="516" spans="1:10">
      <c r="A516" s="91"/>
      <c r="B516" s="92"/>
      <c r="C516" s="114"/>
      <c r="D516" s="120" t="str">
        <f>IF(ISBLANK($C516),"",_xlfn.XLOOKUP($C516,SpeciesList[Species Code],SpeciesList[Species Name],"Unknown",0))</f>
        <v/>
      </c>
      <c r="E516" s="36"/>
      <c r="G516" s="85"/>
      <c r="H516" s="97"/>
      <c r="I516" s="12"/>
      <c r="J516" s="36"/>
    </row>
    <row r="517" spans="1:10">
      <c r="A517" s="91"/>
      <c r="B517" s="92"/>
      <c r="C517" s="114"/>
      <c r="D517" s="120" t="str">
        <f>IF(ISBLANK($C517),"",_xlfn.XLOOKUP($C517,SpeciesList[Species Code],SpeciesList[Species Name],"Unknown",0))</f>
        <v/>
      </c>
      <c r="E517" s="36"/>
      <c r="G517" s="85"/>
      <c r="H517" s="97"/>
      <c r="I517" s="12"/>
      <c r="J517" s="36"/>
    </row>
    <row r="518" spans="1:10">
      <c r="A518" s="91"/>
      <c r="B518" s="92"/>
      <c r="C518" s="114"/>
      <c r="D518" s="120" t="str">
        <f>IF(ISBLANK($C518),"",_xlfn.XLOOKUP($C518,SpeciesList[Species Code],SpeciesList[Species Name],"Unknown",0))</f>
        <v/>
      </c>
      <c r="E518" s="36"/>
      <c r="G518" s="85"/>
      <c r="H518" s="97"/>
      <c r="I518" s="12"/>
      <c r="J518" s="36"/>
    </row>
    <row r="519" spans="1:10">
      <c r="A519" s="91"/>
      <c r="B519" s="92"/>
      <c r="C519" s="114"/>
      <c r="D519" s="120" t="str">
        <f>IF(ISBLANK($C519),"",_xlfn.XLOOKUP($C519,SpeciesList[Species Code],SpeciesList[Species Name],"Unknown",0))</f>
        <v/>
      </c>
      <c r="E519" s="36"/>
      <c r="G519" s="85"/>
      <c r="H519" s="97"/>
      <c r="I519" s="12"/>
      <c r="J519" s="36"/>
    </row>
    <row r="520" spans="1:10">
      <c r="A520" s="91"/>
      <c r="B520" s="92"/>
      <c r="C520" s="114"/>
      <c r="D520" s="120" t="str">
        <f>IF(ISBLANK($C520),"",_xlfn.XLOOKUP($C520,SpeciesList[Species Code],SpeciesList[Species Name],"Unknown",0))</f>
        <v/>
      </c>
      <c r="E520" s="36"/>
      <c r="G520" s="85"/>
      <c r="H520" s="97"/>
      <c r="I520" s="12"/>
      <c r="J520" s="36"/>
    </row>
    <row r="521" spans="1:10">
      <c r="A521" s="91"/>
      <c r="B521" s="92"/>
      <c r="C521" s="114"/>
      <c r="D521" s="120" t="str">
        <f>IF(ISBLANK($C521),"",_xlfn.XLOOKUP($C521,SpeciesList[Species Code],SpeciesList[Species Name],"Unknown",0))</f>
        <v/>
      </c>
      <c r="E521" s="36"/>
      <c r="G521" s="85"/>
      <c r="H521" s="97"/>
      <c r="I521" s="12"/>
      <c r="J521" s="36"/>
    </row>
    <row r="522" spans="1:10">
      <c r="A522" s="91"/>
      <c r="B522" s="92"/>
      <c r="C522" s="114"/>
      <c r="D522" s="120" t="str">
        <f>IF(ISBLANK($C522),"",_xlfn.XLOOKUP($C522,SpeciesList[Species Code],SpeciesList[Species Name],"Unknown",0))</f>
        <v/>
      </c>
      <c r="E522" s="36"/>
      <c r="G522" s="85"/>
      <c r="H522" s="97"/>
      <c r="I522" s="12"/>
      <c r="J522" s="36"/>
    </row>
    <row r="523" spans="1:10">
      <c r="A523" s="91"/>
      <c r="B523" s="92"/>
      <c r="C523" s="114"/>
      <c r="D523" s="120" t="str">
        <f>IF(ISBLANK($C523),"",_xlfn.XLOOKUP($C523,SpeciesList[Species Code],SpeciesList[Species Name],"Unknown",0))</f>
        <v/>
      </c>
      <c r="E523" s="36"/>
      <c r="G523" s="85"/>
      <c r="H523" s="97"/>
      <c r="I523" s="12"/>
      <c r="J523" s="36"/>
    </row>
    <row r="524" spans="1:10">
      <c r="A524" s="91"/>
      <c r="B524" s="92"/>
      <c r="C524" s="114"/>
      <c r="D524" s="120" t="str">
        <f>IF(ISBLANK($C524),"",_xlfn.XLOOKUP($C524,SpeciesList[Species Code],SpeciesList[Species Name],"Unknown",0))</f>
        <v/>
      </c>
      <c r="E524" s="36"/>
      <c r="G524" s="85"/>
      <c r="H524" s="97"/>
      <c r="I524" s="12"/>
      <c r="J524" s="36"/>
    </row>
    <row r="525" spans="1:10">
      <c r="A525" s="91"/>
      <c r="B525" s="92"/>
      <c r="C525" s="114"/>
      <c r="D525" s="120" t="str">
        <f>IF(ISBLANK($C525),"",_xlfn.XLOOKUP($C525,SpeciesList[Species Code],SpeciesList[Species Name],"Unknown",0))</f>
        <v/>
      </c>
      <c r="E525" s="36"/>
      <c r="G525" s="85"/>
      <c r="H525" s="97"/>
      <c r="I525" s="12"/>
      <c r="J525" s="36"/>
    </row>
    <row r="526" spans="1:10">
      <c r="A526" s="91"/>
      <c r="B526" s="92"/>
      <c r="C526" s="114"/>
      <c r="D526" s="120" t="str">
        <f>IF(ISBLANK($C526),"",_xlfn.XLOOKUP($C526,SpeciesList[Species Code],SpeciesList[Species Name],"Unknown",0))</f>
        <v/>
      </c>
      <c r="E526" s="36"/>
      <c r="G526" s="85"/>
      <c r="H526" s="97"/>
      <c r="I526" s="12"/>
      <c r="J526" s="36"/>
    </row>
    <row r="527" spans="1:10">
      <c r="A527" s="91"/>
      <c r="B527" s="92"/>
      <c r="C527" s="114"/>
      <c r="D527" s="120" t="str">
        <f>IF(ISBLANK($C527),"",_xlfn.XLOOKUP($C527,SpeciesList[Species Code],SpeciesList[Species Name],"Unknown",0))</f>
        <v/>
      </c>
      <c r="E527" s="36"/>
      <c r="G527" s="85"/>
      <c r="H527" s="97"/>
      <c r="I527" s="12"/>
      <c r="J527" s="36"/>
    </row>
    <row r="528" spans="1:10">
      <c r="A528" s="91"/>
      <c r="B528" s="92"/>
      <c r="C528" s="114"/>
      <c r="D528" s="120" t="str">
        <f>IF(ISBLANK($C528),"",_xlfn.XLOOKUP($C528,SpeciesList[Species Code],SpeciesList[Species Name],"Unknown",0))</f>
        <v/>
      </c>
      <c r="E528" s="36"/>
      <c r="G528" s="85"/>
      <c r="H528" s="97"/>
      <c r="I528" s="12"/>
      <c r="J528" s="36"/>
    </row>
    <row r="529" spans="1:10">
      <c r="A529" s="91"/>
      <c r="B529" s="92"/>
      <c r="C529" s="114"/>
      <c r="D529" s="120" t="str">
        <f>IF(ISBLANK($C529),"",_xlfn.XLOOKUP($C529,SpeciesList[Species Code],SpeciesList[Species Name],"Unknown",0))</f>
        <v/>
      </c>
      <c r="E529" s="36"/>
      <c r="G529" s="85"/>
      <c r="H529" s="97"/>
      <c r="I529" s="12"/>
      <c r="J529" s="36"/>
    </row>
    <row r="530" spans="1:10">
      <c r="A530" s="91"/>
      <c r="B530" s="92"/>
      <c r="C530" s="114"/>
      <c r="D530" s="120" t="str">
        <f>IF(ISBLANK($C530),"",_xlfn.XLOOKUP($C530,SpeciesList[Species Code],SpeciesList[Species Name],"Unknown",0))</f>
        <v/>
      </c>
      <c r="E530" s="36"/>
      <c r="G530" s="85"/>
      <c r="H530" s="97"/>
      <c r="I530" s="12"/>
      <c r="J530" s="36"/>
    </row>
    <row r="531" spans="1:10">
      <c r="A531" s="91"/>
      <c r="B531" s="92"/>
      <c r="C531" s="114"/>
      <c r="D531" s="120" t="str">
        <f>IF(ISBLANK($C531),"",_xlfn.XLOOKUP($C531,SpeciesList[Species Code],SpeciesList[Species Name],"Unknown",0))</f>
        <v/>
      </c>
      <c r="E531" s="36"/>
      <c r="G531" s="85"/>
      <c r="H531" s="97"/>
      <c r="I531" s="12"/>
      <c r="J531" s="36"/>
    </row>
    <row r="532" spans="1:10">
      <c r="A532" s="91"/>
      <c r="B532" s="92"/>
      <c r="C532" s="114"/>
      <c r="D532" s="120" t="str">
        <f>IF(ISBLANK($C532),"",_xlfn.XLOOKUP($C532,SpeciesList[Species Code],SpeciesList[Species Name],"Unknown",0))</f>
        <v/>
      </c>
      <c r="E532" s="36"/>
      <c r="G532" s="85"/>
      <c r="H532" s="97"/>
      <c r="I532" s="12"/>
      <c r="J532" s="36"/>
    </row>
    <row r="533" spans="1:10">
      <c r="A533" s="91"/>
      <c r="B533" s="92"/>
      <c r="C533" s="114"/>
      <c r="D533" s="120" t="str">
        <f>IF(ISBLANK($C533),"",_xlfn.XLOOKUP($C533,SpeciesList[Species Code],SpeciesList[Species Name],"Unknown",0))</f>
        <v/>
      </c>
      <c r="E533" s="36"/>
      <c r="G533" s="85"/>
      <c r="H533" s="97"/>
      <c r="I533" s="12"/>
      <c r="J533" s="36"/>
    </row>
    <row r="534" spans="1:10">
      <c r="A534" s="91"/>
      <c r="B534" s="92"/>
      <c r="C534" s="114"/>
      <c r="D534" s="120" t="str">
        <f>IF(ISBLANK($C534),"",_xlfn.XLOOKUP($C534,SpeciesList[Species Code],SpeciesList[Species Name],"Unknown",0))</f>
        <v/>
      </c>
      <c r="E534" s="36"/>
      <c r="G534" s="85"/>
      <c r="H534" s="97"/>
      <c r="I534" s="12"/>
      <c r="J534" s="36"/>
    </row>
    <row r="535" spans="1:10">
      <c r="A535" s="91"/>
      <c r="B535" s="92"/>
      <c r="C535" s="114"/>
      <c r="D535" s="120" t="str">
        <f>IF(ISBLANK($C535),"",_xlfn.XLOOKUP($C535,SpeciesList[Species Code],SpeciesList[Species Name],"Unknown",0))</f>
        <v/>
      </c>
      <c r="E535" s="36"/>
      <c r="G535" s="85"/>
      <c r="H535" s="97"/>
      <c r="I535" s="12"/>
      <c r="J535" s="36"/>
    </row>
    <row r="536" spans="1:10">
      <c r="A536" s="91"/>
      <c r="B536" s="92"/>
      <c r="C536" s="114"/>
      <c r="D536" s="120" t="str">
        <f>IF(ISBLANK($C536),"",_xlfn.XLOOKUP($C536,SpeciesList[Species Code],SpeciesList[Species Name],"Unknown",0))</f>
        <v/>
      </c>
      <c r="E536" s="36"/>
      <c r="G536" s="85"/>
      <c r="H536" s="97"/>
      <c r="I536" s="12"/>
      <c r="J536" s="36"/>
    </row>
    <row r="537" spans="1:10">
      <c r="A537" s="91"/>
      <c r="B537" s="92"/>
      <c r="C537" s="114"/>
      <c r="D537" s="120" t="str">
        <f>IF(ISBLANK($C537),"",_xlfn.XLOOKUP($C537,SpeciesList[Species Code],SpeciesList[Species Name],"Unknown",0))</f>
        <v/>
      </c>
      <c r="E537" s="36"/>
      <c r="G537" s="85"/>
      <c r="H537" s="97"/>
      <c r="I537" s="12"/>
      <c r="J537" s="36"/>
    </row>
    <row r="538" spans="1:10">
      <c r="A538" s="91"/>
      <c r="B538" s="92"/>
      <c r="C538" s="114"/>
      <c r="D538" s="120" t="str">
        <f>IF(ISBLANK($C538),"",_xlfn.XLOOKUP($C538,SpeciesList[Species Code],SpeciesList[Species Name],"Unknown",0))</f>
        <v/>
      </c>
      <c r="E538" s="36"/>
      <c r="G538" s="85"/>
      <c r="H538" s="97"/>
      <c r="I538" s="12"/>
      <c r="J538" s="36"/>
    </row>
    <row r="539" spans="1:10">
      <c r="A539" s="91"/>
      <c r="B539" s="92"/>
      <c r="C539" s="114"/>
      <c r="D539" s="120" t="str">
        <f>IF(ISBLANK($C539),"",_xlfn.XLOOKUP($C539,SpeciesList[Species Code],SpeciesList[Species Name],"Unknown",0))</f>
        <v/>
      </c>
      <c r="E539" s="36"/>
      <c r="G539" s="85"/>
      <c r="H539" s="97"/>
      <c r="I539" s="12"/>
      <c r="J539" s="36"/>
    </row>
    <row r="540" spans="1:10">
      <c r="A540" s="91"/>
      <c r="B540" s="92"/>
      <c r="C540" s="114"/>
      <c r="D540" s="120" t="str">
        <f>IF(ISBLANK($C540),"",_xlfn.XLOOKUP($C540,SpeciesList[Species Code],SpeciesList[Species Name],"Unknown",0))</f>
        <v/>
      </c>
      <c r="E540" s="36"/>
      <c r="G540" s="85"/>
      <c r="H540" s="97"/>
      <c r="I540" s="12"/>
      <c r="J540" s="36"/>
    </row>
    <row r="541" spans="1:10">
      <c r="A541" s="91"/>
      <c r="B541" s="92"/>
      <c r="C541" s="114"/>
      <c r="D541" s="120" t="str">
        <f>IF(ISBLANK($C541),"",_xlfn.XLOOKUP($C541,SpeciesList[Species Code],SpeciesList[Species Name],"Unknown",0))</f>
        <v/>
      </c>
      <c r="E541" s="36"/>
      <c r="G541" s="85"/>
      <c r="H541" s="97"/>
      <c r="I541" s="12"/>
      <c r="J541" s="36"/>
    </row>
    <row r="542" spans="1:10">
      <c r="A542" s="91"/>
      <c r="B542" s="92"/>
      <c r="C542" s="114"/>
      <c r="D542" s="120" t="str">
        <f>IF(ISBLANK($C542),"",_xlfn.XLOOKUP($C542,SpeciesList[Species Code],SpeciesList[Species Name],"Unknown",0))</f>
        <v/>
      </c>
      <c r="E542" s="36"/>
      <c r="G542" s="85"/>
      <c r="H542" s="97"/>
      <c r="I542" s="12"/>
      <c r="J542" s="36"/>
    </row>
    <row r="543" spans="1:10">
      <c r="A543" s="91"/>
      <c r="B543" s="92"/>
      <c r="C543" s="114"/>
      <c r="D543" s="120" t="str">
        <f>IF(ISBLANK($C543),"",_xlfn.XLOOKUP($C543,SpeciesList[Species Code],SpeciesList[Species Name],"Unknown",0))</f>
        <v/>
      </c>
      <c r="E543" s="36"/>
      <c r="G543" s="85"/>
      <c r="H543" s="97"/>
      <c r="I543" s="12"/>
      <c r="J543" s="36"/>
    </row>
    <row r="544" spans="1:10">
      <c r="A544" s="91"/>
      <c r="B544" s="92"/>
      <c r="C544" s="114"/>
      <c r="D544" s="120" t="str">
        <f>IF(ISBLANK($C544),"",_xlfn.XLOOKUP($C544,SpeciesList[Species Code],SpeciesList[Species Name],"Unknown",0))</f>
        <v/>
      </c>
      <c r="E544" s="36"/>
      <c r="G544" s="85"/>
      <c r="H544" s="97"/>
      <c r="I544" s="12"/>
      <c r="J544" s="36"/>
    </row>
    <row r="545" spans="1:10">
      <c r="A545" s="91"/>
      <c r="B545" s="92"/>
      <c r="C545" s="114"/>
      <c r="D545" s="120" t="str">
        <f>IF(ISBLANK($C545),"",_xlfn.XLOOKUP($C545,SpeciesList[Species Code],SpeciesList[Species Name],"Unknown",0))</f>
        <v/>
      </c>
      <c r="E545" s="36"/>
      <c r="G545" s="85"/>
      <c r="H545" s="97"/>
      <c r="I545" s="12"/>
      <c r="J545" s="36"/>
    </row>
    <row r="546" spans="1:10">
      <c r="A546" s="91"/>
      <c r="B546" s="92"/>
      <c r="C546" s="114"/>
      <c r="D546" s="120" t="str">
        <f>IF(ISBLANK($C546),"",_xlfn.XLOOKUP($C546,SpeciesList[Species Code],SpeciesList[Species Name],"Unknown",0))</f>
        <v/>
      </c>
      <c r="E546" s="36"/>
      <c r="G546" s="85"/>
      <c r="H546" s="97"/>
      <c r="I546" s="12"/>
      <c r="J546" s="36"/>
    </row>
    <row r="547" spans="1:10">
      <c r="A547" s="91"/>
      <c r="B547" s="92"/>
      <c r="C547" s="114"/>
      <c r="D547" s="120" t="str">
        <f>IF(ISBLANK($C547),"",_xlfn.XLOOKUP($C547,SpeciesList[Species Code],SpeciesList[Species Name],"Unknown",0))</f>
        <v/>
      </c>
      <c r="E547" s="36"/>
      <c r="G547" s="85"/>
      <c r="H547" s="97"/>
      <c r="I547" s="12"/>
      <c r="J547" s="36"/>
    </row>
    <row r="548" spans="1:10">
      <c r="A548" s="91"/>
      <c r="B548" s="92"/>
      <c r="C548" s="114"/>
      <c r="D548" s="120" t="str">
        <f>IF(ISBLANK($C548),"",_xlfn.XLOOKUP($C548,SpeciesList[Species Code],SpeciesList[Species Name],"Unknown",0))</f>
        <v/>
      </c>
      <c r="E548" s="36"/>
      <c r="G548" s="85"/>
      <c r="H548" s="97"/>
      <c r="I548" s="12"/>
      <c r="J548" s="36"/>
    </row>
    <row r="549" spans="1:10">
      <c r="A549" s="91"/>
      <c r="B549" s="92"/>
      <c r="C549" s="114"/>
      <c r="D549" s="120" t="str">
        <f>IF(ISBLANK($C549),"",_xlfn.XLOOKUP($C549,SpeciesList[Species Code],SpeciesList[Species Name],"Unknown",0))</f>
        <v/>
      </c>
      <c r="E549" s="36"/>
      <c r="G549" s="85"/>
      <c r="H549" s="97"/>
      <c r="I549" s="12"/>
      <c r="J549" s="36"/>
    </row>
    <row r="550" spans="1:10">
      <c r="A550" s="91"/>
      <c r="B550" s="92"/>
      <c r="C550" s="114"/>
      <c r="D550" s="120" t="str">
        <f>IF(ISBLANK($C550),"",_xlfn.XLOOKUP($C550,SpeciesList[Species Code],SpeciesList[Species Name],"Unknown",0))</f>
        <v/>
      </c>
      <c r="E550" s="36"/>
      <c r="G550" s="85"/>
      <c r="H550" s="97"/>
      <c r="I550" s="12"/>
      <c r="J550" s="36"/>
    </row>
    <row r="551" spans="1:10">
      <c r="A551" s="91"/>
      <c r="B551" s="92"/>
      <c r="C551" s="114"/>
      <c r="D551" s="120" t="str">
        <f>IF(ISBLANK($C551),"",_xlfn.XLOOKUP($C551,SpeciesList[Species Code],SpeciesList[Species Name],"Unknown",0))</f>
        <v/>
      </c>
      <c r="E551" s="36"/>
      <c r="G551" s="85"/>
      <c r="H551" s="97"/>
      <c r="I551" s="12"/>
      <c r="J551" s="36"/>
    </row>
    <row r="552" spans="1:10">
      <c r="A552" s="91"/>
      <c r="B552" s="92"/>
      <c r="C552" s="114"/>
      <c r="D552" s="120" t="str">
        <f>IF(ISBLANK($C552),"",_xlfn.XLOOKUP($C552,SpeciesList[Species Code],SpeciesList[Species Name],"Unknown",0))</f>
        <v/>
      </c>
      <c r="E552" s="36"/>
      <c r="G552" s="85"/>
      <c r="H552" s="97"/>
      <c r="I552" s="12"/>
      <c r="J552" s="36"/>
    </row>
    <row r="553" spans="1:10">
      <c r="A553" s="91"/>
      <c r="B553" s="92"/>
      <c r="C553" s="114"/>
      <c r="D553" s="120" t="str">
        <f>IF(ISBLANK($C553),"",_xlfn.XLOOKUP($C553,SpeciesList[Species Code],SpeciesList[Species Name],"Unknown",0))</f>
        <v/>
      </c>
      <c r="E553" s="36"/>
      <c r="G553" s="85"/>
      <c r="H553" s="97"/>
      <c r="I553" s="12"/>
      <c r="J553" s="36"/>
    </row>
    <row r="554" spans="1:10">
      <c r="A554" s="91"/>
      <c r="B554" s="92"/>
      <c r="C554" s="114"/>
      <c r="D554" s="120" t="str">
        <f>IF(ISBLANK($C554),"",_xlfn.XLOOKUP($C554,SpeciesList[Species Code],SpeciesList[Species Name],"Unknown",0))</f>
        <v/>
      </c>
      <c r="E554" s="36"/>
      <c r="G554" s="85"/>
      <c r="H554" s="97"/>
      <c r="I554" s="12"/>
      <c r="J554" s="36"/>
    </row>
    <row r="555" spans="1:10">
      <c r="A555" s="91"/>
      <c r="B555" s="92"/>
      <c r="C555" s="114"/>
      <c r="D555" s="120" t="str">
        <f>IF(ISBLANK($C555),"",_xlfn.XLOOKUP($C555,SpeciesList[Species Code],SpeciesList[Species Name],"Unknown",0))</f>
        <v/>
      </c>
      <c r="E555" s="36"/>
      <c r="G555" s="85"/>
      <c r="H555" s="97"/>
      <c r="I555" s="12"/>
      <c r="J555" s="36"/>
    </row>
    <row r="556" spans="1:10">
      <c r="A556" s="91"/>
      <c r="B556" s="92"/>
      <c r="C556" s="114"/>
      <c r="D556" s="120" t="str">
        <f>IF(ISBLANK($C556),"",_xlfn.XLOOKUP($C556,SpeciesList[Species Code],SpeciesList[Species Name],"Unknown",0))</f>
        <v/>
      </c>
      <c r="E556" s="36"/>
      <c r="G556" s="85"/>
      <c r="H556" s="97"/>
      <c r="I556" s="12"/>
      <c r="J556" s="36"/>
    </row>
    <row r="557" spans="1:10">
      <c r="A557" s="91"/>
      <c r="B557" s="92"/>
      <c r="C557" s="114"/>
      <c r="D557" s="120" t="str">
        <f>IF(ISBLANK($C557),"",_xlfn.XLOOKUP($C557,SpeciesList[Species Code],SpeciesList[Species Name],"Unknown",0))</f>
        <v/>
      </c>
      <c r="E557" s="36"/>
      <c r="G557" s="85"/>
      <c r="H557" s="97"/>
      <c r="I557" s="12"/>
      <c r="J557" s="36"/>
    </row>
    <row r="558" spans="1:10">
      <c r="A558" s="91"/>
      <c r="B558" s="92"/>
      <c r="C558" s="114"/>
      <c r="D558" s="120" t="str">
        <f>IF(ISBLANK($C558),"",_xlfn.XLOOKUP($C558,SpeciesList[Species Code],SpeciesList[Species Name],"Unknown",0))</f>
        <v/>
      </c>
      <c r="E558" s="36"/>
      <c r="G558" s="85"/>
      <c r="H558" s="97"/>
      <c r="I558" s="12"/>
      <c r="J558" s="36"/>
    </row>
    <row r="559" spans="1:10">
      <c r="A559" s="91"/>
      <c r="B559" s="92"/>
      <c r="C559" s="114"/>
      <c r="D559" s="120" t="str">
        <f>IF(ISBLANK($C559),"",_xlfn.XLOOKUP($C559,SpeciesList[Species Code],SpeciesList[Species Name],"Unknown",0))</f>
        <v/>
      </c>
      <c r="E559" s="36"/>
      <c r="G559" s="85"/>
      <c r="H559" s="97"/>
      <c r="I559" s="12"/>
      <c r="J559" s="36"/>
    </row>
    <row r="560" spans="1:10">
      <c r="A560" s="91"/>
      <c r="B560" s="92"/>
      <c r="C560" s="114"/>
      <c r="D560" s="120" t="str">
        <f>IF(ISBLANK($C560),"",_xlfn.XLOOKUP($C560,SpeciesList[Species Code],SpeciesList[Species Name],"Unknown",0))</f>
        <v/>
      </c>
      <c r="E560" s="36"/>
      <c r="G560" s="85"/>
      <c r="H560" s="97"/>
      <c r="I560" s="12"/>
      <c r="J560" s="36"/>
    </row>
    <row r="561" spans="1:10">
      <c r="A561" s="91"/>
      <c r="B561" s="92"/>
      <c r="C561" s="114"/>
      <c r="D561" s="120" t="str">
        <f>IF(ISBLANK($C561),"",_xlfn.XLOOKUP($C561,SpeciesList[Species Code],SpeciesList[Species Name],"Unknown",0))</f>
        <v/>
      </c>
      <c r="E561" s="36"/>
      <c r="G561" s="85"/>
      <c r="H561" s="97"/>
      <c r="I561" s="12"/>
      <c r="J561" s="36"/>
    </row>
    <row r="562" spans="1:10">
      <c r="A562" s="91"/>
      <c r="B562" s="92"/>
      <c r="C562" s="114"/>
      <c r="D562" s="120" t="str">
        <f>IF(ISBLANK($C562),"",_xlfn.XLOOKUP($C562,SpeciesList[Species Code],SpeciesList[Species Name],"Unknown",0))</f>
        <v/>
      </c>
      <c r="E562" s="36"/>
      <c r="G562" s="85"/>
      <c r="H562" s="97"/>
      <c r="I562" s="12"/>
      <c r="J562" s="36"/>
    </row>
    <row r="563" spans="1:10">
      <c r="A563" s="91"/>
      <c r="B563" s="92"/>
      <c r="C563" s="114"/>
      <c r="D563" s="120" t="str">
        <f>IF(ISBLANK($C563),"",_xlfn.XLOOKUP($C563,SpeciesList[Species Code],SpeciesList[Species Name],"Unknown",0))</f>
        <v/>
      </c>
      <c r="E563" s="36"/>
      <c r="G563" s="85"/>
      <c r="H563" s="97"/>
      <c r="I563" s="12"/>
      <c r="J563" s="36"/>
    </row>
    <row r="564" spans="1:10">
      <c r="A564" s="91"/>
      <c r="B564" s="92"/>
      <c r="C564" s="114"/>
      <c r="D564" s="120" t="str">
        <f>IF(ISBLANK($C564),"",_xlfn.XLOOKUP($C564,SpeciesList[Species Code],SpeciesList[Species Name],"Unknown",0))</f>
        <v/>
      </c>
      <c r="E564" s="36"/>
      <c r="G564" s="85"/>
      <c r="H564" s="97"/>
      <c r="I564" s="12"/>
      <c r="J564" s="36"/>
    </row>
    <row r="565" spans="1:10">
      <c r="A565" s="91"/>
      <c r="B565" s="92"/>
      <c r="C565" s="114"/>
      <c r="D565" s="120" t="str">
        <f>IF(ISBLANK($C565),"",_xlfn.XLOOKUP($C565,SpeciesList[Species Code],SpeciesList[Species Name],"Unknown",0))</f>
        <v/>
      </c>
      <c r="E565" s="36"/>
      <c r="G565" s="85"/>
      <c r="H565" s="97"/>
      <c r="I565" s="12"/>
      <c r="J565" s="36"/>
    </row>
    <row r="566" spans="1:10">
      <c r="A566" s="91"/>
      <c r="B566" s="92"/>
      <c r="C566" s="114"/>
      <c r="D566" s="120" t="str">
        <f>IF(ISBLANK($C566),"",_xlfn.XLOOKUP($C566,SpeciesList[Species Code],SpeciesList[Species Name],"Unknown",0))</f>
        <v/>
      </c>
      <c r="E566" s="36"/>
      <c r="G566" s="85"/>
      <c r="H566" s="97"/>
      <c r="I566" s="12"/>
      <c r="J566" s="36"/>
    </row>
    <row r="567" spans="1:10">
      <c r="A567" s="91"/>
      <c r="B567" s="92"/>
      <c r="C567" s="114"/>
      <c r="D567" s="120" t="str">
        <f>IF(ISBLANK($C567),"",_xlfn.XLOOKUP($C567,SpeciesList[Species Code],SpeciesList[Species Name],"Unknown",0))</f>
        <v/>
      </c>
      <c r="E567" s="36"/>
      <c r="G567" s="85"/>
      <c r="H567" s="97"/>
      <c r="I567" s="12"/>
      <c r="J567" s="36"/>
    </row>
    <row r="568" spans="1:10">
      <c r="A568" s="91"/>
      <c r="B568" s="92"/>
      <c r="C568" s="114"/>
      <c r="D568" s="120" t="str">
        <f>IF(ISBLANK($C568),"",_xlfn.XLOOKUP($C568,SpeciesList[Species Code],SpeciesList[Species Name],"Unknown",0))</f>
        <v/>
      </c>
      <c r="E568" s="36"/>
      <c r="G568" s="85"/>
      <c r="H568" s="97"/>
      <c r="I568" s="12"/>
      <c r="J568" s="36"/>
    </row>
    <row r="569" spans="1:10">
      <c r="A569" s="91"/>
      <c r="B569" s="92"/>
      <c r="C569" s="114"/>
      <c r="D569" s="120" t="str">
        <f>IF(ISBLANK($C569),"",_xlfn.XLOOKUP($C569,SpeciesList[Species Code],SpeciesList[Species Name],"Unknown",0))</f>
        <v/>
      </c>
      <c r="E569" s="36"/>
      <c r="G569" s="85"/>
      <c r="H569" s="97"/>
      <c r="I569" s="12"/>
      <c r="J569" s="36"/>
    </row>
    <row r="570" spans="1:10">
      <c r="A570" s="91"/>
      <c r="B570" s="92"/>
      <c r="C570" s="114"/>
      <c r="D570" s="120" t="str">
        <f>IF(ISBLANK($C570),"",_xlfn.XLOOKUP($C570,SpeciesList[Species Code],SpeciesList[Species Name],"Unknown",0))</f>
        <v/>
      </c>
      <c r="E570" s="36"/>
      <c r="G570" s="85"/>
      <c r="H570" s="97"/>
      <c r="I570" s="12"/>
      <c r="J570" s="36"/>
    </row>
    <row r="571" spans="1:10">
      <c r="A571" s="91"/>
      <c r="B571" s="92"/>
      <c r="C571" s="114"/>
      <c r="D571" s="120" t="str">
        <f>IF(ISBLANK($C571),"",_xlfn.XLOOKUP($C571,SpeciesList[Species Code],SpeciesList[Species Name],"Unknown",0))</f>
        <v/>
      </c>
      <c r="E571" s="36"/>
      <c r="G571" s="85"/>
      <c r="H571" s="97"/>
      <c r="I571" s="12"/>
      <c r="J571" s="36"/>
    </row>
    <row r="572" spans="1:10">
      <c r="A572" s="91"/>
      <c r="B572" s="92"/>
      <c r="C572" s="114"/>
      <c r="D572" s="120" t="str">
        <f>IF(ISBLANK($C572),"",_xlfn.XLOOKUP($C572,SpeciesList[Species Code],SpeciesList[Species Name],"Unknown",0))</f>
        <v/>
      </c>
      <c r="E572" s="36"/>
      <c r="G572" s="85"/>
      <c r="H572" s="97"/>
      <c r="I572" s="12"/>
      <c r="J572" s="36"/>
    </row>
    <row r="573" spans="1:10">
      <c r="A573" s="91"/>
      <c r="B573" s="92"/>
      <c r="C573" s="114"/>
      <c r="D573" s="120" t="str">
        <f>IF(ISBLANK($C573),"",_xlfn.XLOOKUP($C573,SpeciesList[Species Code],SpeciesList[Species Name],"Unknown",0))</f>
        <v/>
      </c>
      <c r="E573" s="36"/>
      <c r="G573" s="85"/>
      <c r="H573" s="97"/>
      <c r="I573" s="12"/>
      <c r="J573" s="36"/>
    </row>
    <row r="574" spans="1:10">
      <c r="A574" s="91"/>
      <c r="B574" s="92"/>
      <c r="C574" s="114"/>
      <c r="D574" s="120" t="str">
        <f>IF(ISBLANK($C574),"",_xlfn.XLOOKUP($C574,SpeciesList[Species Code],SpeciesList[Species Name],"Unknown",0))</f>
        <v/>
      </c>
      <c r="E574" s="36"/>
      <c r="G574" s="85"/>
      <c r="H574" s="97"/>
      <c r="I574" s="12"/>
      <c r="J574" s="36"/>
    </row>
    <row r="575" spans="1:10">
      <c r="A575" s="91"/>
      <c r="B575" s="92"/>
      <c r="C575" s="114"/>
      <c r="D575" s="120" t="str">
        <f>IF(ISBLANK($C575),"",_xlfn.XLOOKUP($C575,SpeciesList[Species Code],SpeciesList[Species Name],"Unknown",0))</f>
        <v/>
      </c>
      <c r="E575" s="36"/>
      <c r="G575" s="85"/>
      <c r="H575" s="97"/>
      <c r="I575" s="12"/>
      <c r="J575" s="36"/>
    </row>
    <row r="576" spans="1:10">
      <c r="A576" s="91"/>
      <c r="B576" s="92"/>
      <c r="C576" s="114"/>
      <c r="D576" s="120" t="str">
        <f>IF(ISBLANK($C576),"",_xlfn.XLOOKUP($C576,SpeciesList[Species Code],SpeciesList[Species Name],"Unknown",0))</f>
        <v/>
      </c>
      <c r="E576" s="36"/>
      <c r="G576" s="85"/>
      <c r="H576" s="97"/>
      <c r="I576" s="12"/>
      <c r="J576" s="36"/>
    </row>
    <row r="577" spans="1:10">
      <c r="A577" s="91"/>
      <c r="B577" s="92"/>
      <c r="C577" s="114"/>
      <c r="D577" s="120" t="str">
        <f>IF(ISBLANK($C577),"",_xlfn.XLOOKUP($C577,SpeciesList[Species Code],SpeciesList[Species Name],"Unknown",0))</f>
        <v/>
      </c>
      <c r="E577" s="36"/>
      <c r="G577" s="85"/>
      <c r="H577" s="97"/>
      <c r="I577" s="12"/>
      <c r="J577" s="36"/>
    </row>
    <row r="578" spans="1:10">
      <c r="A578" s="91"/>
      <c r="B578" s="92"/>
      <c r="C578" s="114"/>
      <c r="D578" s="120" t="str">
        <f>IF(ISBLANK($C578),"",_xlfn.XLOOKUP($C578,SpeciesList[Species Code],SpeciesList[Species Name],"Unknown",0))</f>
        <v/>
      </c>
      <c r="E578" s="36"/>
      <c r="G578" s="85"/>
      <c r="H578" s="97"/>
      <c r="I578" s="12"/>
      <c r="J578" s="36"/>
    </row>
    <row r="579" spans="1:10">
      <c r="A579" s="91"/>
      <c r="B579" s="92"/>
      <c r="C579" s="114"/>
      <c r="D579" s="120" t="str">
        <f>IF(ISBLANK($C579),"",_xlfn.XLOOKUP($C579,SpeciesList[Species Code],SpeciesList[Species Name],"Unknown",0))</f>
        <v/>
      </c>
      <c r="E579" s="36"/>
      <c r="G579" s="85"/>
      <c r="H579" s="97"/>
      <c r="I579" s="12"/>
      <c r="J579" s="36"/>
    </row>
    <row r="580" spans="1:10">
      <c r="A580" s="91"/>
      <c r="B580" s="92"/>
      <c r="C580" s="114"/>
      <c r="D580" s="120" t="str">
        <f>IF(ISBLANK($C580),"",_xlfn.XLOOKUP($C580,SpeciesList[Species Code],SpeciesList[Species Name],"Unknown",0))</f>
        <v/>
      </c>
      <c r="E580" s="36"/>
      <c r="G580" s="85"/>
      <c r="H580" s="97"/>
      <c r="I580" s="12"/>
      <c r="J580" s="36"/>
    </row>
    <row r="581" spans="1:10">
      <c r="A581" s="91"/>
      <c r="B581" s="92"/>
      <c r="C581" s="114"/>
      <c r="D581" s="120" t="str">
        <f>IF(ISBLANK($C581),"",_xlfn.XLOOKUP($C581,SpeciesList[Species Code],SpeciesList[Species Name],"Unknown",0))</f>
        <v/>
      </c>
      <c r="E581" s="36"/>
      <c r="G581" s="85"/>
      <c r="H581" s="97"/>
      <c r="I581" s="12"/>
      <c r="J581" s="36"/>
    </row>
    <row r="582" spans="1:10">
      <c r="A582" s="91"/>
      <c r="B582" s="92"/>
      <c r="C582" s="114"/>
      <c r="D582" s="120" t="str">
        <f>IF(ISBLANK($C582),"",_xlfn.XLOOKUP($C582,SpeciesList[Species Code],SpeciesList[Species Name],"Unknown",0))</f>
        <v/>
      </c>
      <c r="E582" s="36"/>
      <c r="G582" s="85"/>
      <c r="H582" s="97"/>
      <c r="I582" s="12"/>
      <c r="J582" s="36"/>
    </row>
    <row r="583" spans="1:10">
      <c r="A583" s="91"/>
      <c r="B583" s="92"/>
      <c r="C583" s="114"/>
      <c r="D583" s="120" t="str">
        <f>IF(ISBLANK($C583),"",_xlfn.XLOOKUP($C583,SpeciesList[Species Code],SpeciesList[Species Name],"Unknown",0))</f>
        <v/>
      </c>
      <c r="E583" s="36"/>
      <c r="G583" s="85"/>
      <c r="H583" s="97"/>
      <c r="I583" s="12"/>
      <c r="J583" s="36"/>
    </row>
    <row r="584" spans="1:10">
      <c r="A584" s="91"/>
      <c r="B584" s="92"/>
      <c r="C584" s="114"/>
      <c r="D584" s="120" t="str">
        <f>IF(ISBLANK($C584),"",_xlfn.XLOOKUP($C584,SpeciesList[Species Code],SpeciesList[Species Name],"Unknown",0))</f>
        <v/>
      </c>
      <c r="E584" s="36"/>
      <c r="G584" s="85"/>
      <c r="H584" s="97"/>
      <c r="I584" s="12"/>
      <c r="J584" s="36"/>
    </row>
    <row r="585" spans="1:10">
      <c r="A585" s="91"/>
      <c r="B585" s="92"/>
      <c r="C585" s="114"/>
      <c r="D585" s="120" t="str">
        <f>IF(ISBLANK($C585),"",_xlfn.XLOOKUP($C585,SpeciesList[Species Code],SpeciesList[Species Name],"Unknown",0))</f>
        <v/>
      </c>
      <c r="E585" s="36"/>
      <c r="G585" s="85"/>
      <c r="H585" s="97"/>
      <c r="I585" s="12"/>
      <c r="J585" s="36"/>
    </row>
    <row r="586" spans="1:10">
      <c r="A586" s="91"/>
      <c r="B586" s="92"/>
      <c r="C586" s="114"/>
      <c r="D586" s="120" t="str">
        <f>IF(ISBLANK($C586),"",_xlfn.XLOOKUP($C586,SpeciesList[Species Code],SpeciesList[Species Name],"Unknown",0))</f>
        <v/>
      </c>
      <c r="E586" s="36"/>
      <c r="G586" s="85"/>
      <c r="H586" s="97"/>
      <c r="I586" s="12"/>
      <c r="J586" s="36"/>
    </row>
    <row r="587" spans="1:10">
      <c r="A587" s="91"/>
      <c r="B587" s="92"/>
      <c r="C587" s="114"/>
      <c r="D587" s="120" t="str">
        <f>IF(ISBLANK($C587),"",_xlfn.XLOOKUP($C587,SpeciesList[Species Code],SpeciesList[Species Name],"Unknown",0))</f>
        <v/>
      </c>
      <c r="E587" s="36"/>
      <c r="G587" s="85"/>
      <c r="H587" s="97"/>
      <c r="I587" s="12"/>
      <c r="J587" s="36"/>
    </row>
    <row r="588" spans="1:10">
      <c r="A588" s="91"/>
      <c r="B588" s="92"/>
      <c r="C588" s="114"/>
      <c r="D588" s="120" t="str">
        <f>IF(ISBLANK($C588),"",_xlfn.XLOOKUP($C588,SpeciesList[Species Code],SpeciesList[Species Name],"Unknown",0))</f>
        <v/>
      </c>
      <c r="E588" s="36"/>
      <c r="G588" s="85"/>
      <c r="H588" s="97"/>
      <c r="I588" s="12"/>
      <c r="J588" s="36"/>
    </row>
    <row r="589" spans="1:10">
      <c r="A589" s="91"/>
      <c r="B589" s="92"/>
      <c r="C589" s="114"/>
      <c r="D589" s="120" t="str">
        <f>IF(ISBLANK($C589),"",_xlfn.XLOOKUP($C589,SpeciesList[Species Code],SpeciesList[Species Name],"Unknown",0))</f>
        <v/>
      </c>
      <c r="E589" s="36"/>
      <c r="G589" s="85"/>
      <c r="H589" s="97"/>
      <c r="I589" s="12"/>
      <c r="J589" s="36"/>
    </row>
    <row r="590" spans="1:10">
      <c r="A590" s="91"/>
      <c r="B590" s="92"/>
      <c r="C590" s="114"/>
      <c r="D590" s="120" t="str">
        <f>IF(ISBLANK($C590),"",_xlfn.XLOOKUP($C590,SpeciesList[Species Code],SpeciesList[Species Name],"Unknown",0))</f>
        <v/>
      </c>
      <c r="E590" s="36"/>
      <c r="G590" s="85"/>
      <c r="H590" s="97"/>
      <c r="I590" s="12"/>
      <c r="J590" s="36"/>
    </row>
    <row r="591" spans="1:10">
      <c r="A591" s="91"/>
      <c r="B591" s="92"/>
      <c r="C591" s="114"/>
      <c r="D591" s="120" t="str">
        <f>IF(ISBLANK($C591),"",_xlfn.XLOOKUP($C591,SpeciesList[Species Code],SpeciesList[Species Name],"Unknown",0))</f>
        <v/>
      </c>
      <c r="E591" s="36"/>
      <c r="G591" s="85"/>
      <c r="H591" s="97"/>
      <c r="I591" s="12"/>
      <c r="J591" s="36"/>
    </row>
    <row r="592" spans="1:10">
      <c r="A592" s="91"/>
      <c r="B592" s="92"/>
      <c r="C592" s="114"/>
      <c r="D592" s="120" t="str">
        <f>IF(ISBLANK($C592),"",_xlfn.XLOOKUP($C592,SpeciesList[Species Code],SpeciesList[Species Name],"Unknown",0))</f>
        <v/>
      </c>
      <c r="E592" s="36"/>
      <c r="G592" s="85"/>
      <c r="H592" s="97"/>
      <c r="I592" s="12"/>
      <c r="J592" s="36"/>
    </row>
    <row r="593" spans="1:10">
      <c r="A593" s="91"/>
      <c r="B593" s="92"/>
      <c r="C593" s="114"/>
      <c r="D593" s="120" t="str">
        <f>IF(ISBLANK($C593),"",_xlfn.XLOOKUP($C593,SpeciesList[Species Code],SpeciesList[Species Name],"Unknown",0))</f>
        <v/>
      </c>
      <c r="E593" s="36"/>
      <c r="G593" s="85"/>
      <c r="H593" s="97"/>
      <c r="I593" s="12"/>
      <c r="J593" s="36"/>
    </row>
    <row r="594" spans="1:10">
      <c r="A594" s="91"/>
      <c r="B594" s="92"/>
      <c r="C594" s="114"/>
      <c r="D594" s="120" t="str">
        <f>IF(ISBLANK($C594),"",_xlfn.XLOOKUP($C594,SpeciesList[Species Code],SpeciesList[Species Name],"Unknown",0))</f>
        <v/>
      </c>
      <c r="E594" s="36"/>
      <c r="G594" s="85"/>
      <c r="H594" s="97"/>
      <c r="I594" s="12"/>
      <c r="J594" s="36"/>
    </row>
    <row r="595" spans="1:10">
      <c r="A595" s="91"/>
      <c r="B595" s="92"/>
      <c r="C595" s="114"/>
      <c r="D595" s="120" t="str">
        <f>IF(ISBLANK($C595),"",_xlfn.XLOOKUP($C595,SpeciesList[Species Code],SpeciesList[Species Name],"Unknown",0))</f>
        <v/>
      </c>
      <c r="E595" s="36"/>
      <c r="G595" s="85"/>
      <c r="H595" s="97"/>
      <c r="I595" s="12"/>
      <c r="J595" s="36"/>
    </row>
    <row r="596" spans="1:10">
      <c r="A596" s="91"/>
      <c r="B596" s="92"/>
      <c r="C596" s="114"/>
      <c r="D596" s="120" t="str">
        <f>IF(ISBLANK($C596),"",_xlfn.XLOOKUP($C596,SpeciesList[Species Code],SpeciesList[Species Name],"Unknown",0))</f>
        <v/>
      </c>
      <c r="E596" s="36"/>
      <c r="G596" s="85"/>
      <c r="H596" s="97"/>
      <c r="I596" s="12"/>
      <c r="J596" s="36"/>
    </row>
    <row r="597" spans="1:10">
      <c r="A597" s="91"/>
      <c r="B597" s="92"/>
      <c r="C597" s="114"/>
      <c r="D597" s="120" t="str">
        <f>IF(ISBLANK($C597),"",_xlfn.XLOOKUP($C597,SpeciesList[Species Code],SpeciesList[Species Name],"Unknown",0))</f>
        <v/>
      </c>
      <c r="E597" s="36"/>
      <c r="G597" s="85"/>
      <c r="H597" s="97"/>
      <c r="I597" s="12"/>
      <c r="J597" s="36"/>
    </row>
    <row r="598" spans="1:10">
      <c r="A598" s="91"/>
      <c r="B598" s="92"/>
      <c r="C598" s="114"/>
      <c r="D598" s="120" t="str">
        <f>IF(ISBLANK($C598),"",_xlfn.XLOOKUP($C598,SpeciesList[Species Code],SpeciesList[Species Name],"Unknown",0))</f>
        <v/>
      </c>
      <c r="E598" s="36"/>
      <c r="G598" s="85"/>
      <c r="H598" s="97"/>
      <c r="I598" s="12"/>
      <c r="J598" s="36"/>
    </row>
    <row r="599" spans="1:10">
      <c r="A599" s="91"/>
      <c r="B599" s="92"/>
      <c r="C599" s="114"/>
      <c r="D599" s="120" t="str">
        <f>IF(ISBLANK($C599),"",_xlfn.XLOOKUP($C599,SpeciesList[Species Code],SpeciesList[Species Name],"Unknown",0))</f>
        <v/>
      </c>
      <c r="E599" s="36"/>
      <c r="G599" s="85"/>
      <c r="H599" s="97"/>
      <c r="I599" s="12"/>
      <c r="J599" s="36"/>
    </row>
    <row r="600" spans="1:10">
      <c r="A600" s="91"/>
      <c r="B600" s="92"/>
      <c r="C600" s="114"/>
      <c r="D600" s="120" t="str">
        <f>IF(ISBLANK($C600),"",_xlfn.XLOOKUP($C600,SpeciesList[Species Code],SpeciesList[Species Name],"Unknown",0))</f>
        <v/>
      </c>
      <c r="E600" s="36"/>
      <c r="G600" s="85"/>
      <c r="H600" s="97"/>
      <c r="I600" s="12"/>
      <c r="J600" s="36"/>
    </row>
    <row r="601" spans="1:10">
      <c r="A601" s="91"/>
      <c r="B601" s="92"/>
      <c r="C601" s="114"/>
      <c r="D601" s="120" t="str">
        <f>IF(ISBLANK($C601),"",_xlfn.XLOOKUP($C601,SpeciesList[Species Code],SpeciesList[Species Name],"Unknown",0))</f>
        <v/>
      </c>
      <c r="E601" s="36"/>
      <c r="G601" s="85"/>
      <c r="H601" s="97"/>
      <c r="I601" s="12"/>
      <c r="J601" s="36"/>
    </row>
    <row r="602" spans="1:10">
      <c r="A602" s="91"/>
      <c r="B602" s="92"/>
      <c r="C602" s="114"/>
      <c r="D602" s="120" t="str">
        <f>IF(ISBLANK($C602),"",_xlfn.XLOOKUP($C602,SpeciesList[Species Code],SpeciesList[Species Name],"Unknown",0))</f>
        <v/>
      </c>
      <c r="E602" s="36"/>
      <c r="G602" s="85"/>
      <c r="H602" s="97"/>
      <c r="I602" s="12"/>
      <c r="J602" s="36"/>
    </row>
    <row r="603" spans="1:10">
      <c r="A603" s="91"/>
      <c r="B603" s="92"/>
      <c r="C603" s="114"/>
      <c r="D603" s="120" t="str">
        <f>IF(ISBLANK($C603),"",_xlfn.XLOOKUP($C603,SpeciesList[Species Code],SpeciesList[Species Name],"Unknown",0))</f>
        <v/>
      </c>
      <c r="E603" s="36"/>
      <c r="G603" s="85"/>
      <c r="H603" s="97"/>
      <c r="I603" s="12"/>
      <c r="J603" s="36"/>
    </row>
    <row r="604" spans="1:10">
      <c r="A604" s="91"/>
      <c r="B604" s="92"/>
      <c r="C604" s="114"/>
      <c r="D604" s="120" t="str">
        <f>IF(ISBLANK($C604),"",_xlfn.XLOOKUP($C604,SpeciesList[Species Code],SpeciesList[Species Name],"Unknown",0))</f>
        <v/>
      </c>
      <c r="E604" s="36"/>
      <c r="G604" s="85"/>
      <c r="H604" s="97"/>
      <c r="I604" s="12"/>
      <c r="J604" s="36"/>
    </row>
    <row r="605" spans="1:10">
      <c r="A605" s="91"/>
      <c r="B605" s="92"/>
      <c r="C605" s="114"/>
      <c r="D605" s="120" t="str">
        <f>IF(ISBLANK($C605),"",_xlfn.XLOOKUP($C605,SpeciesList[Species Code],SpeciesList[Species Name],"Unknown",0))</f>
        <v/>
      </c>
      <c r="E605" s="36"/>
      <c r="G605" s="85"/>
      <c r="H605" s="97"/>
      <c r="I605" s="12"/>
      <c r="J605" s="36"/>
    </row>
    <row r="606" spans="1:10">
      <c r="A606" s="91"/>
      <c r="B606" s="92"/>
      <c r="C606" s="114"/>
      <c r="D606" s="120" t="str">
        <f>IF(ISBLANK($C606),"",_xlfn.XLOOKUP($C606,SpeciesList[Species Code],SpeciesList[Species Name],"Unknown",0))</f>
        <v/>
      </c>
      <c r="E606" s="36"/>
      <c r="G606" s="85"/>
      <c r="H606" s="97"/>
      <c r="I606" s="12"/>
      <c r="J606" s="36"/>
    </row>
    <row r="607" spans="1:10">
      <c r="A607" s="91"/>
      <c r="B607" s="92"/>
      <c r="C607" s="114"/>
      <c r="D607" s="120" t="str">
        <f>IF(ISBLANK($C607),"",_xlfn.XLOOKUP($C607,SpeciesList[Species Code],SpeciesList[Species Name],"Unknown",0))</f>
        <v/>
      </c>
      <c r="E607" s="36"/>
      <c r="G607" s="85"/>
      <c r="H607" s="97"/>
      <c r="I607" s="12"/>
      <c r="J607" s="36"/>
    </row>
    <row r="608" spans="1:10">
      <c r="A608" s="91"/>
      <c r="B608" s="92"/>
      <c r="C608" s="114"/>
      <c r="D608" s="120" t="str">
        <f>IF(ISBLANK($C608),"",_xlfn.XLOOKUP($C608,SpeciesList[Species Code],SpeciesList[Species Name],"Unknown",0))</f>
        <v/>
      </c>
      <c r="E608" s="36"/>
      <c r="G608" s="85"/>
      <c r="H608" s="97"/>
      <c r="I608" s="12"/>
      <c r="J608" s="36"/>
    </row>
    <row r="609" spans="1:10">
      <c r="A609" s="91"/>
      <c r="B609" s="92"/>
      <c r="C609" s="114"/>
      <c r="D609" s="120" t="str">
        <f>IF(ISBLANK($C609),"",_xlfn.XLOOKUP($C609,SpeciesList[Species Code],SpeciesList[Species Name],"Unknown",0))</f>
        <v/>
      </c>
      <c r="E609" s="36"/>
      <c r="G609" s="85"/>
      <c r="H609" s="97"/>
      <c r="I609" s="12"/>
      <c r="J609" s="36"/>
    </row>
    <row r="610" spans="1:10">
      <c r="A610" s="91"/>
      <c r="B610" s="92"/>
      <c r="C610" s="114"/>
      <c r="D610" s="120" t="str">
        <f>IF(ISBLANK($C610),"",_xlfn.XLOOKUP($C610,SpeciesList[Species Code],SpeciesList[Species Name],"Unknown",0))</f>
        <v/>
      </c>
      <c r="E610" s="36"/>
      <c r="G610" s="85"/>
      <c r="H610" s="97"/>
      <c r="I610" s="12"/>
      <c r="J610" s="36"/>
    </row>
    <row r="611" spans="1:10">
      <c r="A611" s="91"/>
      <c r="B611" s="92"/>
      <c r="C611" s="114"/>
      <c r="D611" s="120" t="str">
        <f>IF(ISBLANK($C611),"",_xlfn.XLOOKUP($C611,SpeciesList[Species Code],SpeciesList[Species Name],"Unknown",0))</f>
        <v/>
      </c>
      <c r="E611" s="36"/>
      <c r="G611" s="85"/>
      <c r="H611" s="97"/>
      <c r="I611" s="12"/>
      <c r="J611" s="36"/>
    </row>
    <row r="612" spans="1:10">
      <c r="A612" s="91"/>
      <c r="B612" s="92"/>
      <c r="C612" s="114"/>
      <c r="D612" s="120" t="str">
        <f>IF(ISBLANK($C612),"",_xlfn.XLOOKUP($C612,SpeciesList[Species Code],SpeciesList[Species Name],"Unknown",0))</f>
        <v/>
      </c>
      <c r="E612" s="36"/>
      <c r="G612" s="85"/>
      <c r="H612" s="97"/>
      <c r="I612" s="12"/>
      <c r="J612" s="36"/>
    </row>
    <row r="613" spans="1:10">
      <c r="A613" s="91"/>
      <c r="B613" s="92"/>
      <c r="C613" s="114"/>
      <c r="D613" s="120" t="str">
        <f>IF(ISBLANK($C613),"",_xlfn.XLOOKUP($C613,SpeciesList[Species Code],SpeciesList[Species Name],"Unknown",0))</f>
        <v/>
      </c>
      <c r="E613" s="36"/>
      <c r="G613" s="85"/>
      <c r="H613" s="97"/>
      <c r="I613" s="12"/>
      <c r="J613" s="36"/>
    </row>
    <row r="614" spans="1:10">
      <c r="A614" s="91"/>
      <c r="B614" s="92"/>
      <c r="C614" s="114"/>
      <c r="D614" s="120" t="str">
        <f>IF(ISBLANK($C614),"",_xlfn.XLOOKUP($C614,SpeciesList[Species Code],SpeciesList[Species Name],"Unknown",0))</f>
        <v/>
      </c>
      <c r="E614" s="36"/>
      <c r="G614" s="85"/>
      <c r="H614" s="97"/>
      <c r="I614" s="12"/>
      <c r="J614" s="36"/>
    </row>
    <row r="615" spans="1:10">
      <c r="A615" s="91"/>
      <c r="B615" s="92"/>
      <c r="C615" s="114"/>
      <c r="D615" s="120" t="str">
        <f>IF(ISBLANK($C615),"",_xlfn.XLOOKUP($C615,SpeciesList[Species Code],SpeciesList[Species Name],"Unknown",0))</f>
        <v/>
      </c>
      <c r="E615" s="36"/>
      <c r="G615" s="85"/>
      <c r="H615" s="97"/>
      <c r="I615" s="12"/>
      <c r="J615" s="36"/>
    </row>
    <row r="616" spans="1:10">
      <c r="A616" s="91"/>
      <c r="B616" s="92"/>
      <c r="C616" s="114"/>
      <c r="D616" s="120" t="str">
        <f>IF(ISBLANK($C616),"",_xlfn.XLOOKUP($C616,SpeciesList[Species Code],SpeciesList[Species Name],"Unknown",0))</f>
        <v/>
      </c>
      <c r="E616" s="36"/>
      <c r="G616" s="85"/>
      <c r="H616" s="97"/>
      <c r="I616" s="12"/>
      <c r="J616" s="36"/>
    </row>
    <row r="617" spans="1:10">
      <c r="A617" s="91"/>
      <c r="B617" s="92"/>
      <c r="C617" s="114"/>
      <c r="D617" s="120" t="str">
        <f>IF(ISBLANK($C617),"",_xlfn.XLOOKUP($C617,SpeciesList[Species Code],SpeciesList[Species Name],"Unknown",0))</f>
        <v/>
      </c>
      <c r="E617" s="36"/>
      <c r="G617" s="85"/>
      <c r="H617" s="97"/>
      <c r="I617" s="12"/>
      <c r="J617" s="36"/>
    </row>
    <row r="618" spans="1:10">
      <c r="A618" s="91"/>
      <c r="B618" s="92"/>
      <c r="C618" s="114"/>
      <c r="D618" s="120" t="str">
        <f>IF(ISBLANK($C618),"",_xlfn.XLOOKUP($C618,SpeciesList[Species Code],SpeciesList[Species Name],"Unknown",0))</f>
        <v/>
      </c>
      <c r="E618" s="36"/>
      <c r="G618" s="85"/>
      <c r="H618" s="97"/>
      <c r="I618" s="12"/>
      <c r="J618" s="36"/>
    </row>
    <row r="619" spans="1:10">
      <c r="A619" s="91"/>
      <c r="B619" s="92"/>
      <c r="C619" s="114"/>
      <c r="D619" s="120" t="str">
        <f>IF(ISBLANK($C619),"",_xlfn.XLOOKUP($C619,SpeciesList[Species Code],SpeciesList[Species Name],"Unknown",0))</f>
        <v/>
      </c>
      <c r="E619" s="36"/>
      <c r="G619" s="85"/>
      <c r="H619" s="97"/>
      <c r="I619" s="12"/>
      <c r="J619" s="36"/>
    </row>
    <row r="620" spans="1:10">
      <c r="A620" s="91"/>
      <c r="B620" s="92"/>
      <c r="C620" s="114"/>
      <c r="D620" s="120" t="str">
        <f>IF(ISBLANK($C620),"",_xlfn.XLOOKUP($C620,SpeciesList[Species Code],SpeciesList[Species Name],"Unknown",0))</f>
        <v/>
      </c>
      <c r="E620" s="36"/>
      <c r="G620" s="85"/>
      <c r="H620" s="97"/>
      <c r="I620" s="12"/>
      <c r="J620" s="36"/>
    </row>
    <row r="621" spans="1:10">
      <c r="A621" s="91"/>
      <c r="B621" s="92"/>
      <c r="C621" s="114"/>
      <c r="D621" s="120" t="str">
        <f>IF(ISBLANK($C621),"",_xlfn.XLOOKUP($C621,SpeciesList[Species Code],SpeciesList[Species Name],"Unknown",0))</f>
        <v/>
      </c>
      <c r="E621" s="36"/>
      <c r="G621" s="85"/>
      <c r="H621" s="97"/>
      <c r="I621" s="12"/>
      <c r="J621" s="36"/>
    </row>
    <row r="622" spans="1:10">
      <c r="A622" s="91"/>
      <c r="B622" s="92"/>
      <c r="C622" s="114"/>
      <c r="D622" s="120" t="str">
        <f>IF(ISBLANK($C622),"",_xlfn.XLOOKUP($C622,SpeciesList[Species Code],SpeciesList[Species Name],"Unknown",0))</f>
        <v/>
      </c>
      <c r="E622" s="36"/>
      <c r="G622" s="85"/>
      <c r="H622" s="97"/>
      <c r="I622" s="12"/>
      <c r="J622" s="36"/>
    </row>
    <row r="623" spans="1:10">
      <c r="A623" s="91"/>
      <c r="B623" s="92"/>
      <c r="C623" s="114"/>
      <c r="D623" s="120" t="str">
        <f>IF(ISBLANK($C623),"",_xlfn.XLOOKUP($C623,SpeciesList[Species Code],SpeciesList[Species Name],"Unknown",0))</f>
        <v/>
      </c>
      <c r="E623" s="36"/>
      <c r="G623" s="85"/>
      <c r="H623" s="97"/>
      <c r="I623" s="12"/>
      <c r="J623" s="36"/>
    </row>
    <row r="624" spans="1:10">
      <c r="A624" s="91"/>
      <c r="B624" s="92"/>
      <c r="C624" s="114"/>
      <c r="D624" s="120" t="str">
        <f>IF(ISBLANK($C624),"",_xlfn.XLOOKUP($C624,SpeciesList[Species Code],SpeciesList[Species Name],"Unknown",0))</f>
        <v/>
      </c>
      <c r="E624" s="36"/>
      <c r="G624" s="85"/>
      <c r="H624" s="97"/>
      <c r="I624" s="12"/>
      <c r="J624" s="36"/>
    </row>
    <row r="625" spans="1:10">
      <c r="A625" s="91"/>
      <c r="B625" s="92"/>
      <c r="C625" s="114"/>
      <c r="D625" s="120" t="str">
        <f>IF(ISBLANK($C625),"",_xlfn.XLOOKUP($C625,SpeciesList[Species Code],SpeciesList[Species Name],"Unknown",0))</f>
        <v/>
      </c>
      <c r="E625" s="36"/>
      <c r="G625" s="85"/>
      <c r="H625" s="97"/>
      <c r="I625" s="12"/>
      <c r="J625" s="36"/>
    </row>
    <row r="626" spans="1:10">
      <c r="A626" s="91"/>
      <c r="B626" s="92"/>
      <c r="C626" s="114"/>
      <c r="D626" s="120" t="str">
        <f>IF(ISBLANK($C626),"",_xlfn.XLOOKUP($C626,SpeciesList[Species Code],SpeciesList[Species Name],"Unknown",0))</f>
        <v/>
      </c>
      <c r="E626" s="36"/>
      <c r="G626" s="85"/>
      <c r="H626" s="97"/>
      <c r="I626" s="12"/>
      <c r="J626" s="36"/>
    </row>
    <row r="627" spans="1:10">
      <c r="A627" s="91"/>
      <c r="B627" s="92"/>
      <c r="C627" s="114"/>
      <c r="D627" s="120" t="str">
        <f>IF(ISBLANK($C627),"",_xlfn.XLOOKUP($C627,SpeciesList[Species Code],SpeciesList[Species Name],"Unknown",0))</f>
        <v/>
      </c>
      <c r="E627" s="36"/>
      <c r="G627" s="85"/>
      <c r="H627" s="97"/>
      <c r="I627" s="12"/>
      <c r="J627" s="36"/>
    </row>
    <row r="628" spans="1:10">
      <c r="A628" s="91"/>
      <c r="B628" s="92"/>
      <c r="C628" s="114"/>
      <c r="D628" s="120" t="str">
        <f>IF(ISBLANK($C628),"",_xlfn.XLOOKUP($C628,SpeciesList[Species Code],SpeciesList[Species Name],"Unknown",0))</f>
        <v/>
      </c>
      <c r="E628" s="36"/>
      <c r="G628" s="85"/>
      <c r="H628" s="97"/>
      <c r="I628" s="12"/>
      <c r="J628" s="36"/>
    </row>
    <row r="629" spans="1:10">
      <c r="A629" s="91"/>
      <c r="B629" s="92"/>
      <c r="C629" s="114"/>
      <c r="D629" s="120" t="str">
        <f>IF(ISBLANK($C629),"",_xlfn.XLOOKUP($C629,SpeciesList[Species Code],SpeciesList[Species Name],"Unknown",0))</f>
        <v/>
      </c>
      <c r="E629" s="36"/>
      <c r="G629" s="85"/>
      <c r="H629" s="97"/>
      <c r="I629" s="12"/>
      <c r="J629" s="36"/>
    </row>
    <row r="630" spans="1:10">
      <c r="A630" s="91"/>
      <c r="B630" s="92"/>
      <c r="C630" s="114"/>
      <c r="D630" s="120" t="str">
        <f>IF(ISBLANK($C630),"",_xlfn.XLOOKUP($C630,SpeciesList[Species Code],SpeciesList[Species Name],"Unknown",0))</f>
        <v/>
      </c>
      <c r="E630" s="36"/>
      <c r="G630" s="85"/>
      <c r="H630" s="97"/>
      <c r="I630" s="12"/>
      <c r="J630" s="36"/>
    </row>
    <row r="631" spans="1:10">
      <c r="A631" s="91"/>
      <c r="B631" s="92"/>
      <c r="C631" s="114"/>
      <c r="D631" s="120" t="str">
        <f>IF(ISBLANK($C631),"",_xlfn.XLOOKUP($C631,SpeciesList[Species Code],SpeciesList[Species Name],"Unknown",0))</f>
        <v/>
      </c>
      <c r="E631" s="36"/>
      <c r="G631" s="85"/>
      <c r="H631" s="97"/>
      <c r="I631" s="12"/>
      <c r="J631" s="36"/>
    </row>
    <row r="632" spans="1:10">
      <c r="A632" s="91"/>
      <c r="B632" s="92"/>
      <c r="C632" s="114"/>
      <c r="D632" s="120" t="str">
        <f>IF(ISBLANK($C632),"",_xlfn.XLOOKUP($C632,SpeciesList[Species Code],SpeciesList[Species Name],"Unknown",0))</f>
        <v/>
      </c>
      <c r="E632" s="36"/>
      <c r="G632" s="85"/>
      <c r="H632" s="97"/>
      <c r="I632" s="12"/>
      <c r="J632" s="36"/>
    </row>
    <row r="633" spans="1:10">
      <c r="A633" s="91"/>
      <c r="B633" s="92"/>
      <c r="C633" s="114"/>
      <c r="D633" s="120" t="str">
        <f>IF(ISBLANK($C633),"",_xlfn.XLOOKUP($C633,SpeciesList[Species Code],SpeciesList[Species Name],"Unknown",0))</f>
        <v/>
      </c>
      <c r="E633" s="36"/>
      <c r="G633" s="85"/>
      <c r="H633" s="97"/>
      <c r="I633" s="12"/>
      <c r="J633" s="36"/>
    </row>
    <row r="634" spans="1:10">
      <c r="A634" s="91"/>
      <c r="B634" s="92"/>
      <c r="C634" s="114"/>
      <c r="D634" s="120" t="str">
        <f>IF(ISBLANK($C634),"",_xlfn.XLOOKUP($C634,SpeciesList[Species Code],SpeciesList[Species Name],"Unknown",0))</f>
        <v/>
      </c>
      <c r="E634" s="36"/>
      <c r="G634" s="85"/>
      <c r="H634" s="97"/>
      <c r="I634" s="12"/>
      <c r="J634" s="36"/>
    </row>
    <row r="635" spans="1:10">
      <c r="A635" s="91"/>
      <c r="B635" s="92"/>
      <c r="C635" s="114"/>
      <c r="D635" s="120" t="str">
        <f>IF(ISBLANK($C635),"",_xlfn.XLOOKUP($C635,SpeciesList[Species Code],SpeciesList[Species Name],"Unknown",0))</f>
        <v/>
      </c>
      <c r="E635" s="36"/>
      <c r="G635" s="85"/>
      <c r="H635" s="97"/>
      <c r="I635" s="12"/>
      <c r="J635" s="36"/>
    </row>
    <row r="636" spans="1:10">
      <c r="A636" s="91"/>
      <c r="B636" s="92"/>
      <c r="C636" s="114"/>
      <c r="D636" s="120" t="str">
        <f>IF(ISBLANK($C636),"",_xlfn.XLOOKUP($C636,SpeciesList[Species Code],SpeciesList[Species Name],"Unknown",0))</f>
        <v/>
      </c>
      <c r="E636" s="36"/>
      <c r="G636" s="85"/>
      <c r="H636" s="97"/>
      <c r="I636" s="12"/>
      <c r="J636" s="36"/>
    </row>
    <row r="637" spans="1:10">
      <c r="A637" s="91"/>
      <c r="B637" s="92"/>
      <c r="C637" s="114"/>
      <c r="D637" s="120" t="str">
        <f>IF(ISBLANK($C637),"",_xlfn.XLOOKUP($C637,SpeciesList[Species Code],SpeciesList[Species Name],"Unknown",0))</f>
        <v/>
      </c>
      <c r="E637" s="36"/>
      <c r="G637" s="85"/>
      <c r="H637" s="97"/>
      <c r="I637" s="12"/>
      <c r="J637" s="36"/>
    </row>
    <row r="638" spans="1:10">
      <c r="A638" s="91"/>
      <c r="B638" s="92"/>
      <c r="C638" s="114"/>
      <c r="D638" s="120" t="str">
        <f>IF(ISBLANK($C638),"",_xlfn.XLOOKUP($C638,SpeciesList[Species Code],SpeciesList[Species Name],"Unknown",0))</f>
        <v/>
      </c>
      <c r="E638" s="36"/>
      <c r="G638" s="85"/>
      <c r="H638" s="97"/>
      <c r="I638" s="12"/>
      <c r="J638" s="36"/>
    </row>
    <row r="639" spans="1:10">
      <c r="A639" s="91"/>
      <c r="B639" s="92"/>
      <c r="C639" s="114"/>
      <c r="D639" s="120" t="str">
        <f>IF(ISBLANK($C639),"",_xlfn.XLOOKUP($C639,SpeciesList[Species Code],SpeciesList[Species Name],"Unknown",0))</f>
        <v/>
      </c>
      <c r="E639" s="36"/>
      <c r="G639" s="85"/>
      <c r="H639" s="97"/>
      <c r="I639" s="12"/>
      <c r="J639" s="36"/>
    </row>
    <row r="640" spans="1:10">
      <c r="A640" s="91"/>
      <c r="B640" s="92"/>
      <c r="C640" s="114"/>
      <c r="D640" s="120" t="str">
        <f>IF(ISBLANK($C640),"",_xlfn.XLOOKUP($C640,SpeciesList[Species Code],SpeciesList[Species Name],"Unknown",0))</f>
        <v/>
      </c>
      <c r="E640" s="36"/>
      <c r="G640" s="85"/>
      <c r="H640" s="97"/>
      <c r="I640" s="12"/>
      <c r="J640" s="36"/>
    </row>
    <row r="641" spans="1:10">
      <c r="A641" s="91"/>
      <c r="B641" s="92"/>
      <c r="C641" s="114"/>
      <c r="D641" s="120" t="str">
        <f>IF(ISBLANK($C641),"",_xlfn.XLOOKUP($C641,SpeciesList[Species Code],SpeciesList[Species Name],"Unknown",0))</f>
        <v/>
      </c>
      <c r="E641" s="36"/>
      <c r="G641" s="85"/>
      <c r="H641" s="97"/>
      <c r="I641" s="12"/>
      <c r="J641" s="36"/>
    </row>
    <row r="642" spans="1:10">
      <c r="A642" s="91"/>
      <c r="B642" s="92"/>
      <c r="C642" s="114"/>
      <c r="D642" s="120" t="str">
        <f>IF(ISBLANK($C642),"",_xlfn.XLOOKUP($C642,SpeciesList[Species Code],SpeciesList[Species Name],"Unknown",0))</f>
        <v/>
      </c>
      <c r="E642" s="36"/>
      <c r="G642" s="85"/>
      <c r="H642" s="97"/>
      <c r="I642" s="12"/>
      <c r="J642" s="36"/>
    </row>
    <row r="643" spans="1:10">
      <c r="A643" s="91"/>
      <c r="B643" s="92"/>
      <c r="C643" s="114"/>
      <c r="D643" s="120" t="str">
        <f>IF(ISBLANK($C643),"",_xlfn.XLOOKUP($C643,SpeciesList[Species Code],SpeciesList[Species Name],"Unknown",0))</f>
        <v/>
      </c>
      <c r="E643" s="36"/>
      <c r="G643" s="85"/>
      <c r="H643" s="97"/>
      <c r="I643" s="12"/>
      <c r="J643" s="36"/>
    </row>
    <row r="644" spans="1:10">
      <c r="A644" s="91"/>
      <c r="B644" s="92"/>
      <c r="C644" s="114"/>
      <c r="D644" s="120" t="str">
        <f>IF(ISBLANK($C644),"",_xlfn.XLOOKUP($C644,SpeciesList[Species Code],SpeciesList[Species Name],"Unknown",0))</f>
        <v/>
      </c>
      <c r="E644" s="36"/>
      <c r="G644" s="85"/>
      <c r="H644" s="97"/>
      <c r="I644" s="12"/>
      <c r="J644" s="36"/>
    </row>
    <row r="645" spans="1:10">
      <c r="A645" s="91"/>
      <c r="B645" s="92"/>
      <c r="C645" s="114"/>
      <c r="D645" s="120" t="str">
        <f>IF(ISBLANK($C645),"",_xlfn.XLOOKUP($C645,SpeciesList[Species Code],SpeciesList[Species Name],"Unknown",0))</f>
        <v/>
      </c>
      <c r="E645" s="36"/>
      <c r="G645" s="85"/>
      <c r="H645" s="97"/>
      <c r="I645" s="12"/>
      <c r="J645" s="36"/>
    </row>
    <row r="646" spans="1:10">
      <c r="A646" s="91"/>
      <c r="B646" s="92"/>
      <c r="C646" s="114"/>
      <c r="D646" s="120" t="str">
        <f>IF(ISBLANK($C646),"",_xlfn.XLOOKUP($C646,SpeciesList[Species Code],SpeciesList[Species Name],"Unknown",0))</f>
        <v/>
      </c>
      <c r="E646" s="36"/>
      <c r="G646" s="85"/>
      <c r="H646" s="97"/>
      <c r="I646" s="12"/>
      <c r="J646" s="36"/>
    </row>
    <row r="647" spans="1:10">
      <c r="A647" s="91"/>
      <c r="B647" s="92"/>
      <c r="C647" s="114"/>
      <c r="D647" s="120" t="str">
        <f>IF(ISBLANK($C647),"",_xlfn.XLOOKUP($C647,SpeciesList[Species Code],SpeciesList[Species Name],"Unknown",0))</f>
        <v/>
      </c>
      <c r="E647" s="36"/>
      <c r="G647" s="85"/>
      <c r="H647" s="97"/>
      <c r="I647" s="12"/>
      <c r="J647" s="36"/>
    </row>
    <row r="648" spans="1:10">
      <c r="A648" s="91"/>
      <c r="B648" s="92"/>
      <c r="C648" s="114"/>
      <c r="D648" s="120" t="str">
        <f>IF(ISBLANK($C648),"",_xlfn.XLOOKUP($C648,SpeciesList[Species Code],SpeciesList[Species Name],"Unknown",0))</f>
        <v/>
      </c>
      <c r="E648" s="36"/>
      <c r="G648" s="85"/>
      <c r="H648" s="97"/>
      <c r="I648" s="12"/>
      <c r="J648" s="36"/>
    </row>
    <row r="649" spans="1:10">
      <c r="A649" s="91"/>
      <c r="B649" s="92"/>
      <c r="C649" s="114"/>
      <c r="D649" s="120" t="str">
        <f>IF(ISBLANK($C649),"",_xlfn.XLOOKUP($C649,SpeciesList[Species Code],SpeciesList[Species Name],"Unknown",0))</f>
        <v/>
      </c>
      <c r="E649" s="36"/>
      <c r="G649" s="85"/>
      <c r="H649" s="97"/>
      <c r="I649" s="12"/>
      <c r="J649" s="36"/>
    </row>
    <row r="650" spans="1:10">
      <c r="A650" s="91"/>
      <c r="B650" s="92"/>
      <c r="C650" s="114"/>
      <c r="D650" s="120" t="str">
        <f>IF(ISBLANK($C650),"",_xlfn.XLOOKUP($C650,SpeciesList[Species Code],SpeciesList[Species Name],"Unknown",0))</f>
        <v/>
      </c>
      <c r="E650" s="36"/>
      <c r="G650" s="85"/>
      <c r="H650" s="97"/>
      <c r="I650" s="12"/>
      <c r="J650" s="36"/>
    </row>
    <row r="651" spans="1:10">
      <c r="A651" s="91"/>
      <c r="B651" s="92"/>
      <c r="C651" s="114"/>
      <c r="D651" s="120" t="str">
        <f>IF(ISBLANK($C651),"",_xlfn.XLOOKUP($C651,SpeciesList[Species Code],SpeciesList[Species Name],"Unknown",0))</f>
        <v/>
      </c>
      <c r="E651" s="36"/>
      <c r="G651" s="85"/>
      <c r="H651" s="97"/>
      <c r="I651" s="12"/>
      <c r="J651" s="36"/>
    </row>
    <row r="652" spans="1:10">
      <c r="A652" s="91"/>
      <c r="B652" s="92"/>
      <c r="C652" s="114"/>
      <c r="D652" s="120" t="str">
        <f>IF(ISBLANK($C652),"",_xlfn.XLOOKUP($C652,SpeciesList[Species Code],SpeciesList[Species Name],"Unknown",0))</f>
        <v/>
      </c>
      <c r="E652" s="36"/>
      <c r="G652" s="85"/>
      <c r="H652" s="97"/>
      <c r="I652" s="12"/>
      <c r="J652" s="36"/>
    </row>
    <row r="653" spans="1:10">
      <c r="A653" s="91"/>
      <c r="B653" s="92"/>
      <c r="C653" s="114"/>
      <c r="D653" s="120" t="str">
        <f>IF(ISBLANK($C653),"",_xlfn.XLOOKUP($C653,SpeciesList[Species Code],SpeciesList[Species Name],"Unknown",0))</f>
        <v/>
      </c>
      <c r="E653" s="36"/>
      <c r="G653" s="85"/>
      <c r="H653" s="97"/>
      <c r="I653" s="12"/>
      <c r="J653" s="36"/>
    </row>
    <row r="654" spans="1:10">
      <c r="A654" s="91"/>
      <c r="B654" s="92"/>
      <c r="C654" s="114"/>
      <c r="D654" s="120" t="str">
        <f>IF(ISBLANK($C654),"",_xlfn.XLOOKUP($C654,SpeciesList[Species Code],SpeciesList[Species Name],"Unknown",0))</f>
        <v/>
      </c>
      <c r="E654" s="36"/>
      <c r="G654" s="85"/>
      <c r="H654" s="97"/>
      <c r="I654" s="12"/>
      <c r="J654" s="36"/>
    </row>
    <row r="655" spans="1:10">
      <c r="A655" s="91"/>
      <c r="B655" s="92"/>
      <c r="C655" s="114"/>
      <c r="D655" s="120" t="str">
        <f>IF(ISBLANK($C655),"",_xlfn.XLOOKUP($C655,SpeciesList[Species Code],SpeciesList[Species Name],"Unknown",0))</f>
        <v/>
      </c>
      <c r="E655" s="36"/>
      <c r="G655" s="85"/>
      <c r="H655" s="97"/>
      <c r="I655" s="12"/>
      <c r="J655" s="36"/>
    </row>
    <row r="656" spans="1:10">
      <c r="A656" s="91"/>
      <c r="B656" s="92"/>
      <c r="C656" s="114"/>
      <c r="D656" s="120" t="str">
        <f>IF(ISBLANK($C656),"",_xlfn.XLOOKUP($C656,SpeciesList[Species Code],SpeciesList[Species Name],"Unknown",0))</f>
        <v/>
      </c>
      <c r="E656" s="36"/>
      <c r="G656" s="85"/>
      <c r="H656" s="97"/>
      <c r="I656" s="12"/>
      <c r="J656" s="36"/>
    </row>
    <row r="657" spans="1:10">
      <c r="A657" s="91"/>
      <c r="B657" s="92"/>
      <c r="C657" s="114"/>
      <c r="D657" s="120" t="str">
        <f>IF(ISBLANK($C657),"",_xlfn.XLOOKUP($C657,SpeciesList[Species Code],SpeciesList[Species Name],"Unknown",0))</f>
        <v/>
      </c>
      <c r="E657" s="36"/>
      <c r="G657" s="85"/>
      <c r="H657" s="97"/>
      <c r="I657" s="12"/>
      <c r="J657" s="36"/>
    </row>
    <row r="658" spans="1:10">
      <c r="A658" s="91"/>
      <c r="B658" s="92"/>
      <c r="C658" s="114"/>
      <c r="D658" s="120" t="str">
        <f>IF(ISBLANK($C658),"",_xlfn.XLOOKUP($C658,SpeciesList[Species Code],SpeciesList[Species Name],"Unknown",0))</f>
        <v/>
      </c>
      <c r="E658" s="36"/>
      <c r="G658" s="85"/>
      <c r="H658" s="97"/>
      <c r="I658" s="12"/>
      <c r="J658" s="36"/>
    </row>
    <row r="659" spans="1:10">
      <c r="A659" s="91"/>
      <c r="B659" s="92"/>
      <c r="C659" s="114"/>
      <c r="D659" s="120" t="str">
        <f>IF(ISBLANK($C659),"",_xlfn.XLOOKUP($C659,SpeciesList[Species Code],SpeciesList[Species Name],"Unknown",0))</f>
        <v/>
      </c>
      <c r="E659" s="36"/>
      <c r="G659" s="85"/>
      <c r="H659" s="97"/>
      <c r="I659" s="12"/>
      <c r="J659" s="36"/>
    </row>
    <row r="660" spans="1:10">
      <c r="A660" s="91"/>
      <c r="B660" s="92"/>
      <c r="C660" s="114"/>
      <c r="D660" s="120" t="str">
        <f>IF(ISBLANK($C660),"",_xlfn.XLOOKUP($C660,SpeciesList[Species Code],SpeciesList[Species Name],"Unknown",0))</f>
        <v/>
      </c>
      <c r="E660" s="36"/>
      <c r="G660" s="85"/>
      <c r="H660" s="97"/>
      <c r="I660" s="12"/>
      <c r="J660" s="36"/>
    </row>
    <row r="661" spans="1:10">
      <c r="A661" s="91"/>
      <c r="B661" s="92"/>
      <c r="C661" s="114"/>
      <c r="D661" s="120" t="str">
        <f>IF(ISBLANK($C661),"",_xlfn.XLOOKUP($C661,SpeciesList[Species Code],SpeciesList[Species Name],"Unknown",0))</f>
        <v/>
      </c>
      <c r="E661" s="36"/>
      <c r="G661" s="85"/>
      <c r="H661" s="97"/>
      <c r="I661" s="12"/>
      <c r="J661" s="36"/>
    </row>
    <row r="662" spans="1:10">
      <c r="A662" s="91"/>
      <c r="B662" s="92"/>
      <c r="C662" s="114"/>
      <c r="D662" s="120" t="str">
        <f>IF(ISBLANK($C662),"",_xlfn.XLOOKUP($C662,SpeciesList[Species Code],SpeciesList[Species Name],"Unknown",0))</f>
        <v/>
      </c>
      <c r="E662" s="36"/>
      <c r="G662" s="85"/>
      <c r="H662" s="97"/>
      <c r="I662" s="12"/>
      <c r="J662" s="36"/>
    </row>
    <row r="663" spans="1:10">
      <c r="A663" s="91"/>
      <c r="B663" s="92"/>
      <c r="C663" s="114"/>
      <c r="D663" s="120" t="str">
        <f>IF(ISBLANK($C663),"",_xlfn.XLOOKUP($C663,SpeciesList[Species Code],SpeciesList[Species Name],"Unknown",0))</f>
        <v/>
      </c>
      <c r="E663" s="36"/>
      <c r="G663" s="85"/>
      <c r="H663" s="97"/>
      <c r="I663" s="12"/>
      <c r="J663" s="36"/>
    </row>
    <row r="664" spans="1:10">
      <c r="A664" s="91"/>
      <c r="B664" s="92"/>
      <c r="C664" s="114"/>
      <c r="D664" s="120" t="str">
        <f>IF(ISBLANK($C664),"",_xlfn.XLOOKUP($C664,SpeciesList[Species Code],SpeciesList[Species Name],"Unknown",0))</f>
        <v/>
      </c>
      <c r="E664" s="36"/>
      <c r="G664" s="85"/>
      <c r="H664" s="97"/>
      <c r="I664" s="12"/>
      <c r="J664" s="36"/>
    </row>
    <row r="665" spans="1:10">
      <c r="A665" s="91"/>
      <c r="B665" s="92"/>
      <c r="C665" s="114"/>
      <c r="D665" s="120" t="str">
        <f>IF(ISBLANK($C665),"",_xlfn.XLOOKUP($C665,SpeciesList[Species Code],SpeciesList[Species Name],"Unknown",0))</f>
        <v/>
      </c>
      <c r="E665" s="36"/>
      <c r="G665" s="85"/>
      <c r="H665" s="97"/>
      <c r="I665" s="12"/>
      <c r="J665" s="36"/>
    </row>
    <row r="666" spans="1:10">
      <c r="A666" s="91"/>
      <c r="B666" s="92"/>
      <c r="C666" s="114"/>
      <c r="D666" s="120" t="str">
        <f>IF(ISBLANK($C666),"",_xlfn.XLOOKUP($C666,SpeciesList[Species Code],SpeciesList[Species Name],"Unknown",0))</f>
        <v/>
      </c>
      <c r="E666" s="36"/>
      <c r="G666" s="85"/>
      <c r="H666" s="97"/>
      <c r="I666" s="12"/>
      <c r="J666" s="36"/>
    </row>
    <row r="667" spans="1:10">
      <c r="A667" s="91"/>
      <c r="B667" s="92"/>
      <c r="C667" s="114"/>
      <c r="D667" s="120" t="str">
        <f>IF(ISBLANK($C667),"",_xlfn.XLOOKUP($C667,SpeciesList[Species Code],SpeciesList[Species Name],"Unknown",0))</f>
        <v/>
      </c>
      <c r="E667" s="36"/>
      <c r="G667" s="85"/>
      <c r="H667" s="97"/>
      <c r="I667" s="12"/>
      <c r="J667" s="36"/>
    </row>
    <row r="668" spans="1:10">
      <c r="A668" s="91"/>
      <c r="B668" s="92"/>
      <c r="C668" s="114"/>
      <c r="D668" s="120" t="str">
        <f>IF(ISBLANK($C668),"",_xlfn.XLOOKUP($C668,SpeciesList[Species Code],SpeciesList[Species Name],"Unknown",0))</f>
        <v/>
      </c>
      <c r="E668" s="36"/>
      <c r="G668" s="85"/>
      <c r="H668" s="97"/>
      <c r="I668" s="12"/>
      <c r="J668" s="36"/>
    </row>
    <row r="669" spans="1:10">
      <c r="A669" s="91"/>
      <c r="B669" s="92"/>
      <c r="C669" s="114"/>
      <c r="D669" s="120" t="str">
        <f>IF(ISBLANK($C669),"",_xlfn.XLOOKUP($C669,SpeciesList[Species Code],SpeciesList[Species Name],"Unknown",0))</f>
        <v/>
      </c>
      <c r="E669" s="36"/>
      <c r="G669" s="85"/>
      <c r="H669" s="97"/>
      <c r="I669" s="12"/>
      <c r="J669" s="36"/>
    </row>
    <row r="670" spans="1:10">
      <c r="A670" s="91"/>
      <c r="B670" s="92"/>
      <c r="C670" s="114"/>
      <c r="D670" s="120" t="str">
        <f>IF(ISBLANK($C670),"",_xlfn.XLOOKUP($C670,SpeciesList[Species Code],SpeciesList[Species Name],"Unknown",0))</f>
        <v/>
      </c>
      <c r="E670" s="36"/>
      <c r="G670" s="85"/>
      <c r="H670" s="97"/>
      <c r="I670" s="12"/>
      <c r="J670" s="36"/>
    </row>
    <row r="671" spans="1:10">
      <c r="A671" s="91"/>
      <c r="B671" s="92"/>
      <c r="C671" s="114"/>
      <c r="D671" s="120" t="str">
        <f>IF(ISBLANK($C671),"",_xlfn.XLOOKUP($C671,SpeciesList[Species Code],SpeciesList[Species Name],"Unknown",0))</f>
        <v/>
      </c>
      <c r="E671" s="36"/>
      <c r="G671" s="85"/>
      <c r="H671" s="97"/>
      <c r="I671" s="12"/>
      <c r="J671" s="36"/>
    </row>
    <row r="672" spans="1:10">
      <c r="A672" s="91"/>
      <c r="B672" s="92"/>
      <c r="C672" s="114"/>
      <c r="D672" s="120" t="str">
        <f>IF(ISBLANK($C672),"",_xlfn.XLOOKUP($C672,SpeciesList[Species Code],SpeciesList[Species Name],"Unknown",0))</f>
        <v/>
      </c>
      <c r="E672" s="36"/>
      <c r="G672" s="85"/>
      <c r="H672" s="97"/>
      <c r="I672" s="12"/>
      <c r="J672" s="36"/>
    </row>
    <row r="673" spans="1:10">
      <c r="A673" s="91"/>
      <c r="B673" s="92"/>
      <c r="C673" s="114"/>
      <c r="D673" s="120" t="str">
        <f>IF(ISBLANK($C673),"",_xlfn.XLOOKUP($C673,SpeciesList[Species Code],SpeciesList[Species Name],"Unknown",0))</f>
        <v/>
      </c>
      <c r="E673" s="36"/>
      <c r="G673" s="85"/>
      <c r="H673" s="97"/>
      <c r="I673" s="12"/>
      <c r="J673" s="36"/>
    </row>
    <row r="674" spans="1:10">
      <c r="A674" s="91"/>
      <c r="B674" s="92"/>
      <c r="C674" s="114"/>
      <c r="D674" s="120" t="str">
        <f>IF(ISBLANK($C674),"",_xlfn.XLOOKUP($C674,SpeciesList[Species Code],SpeciesList[Species Name],"Unknown",0))</f>
        <v/>
      </c>
      <c r="E674" s="36"/>
      <c r="G674" s="85"/>
      <c r="H674" s="97"/>
      <c r="I674" s="12"/>
      <c r="J674" s="36"/>
    </row>
    <row r="675" spans="1:10">
      <c r="A675" s="91"/>
      <c r="B675" s="92"/>
      <c r="C675" s="114"/>
      <c r="D675" s="120" t="str">
        <f>IF(ISBLANK($C675),"",_xlfn.XLOOKUP($C675,SpeciesList[Species Code],SpeciesList[Species Name],"Unknown",0))</f>
        <v/>
      </c>
      <c r="E675" s="36"/>
      <c r="G675" s="85"/>
      <c r="H675" s="97"/>
      <c r="I675" s="12"/>
      <c r="J675" s="36"/>
    </row>
    <row r="676" spans="1:10">
      <c r="A676" s="91"/>
      <c r="B676" s="92"/>
      <c r="C676" s="114"/>
      <c r="D676" s="120" t="str">
        <f>IF(ISBLANK($C676),"",_xlfn.XLOOKUP($C676,SpeciesList[Species Code],SpeciesList[Species Name],"Unknown",0))</f>
        <v/>
      </c>
      <c r="E676" s="36"/>
      <c r="G676" s="85"/>
      <c r="H676" s="97"/>
      <c r="I676" s="12"/>
      <c r="J676" s="36"/>
    </row>
    <row r="677" spans="1:10">
      <c r="A677" s="91"/>
      <c r="B677" s="92"/>
      <c r="C677" s="114"/>
      <c r="D677" s="120" t="str">
        <f>IF(ISBLANK($C677),"",_xlfn.XLOOKUP($C677,SpeciesList[Species Code],SpeciesList[Species Name],"Unknown",0))</f>
        <v/>
      </c>
      <c r="E677" s="36"/>
      <c r="G677" s="85"/>
      <c r="H677" s="97"/>
      <c r="I677" s="12"/>
      <c r="J677" s="36"/>
    </row>
    <row r="678" spans="1:10">
      <c r="A678" s="91"/>
      <c r="B678" s="92"/>
      <c r="C678" s="114"/>
      <c r="D678" s="120" t="str">
        <f>IF(ISBLANK($C678),"",_xlfn.XLOOKUP($C678,SpeciesList[Species Code],SpeciesList[Species Name],"Unknown",0))</f>
        <v/>
      </c>
      <c r="E678" s="36"/>
      <c r="G678" s="85"/>
      <c r="H678" s="97"/>
      <c r="I678" s="12"/>
      <c r="J678" s="36"/>
    </row>
    <row r="679" spans="1:10">
      <c r="A679" s="91"/>
      <c r="B679" s="92"/>
      <c r="C679" s="114"/>
      <c r="D679" s="120" t="str">
        <f>IF(ISBLANK($C679),"",_xlfn.XLOOKUP($C679,SpeciesList[Species Code],SpeciesList[Species Name],"Unknown",0))</f>
        <v/>
      </c>
      <c r="E679" s="36"/>
      <c r="G679" s="85"/>
      <c r="H679" s="97"/>
      <c r="I679" s="12"/>
      <c r="J679" s="36"/>
    </row>
    <row r="680" spans="1:10">
      <c r="A680" s="91"/>
      <c r="B680" s="92"/>
      <c r="C680" s="114"/>
      <c r="D680" s="120" t="str">
        <f>IF(ISBLANK($C680),"",_xlfn.XLOOKUP($C680,SpeciesList[Species Code],SpeciesList[Species Name],"Unknown",0))</f>
        <v/>
      </c>
      <c r="E680" s="36"/>
      <c r="G680" s="85"/>
      <c r="H680" s="97"/>
      <c r="I680" s="12"/>
      <c r="J680" s="36"/>
    </row>
    <row r="681" spans="1:10">
      <c r="A681" s="91"/>
      <c r="B681" s="92"/>
      <c r="C681" s="114"/>
      <c r="D681" s="120" t="str">
        <f>IF(ISBLANK($C681),"",_xlfn.XLOOKUP($C681,SpeciesList[Species Code],SpeciesList[Species Name],"Unknown",0))</f>
        <v/>
      </c>
      <c r="E681" s="36"/>
      <c r="G681" s="85"/>
      <c r="H681" s="97"/>
      <c r="I681" s="12"/>
      <c r="J681" s="36"/>
    </row>
    <row r="682" spans="1:10">
      <c r="A682" s="91"/>
      <c r="B682" s="92"/>
      <c r="C682" s="114"/>
      <c r="D682" s="120" t="str">
        <f>IF(ISBLANK($C682),"",_xlfn.XLOOKUP($C682,SpeciesList[Species Code],SpeciesList[Species Name],"Unknown",0))</f>
        <v/>
      </c>
      <c r="E682" s="36"/>
      <c r="G682" s="85"/>
      <c r="H682" s="97"/>
      <c r="I682" s="12"/>
      <c r="J682" s="36"/>
    </row>
    <row r="683" spans="1:10">
      <c r="A683" s="91"/>
      <c r="B683" s="92"/>
      <c r="C683" s="114"/>
      <c r="D683" s="120" t="str">
        <f>IF(ISBLANK($C683),"",_xlfn.XLOOKUP($C683,SpeciesList[Species Code],SpeciesList[Species Name],"Unknown",0))</f>
        <v/>
      </c>
      <c r="E683" s="36"/>
      <c r="G683" s="85"/>
      <c r="H683" s="97"/>
      <c r="I683" s="12"/>
      <c r="J683" s="36"/>
    </row>
    <row r="684" spans="1:10">
      <c r="A684" s="91"/>
      <c r="B684" s="92"/>
      <c r="C684" s="114"/>
      <c r="D684" s="120" t="str">
        <f>IF(ISBLANK($C684),"",_xlfn.XLOOKUP($C684,SpeciesList[Species Code],SpeciesList[Species Name],"Unknown",0))</f>
        <v/>
      </c>
      <c r="E684" s="36"/>
      <c r="G684" s="85"/>
      <c r="H684" s="97"/>
      <c r="I684" s="12"/>
      <c r="J684" s="36"/>
    </row>
    <row r="685" spans="1:10">
      <c r="A685" s="91"/>
      <c r="B685" s="92"/>
      <c r="C685" s="114"/>
      <c r="D685" s="120" t="str">
        <f>IF(ISBLANK($C685),"",_xlfn.XLOOKUP($C685,SpeciesList[Species Code],SpeciesList[Species Name],"Unknown",0))</f>
        <v/>
      </c>
      <c r="E685" s="36"/>
      <c r="G685" s="85"/>
      <c r="H685" s="97"/>
      <c r="I685" s="12"/>
      <c r="J685" s="36"/>
    </row>
    <row r="686" spans="1:10">
      <c r="A686" s="91"/>
      <c r="B686" s="92"/>
      <c r="C686" s="114"/>
      <c r="D686" s="120" t="str">
        <f>IF(ISBLANK($C686),"",_xlfn.XLOOKUP($C686,SpeciesList[Species Code],SpeciesList[Species Name],"Unknown",0))</f>
        <v/>
      </c>
      <c r="E686" s="36"/>
      <c r="G686" s="85"/>
      <c r="H686" s="97"/>
      <c r="I686" s="12"/>
      <c r="J686" s="36"/>
    </row>
    <row r="687" spans="1:10">
      <c r="A687" s="91"/>
      <c r="B687" s="92"/>
      <c r="C687" s="114"/>
      <c r="D687" s="120" t="str">
        <f>IF(ISBLANK($C687),"",_xlfn.XLOOKUP($C687,SpeciesList[Species Code],SpeciesList[Species Name],"Unknown",0))</f>
        <v/>
      </c>
      <c r="E687" s="36"/>
      <c r="G687" s="85"/>
      <c r="H687" s="97"/>
      <c r="I687" s="12"/>
      <c r="J687" s="36"/>
    </row>
    <row r="688" spans="1:10">
      <c r="A688" s="91"/>
      <c r="B688" s="92"/>
      <c r="C688" s="114"/>
      <c r="D688" s="120" t="str">
        <f>IF(ISBLANK($C688),"",_xlfn.XLOOKUP($C688,SpeciesList[Species Code],SpeciesList[Species Name],"Unknown",0))</f>
        <v/>
      </c>
      <c r="E688" s="36"/>
      <c r="G688" s="85"/>
      <c r="H688" s="97"/>
      <c r="I688" s="12"/>
      <c r="J688" s="36"/>
    </row>
    <row r="689" spans="1:10">
      <c r="A689" s="91"/>
      <c r="B689" s="92"/>
      <c r="C689" s="114"/>
      <c r="D689" s="120" t="str">
        <f>IF(ISBLANK($C689),"",_xlfn.XLOOKUP($C689,SpeciesList[Species Code],SpeciesList[Species Name],"Unknown",0))</f>
        <v/>
      </c>
      <c r="E689" s="36"/>
      <c r="G689" s="85"/>
      <c r="H689" s="97"/>
      <c r="I689" s="12"/>
      <c r="J689" s="36"/>
    </row>
    <row r="690" spans="1:10">
      <c r="A690" s="91"/>
      <c r="B690" s="92"/>
      <c r="C690" s="114"/>
      <c r="D690" s="120" t="str">
        <f>IF(ISBLANK($C690),"",_xlfn.XLOOKUP($C690,SpeciesList[Species Code],SpeciesList[Species Name],"Unknown",0))</f>
        <v/>
      </c>
      <c r="E690" s="36"/>
      <c r="G690" s="85"/>
      <c r="H690" s="97"/>
      <c r="I690" s="12"/>
      <c r="J690" s="36"/>
    </row>
    <row r="691" spans="1:10">
      <c r="A691" s="91"/>
      <c r="B691" s="92"/>
      <c r="C691" s="114"/>
      <c r="D691" s="120" t="str">
        <f>IF(ISBLANK($C691),"",_xlfn.XLOOKUP($C691,SpeciesList[Species Code],SpeciesList[Species Name],"Unknown",0))</f>
        <v/>
      </c>
      <c r="E691" s="36"/>
      <c r="G691" s="85"/>
      <c r="H691" s="97"/>
      <c r="I691" s="12"/>
      <c r="J691" s="36"/>
    </row>
    <row r="692" spans="1:10">
      <c r="A692" s="91"/>
      <c r="B692" s="92"/>
      <c r="C692" s="114"/>
      <c r="D692" s="120" t="str">
        <f>IF(ISBLANK($C692),"",_xlfn.XLOOKUP($C692,SpeciesList[Species Code],SpeciesList[Species Name],"Unknown",0))</f>
        <v/>
      </c>
      <c r="E692" s="36"/>
      <c r="G692" s="85"/>
      <c r="H692" s="97"/>
      <c r="I692" s="12"/>
      <c r="J692" s="36"/>
    </row>
    <row r="693" spans="1:10">
      <c r="A693" s="91"/>
      <c r="B693" s="92"/>
      <c r="C693" s="114"/>
      <c r="D693" s="120" t="str">
        <f>IF(ISBLANK($C693),"",_xlfn.XLOOKUP($C693,SpeciesList[Species Code],SpeciesList[Species Name],"Unknown",0))</f>
        <v/>
      </c>
      <c r="E693" s="36"/>
      <c r="G693" s="85"/>
      <c r="H693" s="97"/>
      <c r="I693" s="12"/>
      <c r="J693" s="36"/>
    </row>
    <row r="694" spans="1:10">
      <c r="A694" s="91"/>
      <c r="B694" s="92"/>
      <c r="C694" s="114"/>
      <c r="D694" s="120" t="str">
        <f>IF(ISBLANK($C694),"",_xlfn.XLOOKUP($C694,SpeciesList[Species Code],SpeciesList[Species Name],"Unknown",0))</f>
        <v/>
      </c>
      <c r="E694" s="36"/>
      <c r="G694" s="85"/>
      <c r="H694" s="97"/>
      <c r="I694" s="12"/>
      <c r="J694" s="36"/>
    </row>
    <row r="695" spans="1:10">
      <c r="A695" s="91"/>
      <c r="B695" s="92"/>
      <c r="C695" s="114"/>
      <c r="D695" s="120" t="str">
        <f>IF(ISBLANK($C695),"",_xlfn.XLOOKUP($C695,SpeciesList[Species Code],SpeciesList[Species Name],"Unknown",0))</f>
        <v/>
      </c>
      <c r="E695" s="36"/>
      <c r="G695" s="85"/>
      <c r="H695" s="97"/>
      <c r="I695" s="12"/>
      <c r="J695" s="36"/>
    </row>
    <row r="696" spans="1:10">
      <c r="A696" s="91"/>
      <c r="B696" s="92"/>
      <c r="C696" s="114"/>
      <c r="D696" s="120" t="str">
        <f>IF(ISBLANK($C696),"",_xlfn.XLOOKUP($C696,SpeciesList[Species Code],SpeciesList[Species Name],"Unknown",0))</f>
        <v/>
      </c>
      <c r="E696" s="36"/>
      <c r="G696" s="85"/>
      <c r="H696" s="97"/>
      <c r="I696" s="12"/>
      <c r="J696" s="36"/>
    </row>
    <row r="697" spans="1:10">
      <c r="A697" s="91"/>
      <c r="B697" s="92"/>
      <c r="C697" s="114"/>
      <c r="D697" s="120" t="str">
        <f>IF(ISBLANK($C697),"",_xlfn.XLOOKUP($C697,SpeciesList[Species Code],SpeciesList[Species Name],"Unknown",0))</f>
        <v/>
      </c>
      <c r="E697" s="36"/>
      <c r="G697" s="85"/>
      <c r="H697" s="97"/>
      <c r="I697" s="12"/>
      <c r="J697" s="36"/>
    </row>
    <row r="698" spans="1:10">
      <c r="A698" s="91"/>
      <c r="B698" s="92"/>
      <c r="C698" s="114"/>
      <c r="D698" s="120" t="str">
        <f>IF(ISBLANK($C698),"",_xlfn.XLOOKUP($C698,SpeciesList[Species Code],SpeciesList[Species Name],"Unknown",0))</f>
        <v/>
      </c>
      <c r="E698" s="36"/>
      <c r="G698" s="85"/>
      <c r="H698" s="97"/>
      <c r="I698" s="12"/>
      <c r="J698" s="36"/>
    </row>
    <row r="699" spans="1:10">
      <c r="A699" s="91"/>
      <c r="B699" s="92"/>
      <c r="C699" s="114"/>
      <c r="D699" s="120" t="str">
        <f>IF(ISBLANK($C699),"",_xlfn.XLOOKUP($C699,SpeciesList[Species Code],SpeciesList[Species Name],"Unknown",0))</f>
        <v/>
      </c>
      <c r="E699" s="36"/>
      <c r="G699" s="85"/>
      <c r="H699" s="97"/>
      <c r="I699" s="12"/>
      <c r="J699" s="36"/>
    </row>
    <row r="700" spans="1:10">
      <c r="A700" s="91"/>
      <c r="B700" s="92"/>
      <c r="C700" s="114"/>
      <c r="D700" s="120" t="str">
        <f>IF(ISBLANK($C700),"",_xlfn.XLOOKUP($C700,SpeciesList[Species Code],SpeciesList[Species Name],"Unknown",0))</f>
        <v/>
      </c>
      <c r="E700" s="36"/>
      <c r="G700" s="85"/>
      <c r="H700" s="97"/>
      <c r="I700" s="12"/>
      <c r="J700" s="36"/>
    </row>
    <row r="701" spans="1:10">
      <c r="A701" s="91"/>
      <c r="B701" s="92"/>
      <c r="C701" s="114"/>
      <c r="D701" s="120" t="str">
        <f>IF(ISBLANK($C701),"",_xlfn.XLOOKUP($C701,SpeciesList[Species Code],SpeciesList[Species Name],"Unknown",0))</f>
        <v/>
      </c>
      <c r="E701" s="36"/>
      <c r="G701" s="85"/>
      <c r="H701" s="97"/>
      <c r="I701" s="12"/>
      <c r="J701" s="36"/>
    </row>
    <row r="702" spans="1:10">
      <c r="A702" s="91"/>
      <c r="B702" s="92"/>
      <c r="C702" s="114"/>
      <c r="D702" s="120" t="str">
        <f>IF(ISBLANK($C702),"",_xlfn.XLOOKUP($C702,SpeciesList[Species Code],SpeciesList[Species Name],"Unknown",0))</f>
        <v/>
      </c>
      <c r="E702" s="36"/>
      <c r="G702" s="85"/>
      <c r="H702" s="97"/>
      <c r="I702" s="12"/>
      <c r="J702" s="36"/>
    </row>
    <row r="703" spans="1:10">
      <c r="A703" s="91"/>
      <c r="B703" s="92"/>
      <c r="C703" s="114"/>
      <c r="D703" s="120" t="str">
        <f>IF(ISBLANK($C703),"",_xlfn.XLOOKUP($C703,SpeciesList[Species Code],SpeciesList[Species Name],"Unknown",0))</f>
        <v/>
      </c>
      <c r="E703" s="36"/>
      <c r="G703" s="85"/>
      <c r="H703" s="97"/>
      <c r="I703" s="12"/>
      <c r="J703" s="36"/>
    </row>
    <row r="704" spans="1:10">
      <c r="A704" s="91"/>
      <c r="B704" s="92"/>
      <c r="C704" s="114"/>
      <c r="D704" s="120" t="str">
        <f>IF(ISBLANK($C704),"",_xlfn.XLOOKUP($C704,SpeciesList[Species Code],SpeciesList[Species Name],"Unknown",0))</f>
        <v/>
      </c>
      <c r="E704" s="36"/>
      <c r="G704" s="85"/>
      <c r="H704" s="97"/>
      <c r="I704" s="12"/>
      <c r="J704" s="36"/>
    </row>
    <row r="705" spans="1:10">
      <c r="A705" s="91"/>
      <c r="B705" s="92"/>
      <c r="C705" s="114"/>
      <c r="D705" s="120" t="str">
        <f>IF(ISBLANK($C705),"",_xlfn.XLOOKUP($C705,SpeciesList[Species Code],SpeciesList[Species Name],"Unknown",0))</f>
        <v/>
      </c>
      <c r="E705" s="36"/>
      <c r="G705" s="85"/>
      <c r="H705" s="97"/>
      <c r="I705" s="12"/>
      <c r="J705" s="36"/>
    </row>
    <row r="706" spans="1:10">
      <c r="A706" s="91"/>
      <c r="B706" s="92"/>
      <c r="C706" s="114"/>
      <c r="D706" s="120" t="str">
        <f>IF(ISBLANK($C706),"",_xlfn.XLOOKUP($C706,SpeciesList[Species Code],SpeciesList[Species Name],"Unknown",0))</f>
        <v/>
      </c>
      <c r="E706" s="36"/>
      <c r="G706" s="85"/>
      <c r="H706" s="97"/>
      <c r="I706" s="12"/>
      <c r="J706" s="36"/>
    </row>
    <row r="707" spans="1:10">
      <c r="A707" s="91"/>
      <c r="B707" s="92"/>
      <c r="C707" s="114"/>
      <c r="D707" s="120" t="str">
        <f>IF(ISBLANK($C707),"",_xlfn.XLOOKUP($C707,SpeciesList[Species Code],SpeciesList[Species Name],"Unknown",0))</f>
        <v/>
      </c>
      <c r="E707" s="36"/>
      <c r="G707" s="85"/>
      <c r="H707" s="97"/>
      <c r="I707" s="12"/>
      <c r="J707" s="36"/>
    </row>
    <row r="708" spans="1:10">
      <c r="A708" s="91"/>
      <c r="B708" s="92"/>
      <c r="C708" s="114"/>
      <c r="D708" s="120" t="str">
        <f>IF(ISBLANK($C708),"",_xlfn.XLOOKUP($C708,SpeciesList[Species Code],SpeciesList[Species Name],"Unknown",0))</f>
        <v/>
      </c>
      <c r="E708" s="36"/>
      <c r="G708" s="85"/>
      <c r="H708" s="97"/>
      <c r="I708" s="12"/>
      <c r="J708" s="36"/>
    </row>
    <row r="709" spans="1:10">
      <c r="A709" s="91"/>
      <c r="B709" s="92"/>
      <c r="C709" s="114"/>
      <c r="D709" s="120" t="str">
        <f>IF(ISBLANK($C709),"",_xlfn.XLOOKUP($C709,SpeciesList[Species Code],SpeciesList[Species Name],"Unknown",0))</f>
        <v/>
      </c>
      <c r="E709" s="36"/>
      <c r="G709" s="85"/>
      <c r="H709" s="97"/>
      <c r="I709" s="12"/>
      <c r="J709" s="36"/>
    </row>
    <row r="710" spans="1:10">
      <c r="A710" s="91"/>
      <c r="B710" s="92"/>
      <c r="C710" s="114"/>
      <c r="D710" s="120" t="str">
        <f>IF(ISBLANK($C710),"",_xlfn.XLOOKUP($C710,SpeciesList[Species Code],SpeciesList[Species Name],"Unknown",0))</f>
        <v/>
      </c>
      <c r="E710" s="36"/>
      <c r="G710" s="85"/>
      <c r="H710" s="97"/>
      <c r="I710" s="12"/>
      <c r="J710" s="36"/>
    </row>
    <row r="711" spans="1:10">
      <c r="A711" s="91"/>
      <c r="B711" s="92"/>
      <c r="C711" s="114"/>
      <c r="D711" s="120" t="str">
        <f>IF(ISBLANK($C711),"",_xlfn.XLOOKUP($C711,SpeciesList[Species Code],SpeciesList[Species Name],"Unknown",0))</f>
        <v/>
      </c>
      <c r="E711" s="36"/>
      <c r="G711" s="85"/>
      <c r="H711" s="97"/>
      <c r="I711" s="12"/>
      <c r="J711" s="36"/>
    </row>
    <row r="712" spans="1:10">
      <c r="A712" s="91"/>
      <c r="B712" s="92"/>
      <c r="C712" s="114"/>
      <c r="D712" s="120" t="str">
        <f>IF(ISBLANK($C712),"",_xlfn.XLOOKUP($C712,SpeciesList[Species Code],SpeciesList[Species Name],"Unknown",0))</f>
        <v/>
      </c>
      <c r="E712" s="36"/>
      <c r="G712" s="85"/>
      <c r="H712" s="97"/>
      <c r="I712" s="12"/>
      <c r="J712" s="36"/>
    </row>
    <row r="713" spans="1:10">
      <c r="A713" s="91"/>
      <c r="B713" s="92"/>
      <c r="C713" s="114"/>
      <c r="D713" s="120" t="str">
        <f>IF(ISBLANK($C713),"",_xlfn.XLOOKUP($C713,SpeciesList[Species Code],SpeciesList[Species Name],"Unknown",0))</f>
        <v/>
      </c>
      <c r="E713" s="36"/>
      <c r="G713" s="85"/>
      <c r="H713" s="97"/>
      <c r="I713" s="12"/>
      <c r="J713" s="36"/>
    </row>
    <row r="714" spans="1:10">
      <c r="A714" s="91"/>
      <c r="B714" s="92"/>
      <c r="C714" s="114"/>
      <c r="D714" s="120" t="str">
        <f>IF(ISBLANK($C714),"",_xlfn.XLOOKUP($C714,SpeciesList[Species Code],SpeciesList[Species Name],"Unknown",0))</f>
        <v/>
      </c>
      <c r="E714" s="36"/>
      <c r="G714" s="85"/>
      <c r="H714" s="97"/>
      <c r="I714" s="12"/>
      <c r="J714" s="36"/>
    </row>
    <row r="715" spans="1:10">
      <c r="A715" s="91"/>
      <c r="B715" s="92"/>
      <c r="C715" s="114"/>
      <c r="D715" s="120" t="str">
        <f>IF(ISBLANK($C715),"",_xlfn.XLOOKUP($C715,SpeciesList[Species Code],SpeciesList[Species Name],"Unknown",0))</f>
        <v/>
      </c>
      <c r="E715" s="36"/>
      <c r="G715" s="85"/>
      <c r="H715" s="97"/>
      <c r="I715" s="12"/>
      <c r="J715" s="36"/>
    </row>
    <row r="716" spans="1:10">
      <c r="A716" s="91"/>
      <c r="B716" s="92"/>
      <c r="C716" s="114"/>
      <c r="D716" s="120" t="str">
        <f>IF(ISBLANK($C716),"",_xlfn.XLOOKUP($C716,SpeciesList[Species Code],SpeciesList[Species Name],"Unknown",0))</f>
        <v/>
      </c>
      <c r="E716" s="36"/>
      <c r="G716" s="85"/>
      <c r="H716" s="97"/>
      <c r="I716" s="12"/>
      <c r="J716" s="36"/>
    </row>
    <row r="717" spans="1:10">
      <c r="A717" s="91"/>
      <c r="B717" s="92"/>
      <c r="C717" s="114"/>
      <c r="D717" s="120" t="str">
        <f>IF(ISBLANK($C717),"",_xlfn.XLOOKUP($C717,SpeciesList[Species Code],SpeciesList[Species Name],"Unknown",0))</f>
        <v/>
      </c>
      <c r="E717" s="36"/>
      <c r="G717" s="85"/>
      <c r="H717" s="97"/>
      <c r="I717" s="12"/>
      <c r="J717" s="36"/>
    </row>
    <row r="718" spans="1:10">
      <c r="A718" s="91"/>
      <c r="B718" s="92"/>
      <c r="C718" s="114"/>
      <c r="D718" s="120" t="str">
        <f>IF(ISBLANK($C718),"",_xlfn.XLOOKUP($C718,SpeciesList[Species Code],SpeciesList[Species Name],"Unknown",0))</f>
        <v/>
      </c>
      <c r="E718" s="36"/>
      <c r="G718" s="85"/>
      <c r="H718" s="97"/>
      <c r="I718" s="12"/>
      <c r="J718" s="36"/>
    </row>
    <row r="719" spans="1:10">
      <c r="A719" s="91"/>
      <c r="B719" s="92"/>
      <c r="C719" s="114"/>
      <c r="D719" s="120" t="str">
        <f>IF(ISBLANK($C719),"",_xlfn.XLOOKUP($C719,SpeciesList[Species Code],SpeciesList[Species Name],"Unknown",0))</f>
        <v/>
      </c>
      <c r="E719" s="36"/>
      <c r="G719" s="85"/>
      <c r="H719" s="97"/>
      <c r="I719" s="12"/>
      <c r="J719" s="36"/>
    </row>
    <row r="720" spans="1:10">
      <c r="A720" s="91"/>
      <c r="B720" s="92"/>
      <c r="C720" s="114"/>
      <c r="D720" s="120" t="str">
        <f>IF(ISBLANK($C720),"",_xlfn.XLOOKUP($C720,SpeciesList[Species Code],SpeciesList[Species Name],"Unknown",0))</f>
        <v/>
      </c>
      <c r="E720" s="36"/>
      <c r="G720" s="85"/>
      <c r="H720" s="97"/>
      <c r="I720" s="12"/>
      <c r="J720" s="36"/>
    </row>
    <row r="721" spans="1:10">
      <c r="A721" s="91"/>
      <c r="B721" s="92"/>
      <c r="C721" s="114"/>
      <c r="D721" s="120" t="str">
        <f>IF(ISBLANK($C721),"",_xlfn.XLOOKUP($C721,SpeciesList[Species Code],SpeciesList[Species Name],"Unknown",0))</f>
        <v/>
      </c>
      <c r="E721" s="36"/>
      <c r="G721" s="85"/>
      <c r="H721" s="97"/>
      <c r="I721" s="12"/>
      <c r="J721" s="36"/>
    </row>
    <row r="722" spans="1:10">
      <c r="A722" s="91"/>
      <c r="B722" s="92"/>
      <c r="C722" s="114"/>
      <c r="D722" s="120" t="str">
        <f>IF(ISBLANK($C722),"",_xlfn.XLOOKUP($C722,SpeciesList[Species Code],SpeciesList[Species Name],"Unknown",0))</f>
        <v/>
      </c>
      <c r="E722" s="36"/>
      <c r="G722" s="85"/>
      <c r="H722" s="97"/>
      <c r="I722" s="12"/>
      <c r="J722" s="36"/>
    </row>
    <row r="723" spans="1:10">
      <c r="A723" s="91"/>
      <c r="B723" s="92"/>
      <c r="C723" s="114"/>
      <c r="D723" s="120" t="str">
        <f>IF(ISBLANK($C723),"",_xlfn.XLOOKUP($C723,SpeciesList[Species Code],SpeciesList[Species Name],"Unknown",0))</f>
        <v/>
      </c>
      <c r="E723" s="36"/>
      <c r="G723" s="85"/>
      <c r="H723" s="97"/>
      <c r="I723" s="12"/>
      <c r="J723" s="36"/>
    </row>
    <row r="724" spans="1:10">
      <c r="A724" s="91"/>
      <c r="B724" s="92"/>
      <c r="C724" s="114"/>
      <c r="D724" s="120" t="str">
        <f>IF(ISBLANK($C724),"",_xlfn.XLOOKUP($C724,SpeciesList[Species Code],SpeciesList[Species Name],"Unknown",0))</f>
        <v/>
      </c>
      <c r="E724" s="36"/>
      <c r="G724" s="85"/>
      <c r="H724" s="97"/>
      <c r="I724" s="12"/>
      <c r="J724" s="36"/>
    </row>
    <row r="725" spans="1:10">
      <c r="A725" s="91"/>
      <c r="B725" s="92"/>
      <c r="C725" s="114"/>
      <c r="D725" s="120" t="str">
        <f>IF(ISBLANK($C725),"",_xlfn.XLOOKUP($C725,SpeciesList[Species Code],SpeciesList[Species Name],"Unknown",0))</f>
        <v/>
      </c>
      <c r="E725" s="36"/>
      <c r="G725" s="85"/>
      <c r="H725" s="97"/>
      <c r="I725" s="12"/>
      <c r="J725" s="36"/>
    </row>
    <row r="726" spans="1:10">
      <c r="A726" s="91"/>
      <c r="B726" s="92"/>
      <c r="C726" s="114"/>
      <c r="D726" s="120" t="str">
        <f>IF(ISBLANK($C726),"",_xlfn.XLOOKUP($C726,SpeciesList[Species Code],SpeciesList[Species Name],"Unknown",0))</f>
        <v/>
      </c>
      <c r="E726" s="36"/>
      <c r="G726" s="85"/>
      <c r="H726" s="97"/>
      <c r="I726" s="12"/>
      <c r="J726" s="36"/>
    </row>
    <row r="727" spans="1:10">
      <c r="A727" s="91"/>
      <c r="B727" s="92"/>
      <c r="C727" s="114"/>
      <c r="D727" s="120" t="str">
        <f>IF(ISBLANK($C727),"",_xlfn.XLOOKUP($C727,SpeciesList[Species Code],SpeciesList[Species Name],"Unknown",0))</f>
        <v/>
      </c>
      <c r="E727" s="36"/>
      <c r="G727" s="85"/>
      <c r="H727" s="97"/>
      <c r="I727" s="12"/>
      <c r="J727" s="36"/>
    </row>
    <row r="728" spans="1:10">
      <c r="A728" s="91"/>
      <c r="B728" s="92"/>
      <c r="C728" s="114"/>
      <c r="D728" s="120" t="str">
        <f>IF(ISBLANK($C728),"",_xlfn.XLOOKUP($C728,SpeciesList[Species Code],SpeciesList[Species Name],"Unknown",0))</f>
        <v/>
      </c>
      <c r="E728" s="36"/>
      <c r="G728" s="85"/>
      <c r="H728" s="97"/>
      <c r="I728" s="12"/>
      <c r="J728" s="36"/>
    </row>
    <row r="729" spans="1:10">
      <c r="A729" s="91"/>
      <c r="B729" s="92"/>
      <c r="C729" s="114"/>
      <c r="D729" s="120" t="str">
        <f>IF(ISBLANK($C729),"",_xlfn.XLOOKUP($C729,SpeciesList[Species Code],SpeciesList[Species Name],"Unknown",0))</f>
        <v/>
      </c>
      <c r="E729" s="36"/>
      <c r="G729" s="85"/>
      <c r="H729" s="97"/>
      <c r="I729" s="12"/>
      <c r="J729" s="36"/>
    </row>
    <row r="730" spans="1:10">
      <c r="A730" s="91"/>
      <c r="B730" s="92"/>
      <c r="C730" s="114"/>
      <c r="D730" s="120" t="str">
        <f>IF(ISBLANK($C730),"",_xlfn.XLOOKUP($C730,SpeciesList[Species Code],SpeciesList[Species Name],"Unknown",0))</f>
        <v/>
      </c>
      <c r="E730" s="36"/>
      <c r="G730" s="85"/>
      <c r="H730" s="97"/>
      <c r="I730" s="12"/>
      <c r="J730" s="36"/>
    </row>
    <row r="731" spans="1:10">
      <c r="A731" s="91"/>
      <c r="B731" s="92"/>
      <c r="C731" s="114"/>
      <c r="D731" s="120" t="str">
        <f>IF(ISBLANK($C731),"",_xlfn.XLOOKUP($C731,SpeciesList[Species Code],SpeciesList[Species Name],"Unknown",0))</f>
        <v/>
      </c>
      <c r="E731" s="36"/>
      <c r="G731" s="85"/>
      <c r="H731" s="97"/>
      <c r="I731" s="12"/>
      <c r="J731" s="36"/>
    </row>
    <row r="732" spans="1:10">
      <c r="A732" s="91"/>
      <c r="B732" s="92"/>
      <c r="C732" s="114"/>
      <c r="D732" s="120" t="str">
        <f>IF(ISBLANK($C732),"",_xlfn.XLOOKUP($C732,SpeciesList[Species Code],SpeciesList[Species Name],"Unknown",0))</f>
        <v/>
      </c>
      <c r="E732" s="36"/>
      <c r="G732" s="85"/>
      <c r="H732" s="97"/>
      <c r="I732" s="12"/>
      <c r="J732" s="36"/>
    </row>
    <row r="733" spans="1:10">
      <c r="A733" s="91"/>
      <c r="B733" s="92"/>
      <c r="C733" s="114"/>
      <c r="D733" s="120" t="str">
        <f>IF(ISBLANK($C733),"",_xlfn.XLOOKUP($C733,SpeciesList[Species Code],SpeciesList[Species Name],"Unknown",0))</f>
        <v/>
      </c>
      <c r="E733" s="36"/>
      <c r="G733" s="85"/>
      <c r="H733" s="97"/>
      <c r="I733" s="12"/>
      <c r="J733" s="36"/>
    </row>
    <row r="734" spans="1:10">
      <c r="A734" s="91"/>
      <c r="B734" s="92"/>
      <c r="C734" s="114"/>
      <c r="D734" s="120" t="str">
        <f>IF(ISBLANK($C734),"",_xlfn.XLOOKUP($C734,SpeciesList[Species Code],SpeciesList[Species Name],"Unknown",0))</f>
        <v/>
      </c>
      <c r="E734" s="36"/>
      <c r="G734" s="85"/>
      <c r="H734" s="97"/>
      <c r="I734" s="12"/>
      <c r="J734" s="36"/>
    </row>
    <row r="735" spans="1:10">
      <c r="A735" s="91"/>
      <c r="B735" s="92"/>
      <c r="C735" s="114"/>
      <c r="D735" s="120" t="str">
        <f>IF(ISBLANK($C735),"",_xlfn.XLOOKUP($C735,SpeciesList[Species Code],SpeciesList[Species Name],"Unknown",0))</f>
        <v/>
      </c>
      <c r="E735" s="36"/>
      <c r="G735" s="85"/>
      <c r="H735" s="97"/>
      <c r="I735" s="12"/>
      <c r="J735" s="36"/>
    </row>
    <row r="736" spans="1:10">
      <c r="A736" s="91"/>
      <c r="B736" s="92"/>
      <c r="C736" s="114"/>
      <c r="D736" s="120" t="str">
        <f>IF(ISBLANK($C736),"",_xlfn.XLOOKUP($C736,SpeciesList[Species Code],SpeciesList[Species Name],"Unknown",0))</f>
        <v/>
      </c>
      <c r="E736" s="36"/>
      <c r="G736" s="85"/>
      <c r="H736" s="97"/>
      <c r="I736" s="12"/>
      <c r="J736" s="36"/>
    </row>
    <row r="737" spans="1:10">
      <c r="A737" s="91"/>
      <c r="B737" s="92"/>
      <c r="C737" s="114"/>
      <c r="D737" s="120" t="str">
        <f>IF(ISBLANK($C737),"",_xlfn.XLOOKUP($C737,SpeciesList[Species Code],SpeciesList[Species Name],"Unknown",0))</f>
        <v/>
      </c>
      <c r="E737" s="36"/>
      <c r="G737" s="85"/>
      <c r="H737" s="97"/>
      <c r="I737" s="12"/>
      <c r="J737" s="36"/>
    </row>
    <row r="738" spans="1:10">
      <c r="A738" s="91"/>
      <c r="B738" s="92"/>
      <c r="C738" s="114"/>
      <c r="D738" s="120" t="str">
        <f>IF(ISBLANK($C738),"",_xlfn.XLOOKUP($C738,SpeciesList[Species Code],SpeciesList[Species Name],"Unknown",0))</f>
        <v/>
      </c>
      <c r="E738" s="36"/>
      <c r="G738" s="85"/>
      <c r="H738" s="97"/>
      <c r="I738" s="12"/>
      <c r="J738" s="36"/>
    </row>
    <row r="739" spans="1:10">
      <c r="A739" s="91"/>
      <c r="B739" s="92"/>
      <c r="C739" s="114"/>
      <c r="D739" s="120" t="str">
        <f>IF(ISBLANK($C739),"",_xlfn.XLOOKUP($C739,SpeciesList[Species Code],SpeciesList[Species Name],"Unknown",0))</f>
        <v/>
      </c>
      <c r="E739" s="36"/>
      <c r="G739" s="85"/>
      <c r="H739" s="97"/>
      <c r="I739" s="12"/>
      <c r="J739" s="36"/>
    </row>
    <row r="740" spans="1:10">
      <c r="A740" s="91"/>
      <c r="B740" s="92"/>
      <c r="C740" s="114"/>
      <c r="D740" s="120" t="str">
        <f>IF(ISBLANK($C740),"",_xlfn.XLOOKUP($C740,SpeciesList[Species Code],SpeciesList[Species Name],"Unknown",0))</f>
        <v/>
      </c>
      <c r="E740" s="36"/>
      <c r="G740" s="85"/>
      <c r="H740" s="97"/>
      <c r="I740" s="12"/>
      <c r="J740" s="36"/>
    </row>
    <row r="741" spans="1:10">
      <c r="A741" s="91"/>
      <c r="B741" s="92"/>
      <c r="C741" s="114"/>
      <c r="D741" s="120" t="str">
        <f>IF(ISBLANK($C741),"",_xlfn.XLOOKUP($C741,SpeciesList[Species Code],SpeciesList[Species Name],"Unknown",0))</f>
        <v/>
      </c>
      <c r="E741" s="36"/>
      <c r="G741" s="85"/>
      <c r="H741" s="97"/>
      <c r="I741" s="12"/>
      <c r="J741" s="36"/>
    </row>
    <row r="742" spans="1:10">
      <c r="A742" s="91"/>
      <c r="B742" s="92"/>
      <c r="C742" s="114"/>
      <c r="D742" s="120" t="str">
        <f>IF(ISBLANK($C742),"",_xlfn.XLOOKUP($C742,SpeciesList[Species Code],SpeciesList[Species Name],"Unknown",0))</f>
        <v/>
      </c>
      <c r="E742" s="36"/>
      <c r="G742" s="85"/>
      <c r="H742" s="97"/>
      <c r="I742" s="12"/>
      <c r="J742" s="36"/>
    </row>
    <row r="743" spans="1:10">
      <c r="A743" s="91"/>
      <c r="B743" s="92"/>
      <c r="C743" s="114"/>
      <c r="D743" s="120" t="str">
        <f>IF(ISBLANK($C743),"",_xlfn.XLOOKUP($C743,SpeciesList[Species Code],SpeciesList[Species Name],"Unknown",0))</f>
        <v/>
      </c>
      <c r="E743" s="36"/>
      <c r="G743" s="85"/>
      <c r="H743" s="97"/>
      <c r="I743" s="12"/>
      <c r="J743" s="36"/>
    </row>
    <row r="744" spans="1:10">
      <c r="A744" s="91"/>
      <c r="B744" s="92"/>
      <c r="C744" s="114"/>
      <c r="D744" s="120" t="str">
        <f>IF(ISBLANK($C744),"",_xlfn.XLOOKUP($C744,SpeciesList[Species Code],SpeciesList[Species Name],"Unknown",0))</f>
        <v/>
      </c>
      <c r="E744" s="36"/>
      <c r="G744" s="85"/>
      <c r="H744" s="97"/>
      <c r="I744" s="12"/>
      <c r="J744" s="36"/>
    </row>
    <row r="745" spans="1:10">
      <c r="A745" s="91"/>
      <c r="B745" s="92"/>
      <c r="C745" s="114"/>
      <c r="D745" s="120" t="str">
        <f>IF(ISBLANK($C745),"",_xlfn.XLOOKUP($C745,SpeciesList[Species Code],SpeciesList[Species Name],"Unknown",0))</f>
        <v/>
      </c>
      <c r="E745" s="36"/>
      <c r="G745" s="85"/>
      <c r="H745" s="97"/>
      <c r="I745" s="12"/>
      <c r="J745" s="36"/>
    </row>
    <row r="746" spans="1:10">
      <c r="A746" s="91"/>
      <c r="B746" s="92"/>
      <c r="C746" s="114"/>
      <c r="D746" s="120" t="str">
        <f>IF(ISBLANK($C746),"",_xlfn.XLOOKUP($C746,SpeciesList[Species Code],SpeciesList[Species Name],"Unknown",0))</f>
        <v/>
      </c>
      <c r="E746" s="36"/>
      <c r="G746" s="85"/>
      <c r="H746" s="97"/>
      <c r="I746" s="12"/>
      <c r="J746" s="36"/>
    </row>
    <row r="747" spans="1:10">
      <c r="A747" s="91"/>
      <c r="B747" s="92"/>
      <c r="C747" s="114"/>
      <c r="D747" s="120" t="str">
        <f>IF(ISBLANK($C747),"",_xlfn.XLOOKUP($C747,SpeciesList[Species Code],SpeciesList[Species Name],"Unknown",0))</f>
        <v/>
      </c>
      <c r="E747" s="36"/>
      <c r="G747" s="85"/>
      <c r="H747" s="97"/>
      <c r="I747" s="12"/>
      <c r="J747" s="36"/>
    </row>
    <row r="748" spans="1:10">
      <c r="A748" s="91"/>
      <c r="B748" s="92"/>
      <c r="C748" s="114"/>
      <c r="D748" s="120" t="str">
        <f>IF(ISBLANK($C748),"",_xlfn.XLOOKUP($C748,SpeciesList[Species Code],SpeciesList[Species Name],"Unknown",0))</f>
        <v/>
      </c>
      <c r="E748" s="36"/>
      <c r="G748" s="85"/>
      <c r="H748" s="97"/>
      <c r="I748" s="12"/>
      <c r="J748" s="36"/>
    </row>
    <row r="749" spans="1:10">
      <c r="A749" s="91"/>
      <c r="B749" s="92"/>
      <c r="C749" s="114"/>
      <c r="D749" s="120" t="str">
        <f>IF(ISBLANK($C749),"",_xlfn.XLOOKUP($C749,SpeciesList[Species Code],SpeciesList[Species Name],"Unknown",0))</f>
        <v/>
      </c>
      <c r="E749" s="36"/>
      <c r="G749" s="85"/>
      <c r="H749" s="97"/>
      <c r="I749" s="12"/>
      <c r="J749" s="36"/>
    </row>
    <row r="750" spans="1:10">
      <c r="A750" s="91"/>
      <c r="B750" s="92"/>
      <c r="C750" s="114"/>
      <c r="D750" s="120" t="str">
        <f>IF(ISBLANK($C750),"",_xlfn.XLOOKUP($C750,SpeciesList[Species Code],SpeciesList[Species Name],"Unknown",0))</f>
        <v/>
      </c>
      <c r="E750" s="36"/>
      <c r="G750" s="85"/>
      <c r="H750" s="97"/>
      <c r="I750" s="12"/>
      <c r="J750" s="36"/>
    </row>
    <row r="751" spans="1:10">
      <c r="A751" s="91"/>
      <c r="B751" s="92"/>
      <c r="C751" s="114"/>
      <c r="D751" s="120" t="str">
        <f>IF(ISBLANK($C751),"",_xlfn.XLOOKUP($C751,SpeciesList[Species Code],SpeciesList[Species Name],"Unknown",0))</f>
        <v/>
      </c>
      <c r="E751" s="36"/>
      <c r="G751" s="85"/>
      <c r="H751" s="97"/>
      <c r="I751" s="12"/>
      <c r="J751" s="36"/>
    </row>
    <row r="752" spans="1:10">
      <c r="A752" s="91"/>
      <c r="B752" s="92"/>
      <c r="C752" s="114"/>
      <c r="D752" s="120" t="str">
        <f>IF(ISBLANK($C752),"",_xlfn.XLOOKUP($C752,SpeciesList[Species Code],SpeciesList[Species Name],"Unknown",0))</f>
        <v/>
      </c>
      <c r="E752" s="36"/>
      <c r="G752" s="85"/>
      <c r="H752" s="97"/>
      <c r="I752" s="12"/>
      <c r="J752" s="36"/>
    </row>
    <row r="753" spans="1:10">
      <c r="A753" s="91"/>
      <c r="B753" s="92"/>
      <c r="C753" s="114"/>
      <c r="D753" s="120" t="str">
        <f>IF(ISBLANK($C753),"",_xlfn.XLOOKUP($C753,SpeciesList[Species Code],SpeciesList[Species Name],"Unknown",0))</f>
        <v/>
      </c>
      <c r="E753" s="36"/>
      <c r="G753" s="85"/>
      <c r="H753" s="97"/>
      <c r="I753" s="12"/>
      <c r="J753" s="36"/>
    </row>
    <row r="754" spans="1:10">
      <c r="A754" s="91"/>
      <c r="B754" s="92"/>
      <c r="C754" s="114"/>
      <c r="D754" s="120" t="str">
        <f>IF(ISBLANK($C754),"",_xlfn.XLOOKUP($C754,SpeciesList[Species Code],SpeciesList[Species Name],"Unknown",0))</f>
        <v/>
      </c>
      <c r="E754" s="36"/>
      <c r="G754" s="85"/>
      <c r="H754" s="97"/>
      <c r="I754" s="12"/>
      <c r="J754" s="36"/>
    </row>
    <row r="755" spans="1:10">
      <c r="A755" s="91"/>
      <c r="B755" s="92"/>
      <c r="C755" s="114"/>
      <c r="D755" s="120" t="str">
        <f>IF(ISBLANK($C755),"",_xlfn.XLOOKUP($C755,SpeciesList[Species Code],SpeciesList[Species Name],"Unknown",0))</f>
        <v/>
      </c>
      <c r="E755" s="36"/>
      <c r="G755" s="85"/>
      <c r="H755" s="97"/>
      <c r="I755" s="12"/>
      <c r="J755" s="36"/>
    </row>
    <row r="756" spans="1:10">
      <c r="A756" s="91"/>
      <c r="B756" s="92"/>
      <c r="C756" s="114"/>
      <c r="D756" s="120" t="str">
        <f>IF(ISBLANK($C756),"",_xlfn.XLOOKUP($C756,SpeciesList[Species Code],SpeciesList[Species Name],"Unknown",0))</f>
        <v/>
      </c>
      <c r="E756" s="36"/>
      <c r="G756" s="85"/>
      <c r="H756" s="97"/>
      <c r="I756" s="12"/>
      <c r="J756" s="36"/>
    </row>
    <row r="757" spans="1:10">
      <c r="A757" s="91"/>
      <c r="B757" s="92"/>
      <c r="C757" s="114"/>
      <c r="D757" s="120" t="str">
        <f>IF(ISBLANK($C757),"",_xlfn.XLOOKUP($C757,SpeciesList[Species Code],SpeciesList[Species Name],"Unknown",0))</f>
        <v/>
      </c>
      <c r="E757" s="36"/>
      <c r="G757" s="85"/>
      <c r="H757" s="97"/>
      <c r="I757" s="12"/>
      <c r="J757" s="36"/>
    </row>
    <row r="758" spans="1:10">
      <c r="A758" s="91"/>
      <c r="B758" s="92"/>
      <c r="C758" s="114"/>
      <c r="D758" s="120" t="str">
        <f>IF(ISBLANK($C758),"",_xlfn.XLOOKUP($C758,SpeciesList[Species Code],SpeciesList[Species Name],"Unknown",0))</f>
        <v/>
      </c>
      <c r="E758" s="36"/>
      <c r="G758" s="85"/>
      <c r="H758" s="97"/>
      <c r="I758" s="12"/>
      <c r="J758" s="36"/>
    </row>
    <row r="759" spans="1:10">
      <c r="A759" s="91"/>
      <c r="B759" s="92"/>
      <c r="C759" s="114"/>
      <c r="D759" s="120" t="str">
        <f>IF(ISBLANK($C759),"",_xlfn.XLOOKUP($C759,SpeciesList[Species Code],SpeciesList[Species Name],"Unknown",0))</f>
        <v/>
      </c>
      <c r="E759" s="36"/>
      <c r="G759" s="85"/>
      <c r="H759" s="97"/>
      <c r="I759" s="12"/>
      <c r="J759" s="36"/>
    </row>
    <row r="760" spans="1:10">
      <c r="A760" s="91"/>
      <c r="B760" s="92"/>
      <c r="C760" s="114"/>
      <c r="D760" s="120" t="str">
        <f>IF(ISBLANK($C760),"",_xlfn.XLOOKUP($C760,SpeciesList[Species Code],SpeciesList[Species Name],"Unknown",0))</f>
        <v/>
      </c>
      <c r="E760" s="36"/>
      <c r="G760" s="85"/>
      <c r="H760" s="97"/>
      <c r="I760" s="12"/>
      <c r="J760" s="36"/>
    </row>
    <row r="761" spans="1:10">
      <c r="A761" s="91"/>
      <c r="B761" s="92"/>
      <c r="C761" s="114"/>
      <c r="D761" s="120" t="str">
        <f>IF(ISBLANK($C761),"",_xlfn.XLOOKUP($C761,SpeciesList[Species Code],SpeciesList[Species Name],"Unknown",0))</f>
        <v/>
      </c>
      <c r="E761" s="36"/>
      <c r="G761" s="85"/>
      <c r="H761" s="97"/>
      <c r="I761" s="12"/>
      <c r="J761" s="36"/>
    </row>
    <row r="762" spans="1:10">
      <c r="A762" s="91"/>
      <c r="B762" s="92"/>
      <c r="C762" s="114"/>
      <c r="D762" s="120" t="str">
        <f>IF(ISBLANK($C762),"",_xlfn.XLOOKUP($C762,SpeciesList[Species Code],SpeciesList[Species Name],"Unknown",0))</f>
        <v/>
      </c>
      <c r="E762" s="36"/>
      <c r="G762" s="85"/>
      <c r="H762" s="97"/>
      <c r="I762" s="12"/>
      <c r="J762" s="36"/>
    </row>
    <row r="763" spans="1:10">
      <c r="A763" s="91"/>
      <c r="B763" s="92"/>
      <c r="C763" s="114"/>
      <c r="D763" s="120" t="str">
        <f>IF(ISBLANK($C763),"",_xlfn.XLOOKUP($C763,SpeciesList[Species Code],SpeciesList[Species Name],"Unknown",0))</f>
        <v/>
      </c>
      <c r="E763" s="36"/>
      <c r="G763" s="85"/>
      <c r="H763" s="97"/>
      <c r="I763" s="12"/>
      <c r="J763" s="36"/>
    </row>
    <row r="764" spans="1:10">
      <c r="A764" s="91"/>
      <c r="B764" s="92"/>
      <c r="C764" s="114"/>
      <c r="D764" s="120" t="str">
        <f>IF(ISBLANK($C764),"",_xlfn.XLOOKUP($C764,SpeciesList[Species Code],SpeciesList[Species Name],"Unknown",0))</f>
        <v/>
      </c>
      <c r="E764" s="36"/>
      <c r="G764" s="85"/>
      <c r="H764" s="97"/>
      <c r="I764" s="12"/>
      <c r="J764" s="36"/>
    </row>
    <row r="765" spans="1:10">
      <c r="A765" s="91"/>
      <c r="B765" s="92"/>
      <c r="C765" s="114"/>
      <c r="D765" s="120" t="str">
        <f>IF(ISBLANK($C765),"",_xlfn.XLOOKUP($C765,SpeciesList[Species Code],SpeciesList[Species Name],"Unknown",0))</f>
        <v/>
      </c>
      <c r="E765" s="36"/>
      <c r="G765" s="85"/>
      <c r="H765" s="97"/>
      <c r="I765" s="12"/>
      <c r="J765" s="36"/>
    </row>
    <row r="766" spans="1:10">
      <c r="A766" s="91"/>
      <c r="B766" s="92"/>
      <c r="C766" s="114"/>
      <c r="D766" s="120" t="str">
        <f>IF(ISBLANK($C766),"",_xlfn.XLOOKUP($C766,SpeciesList[Species Code],SpeciesList[Species Name],"Unknown",0))</f>
        <v/>
      </c>
      <c r="E766" s="36"/>
      <c r="G766" s="85"/>
      <c r="H766" s="97"/>
      <c r="I766" s="12"/>
      <c r="J766" s="36"/>
    </row>
    <row r="767" spans="1:10">
      <c r="A767" s="91"/>
      <c r="B767" s="92"/>
      <c r="C767" s="114"/>
      <c r="D767" s="120" t="str">
        <f>IF(ISBLANK($C767),"",_xlfn.XLOOKUP($C767,SpeciesList[Species Code],SpeciesList[Species Name],"Unknown",0))</f>
        <v/>
      </c>
      <c r="E767" s="36"/>
      <c r="G767" s="85"/>
      <c r="H767" s="97"/>
      <c r="I767" s="12"/>
      <c r="J767" s="36"/>
    </row>
    <row r="768" spans="1:10">
      <c r="A768" s="91"/>
      <c r="B768" s="92"/>
      <c r="C768" s="114"/>
      <c r="D768" s="120" t="str">
        <f>IF(ISBLANK($C768),"",_xlfn.XLOOKUP($C768,SpeciesList[Species Code],SpeciesList[Species Name],"Unknown",0))</f>
        <v/>
      </c>
      <c r="E768" s="36"/>
      <c r="G768" s="85"/>
      <c r="H768" s="97"/>
      <c r="I768" s="12"/>
      <c r="J768" s="36"/>
    </row>
    <row r="769" spans="1:10">
      <c r="A769" s="91"/>
      <c r="B769" s="92"/>
      <c r="C769" s="114"/>
      <c r="D769" s="120" t="str">
        <f>IF(ISBLANK($C769),"",_xlfn.XLOOKUP($C769,SpeciesList[Species Code],SpeciesList[Species Name],"Unknown",0))</f>
        <v/>
      </c>
      <c r="E769" s="36"/>
      <c r="G769" s="85"/>
      <c r="H769" s="97"/>
      <c r="I769" s="12"/>
      <c r="J769" s="36"/>
    </row>
    <row r="770" spans="1:10">
      <c r="A770" s="91"/>
      <c r="B770" s="92"/>
      <c r="C770" s="114"/>
      <c r="D770" s="120" t="str">
        <f>IF(ISBLANK($C770),"",_xlfn.XLOOKUP($C770,SpeciesList[Species Code],SpeciesList[Species Name],"Unknown",0))</f>
        <v/>
      </c>
      <c r="E770" s="36"/>
      <c r="G770" s="85"/>
      <c r="H770" s="97"/>
      <c r="I770" s="12"/>
      <c r="J770" s="36"/>
    </row>
    <row r="771" spans="1:10">
      <c r="A771" s="91"/>
      <c r="B771" s="92"/>
      <c r="C771" s="114"/>
      <c r="D771" s="120" t="str">
        <f>IF(ISBLANK($C771),"",_xlfn.XLOOKUP($C771,SpeciesList[Species Code],SpeciesList[Species Name],"Unknown",0))</f>
        <v/>
      </c>
      <c r="E771" s="36"/>
      <c r="G771" s="85"/>
      <c r="H771" s="97"/>
      <c r="I771" s="12"/>
      <c r="J771" s="36"/>
    </row>
    <row r="772" spans="1:10">
      <c r="A772" s="91"/>
      <c r="B772" s="92"/>
      <c r="C772" s="114"/>
      <c r="D772" s="120" t="str">
        <f>IF(ISBLANK($C772),"",_xlfn.XLOOKUP($C772,SpeciesList[Species Code],SpeciesList[Species Name],"Unknown",0))</f>
        <v/>
      </c>
      <c r="E772" s="36"/>
      <c r="G772" s="85"/>
      <c r="H772" s="97"/>
      <c r="I772" s="12"/>
      <c r="J772" s="36"/>
    </row>
    <row r="773" spans="1:10">
      <c r="A773" s="91"/>
      <c r="B773" s="92"/>
      <c r="C773" s="114"/>
      <c r="D773" s="120" t="str">
        <f>IF(ISBLANK($C773),"",_xlfn.XLOOKUP($C773,SpeciesList[Species Code],SpeciesList[Species Name],"Unknown",0))</f>
        <v/>
      </c>
      <c r="E773" s="36"/>
      <c r="G773" s="85"/>
      <c r="H773" s="97"/>
      <c r="I773" s="12"/>
      <c r="J773" s="36"/>
    </row>
    <row r="774" spans="1:10">
      <c r="A774" s="91"/>
      <c r="B774" s="92"/>
      <c r="C774" s="114"/>
      <c r="D774" s="120" t="str">
        <f>IF(ISBLANK($C774),"",_xlfn.XLOOKUP($C774,SpeciesList[Species Code],SpeciesList[Species Name],"Unknown",0))</f>
        <v/>
      </c>
      <c r="E774" s="36"/>
      <c r="G774" s="85"/>
      <c r="H774" s="97"/>
      <c r="I774" s="12"/>
      <c r="J774" s="36"/>
    </row>
    <row r="775" spans="1:10">
      <c r="A775" s="91"/>
      <c r="B775" s="92"/>
      <c r="C775" s="114"/>
      <c r="D775" s="120" t="str">
        <f>IF(ISBLANK($C775),"",_xlfn.XLOOKUP($C775,SpeciesList[Species Code],SpeciesList[Species Name],"Unknown",0))</f>
        <v/>
      </c>
      <c r="E775" s="36"/>
      <c r="G775" s="85"/>
      <c r="H775" s="97"/>
      <c r="I775" s="12"/>
      <c r="J775" s="36"/>
    </row>
    <row r="776" spans="1:10">
      <c r="A776" s="91"/>
      <c r="B776" s="92"/>
      <c r="C776" s="114"/>
      <c r="D776" s="120" t="str">
        <f>IF(ISBLANK($C776),"",_xlfn.XLOOKUP($C776,SpeciesList[Species Code],SpeciesList[Species Name],"Unknown",0))</f>
        <v/>
      </c>
      <c r="E776" s="36"/>
      <c r="G776" s="85"/>
      <c r="H776" s="97"/>
      <c r="I776" s="12"/>
      <c r="J776" s="36"/>
    </row>
    <row r="777" spans="1:10">
      <c r="A777" s="91"/>
      <c r="B777" s="92"/>
      <c r="C777" s="114"/>
      <c r="D777" s="120" t="str">
        <f>IF(ISBLANK($C777),"",_xlfn.XLOOKUP($C777,SpeciesList[Species Code],SpeciesList[Species Name],"Unknown",0))</f>
        <v/>
      </c>
      <c r="E777" s="36"/>
      <c r="G777" s="85"/>
      <c r="H777" s="97"/>
      <c r="I777" s="12"/>
      <c r="J777" s="36"/>
    </row>
    <row r="778" spans="1:10">
      <c r="A778" s="91"/>
      <c r="B778" s="92"/>
      <c r="C778" s="114"/>
      <c r="D778" s="120" t="str">
        <f>IF(ISBLANK($C778),"",_xlfn.XLOOKUP($C778,SpeciesList[Species Code],SpeciesList[Species Name],"Unknown",0))</f>
        <v/>
      </c>
      <c r="E778" s="36"/>
      <c r="G778" s="85"/>
      <c r="H778" s="97"/>
      <c r="I778" s="12"/>
      <c r="J778" s="36"/>
    </row>
    <row r="779" spans="1:10">
      <c r="A779" s="91"/>
      <c r="B779" s="92"/>
      <c r="C779" s="114"/>
      <c r="D779" s="120" t="str">
        <f>IF(ISBLANK($C779),"",_xlfn.XLOOKUP($C779,SpeciesList[Species Code],SpeciesList[Species Name],"Unknown",0))</f>
        <v/>
      </c>
      <c r="E779" s="36"/>
      <c r="G779" s="85"/>
      <c r="H779" s="97"/>
      <c r="I779" s="12"/>
      <c r="J779" s="36"/>
    </row>
    <row r="780" spans="1:10">
      <c r="A780" s="91"/>
      <c r="B780" s="92"/>
      <c r="C780" s="114"/>
      <c r="D780" s="120" t="str">
        <f>IF(ISBLANK($C780),"",_xlfn.XLOOKUP($C780,SpeciesList[Species Code],SpeciesList[Species Name],"Unknown",0))</f>
        <v/>
      </c>
      <c r="E780" s="36"/>
      <c r="G780" s="85"/>
      <c r="H780" s="97"/>
      <c r="I780" s="12"/>
      <c r="J780" s="36"/>
    </row>
    <row r="781" spans="1:10">
      <c r="A781" s="91"/>
      <c r="B781" s="92"/>
      <c r="C781" s="114"/>
      <c r="D781" s="120" t="str">
        <f>IF(ISBLANK($C781),"",_xlfn.XLOOKUP($C781,SpeciesList[Species Code],SpeciesList[Species Name],"Unknown",0))</f>
        <v/>
      </c>
      <c r="E781" s="36"/>
      <c r="G781" s="85"/>
      <c r="H781" s="97"/>
      <c r="I781" s="12"/>
      <c r="J781" s="36"/>
    </row>
    <row r="782" spans="1:10">
      <c r="A782" s="91"/>
      <c r="B782" s="92"/>
      <c r="C782" s="114"/>
      <c r="D782" s="120" t="str">
        <f>IF(ISBLANK($C782),"",_xlfn.XLOOKUP($C782,SpeciesList[Species Code],SpeciesList[Species Name],"Unknown",0))</f>
        <v/>
      </c>
      <c r="E782" s="36"/>
      <c r="G782" s="85"/>
      <c r="H782" s="97"/>
      <c r="I782" s="12"/>
      <c r="J782" s="36"/>
    </row>
    <row r="783" spans="1:10">
      <c r="A783" s="91"/>
      <c r="B783" s="92"/>
      <c r="C783" s="114"/>
      <c r="D783" s="120" t="str">
        <f>IF(ISBLANK($C783),"",_xlfn.XLOOKUP($C783,SpeciesList[Species Code],SpeciesList[Species Name],"Unknown",0))</f>
        <v/>
      </c>
      <c r="E783" s="36"/>
      <c r="G783" s="85"/>
      <c r="H783" s="97"/>
      <c r="I783" s="12"/>
      <c r="J783" s="36"/>
    </row>
    <row r="784" spans="1:10">
      <c r="A784" s="91"/>
      <c r="B784" s="92"/>
      <c r="C784" s="114"/>
      <c r="D784" s="120" t="str">
        <f>IF(ISBLANK($C784),"",_xlfn.XLOOKUP($C784,SpeciesList[Species Code],SpeciesList[Species Name],"Unknown",0))</f>
        <v/>
      </c>
      <c r="E784" s="36"/>
      <c r="G784" s="85"/>
      <c r="H784" s="97"/>
      <c r="I784" s="12"/>
      <c r="J784" s="36"/>
    </row>
    <row r="785" spans="1:10">
      <c r="A785" s="91"/>
      <c r="B785" s="92"/>
      <c r="C785" s="114"/>
      <c r="D785" s="120" t="str">
        <f>IF(ISBLANK($C785),"",_xlfn.XLOOKUP($C785,SpeciesList[Species Code],SpeciesList[Species Name],"Unknown",0))</f>
        <v/>
      </c>
      <c r="E785" s="36"/>
      <c r="G785" s="85"/>
      <c r="H785" s="97"/>
      <c r="I785" s="12"/>
      <c r="J785" s="36"/>
    </row>
    <row r="786" spans="1:10">
      <c r="A786" s="91"/>
      <c r="B786" s="92"/>
      <c r="C786" s="114"/>
      <c r="D786" s="120" t="str">
        <f>IF(ISBLANK($C786),"",_xlfn.XLOOKUP($C786,SpeciesList[Species Code],SpeciesList[Species Name],"Unknown",0))</f>
        <v/>
      </c>
      <c r="E786" s="36"/>
      <c r="G786" s="85"/>
      <c r="H786" s="97"/>
      <c r="I786" s="12"/>
      <c r="J786" s="36"/>
    </row>
    <row r="787" spans="1:10">
      <c r="A787" s="91"/>
      <c r="B787" s="92"/>
      <c r="C787" s="114"/>
      <c r="D787" s="120" t="str">
        <f>IF(ISBLANK($C787),"",_xlfn.XLOOKUP($C787,SpeciesList[Species Code],SpeciesList[Species Name],"Unknown",0))</f>
        <v/>
      </c>
      <c r="E787" s="36"/>
      <c r="G787" s="85"/>
      <c r="H787" s="97"/>
      <c r="I787" s="12"/>
      <c r="J787" s="36"/>
    </row>
    <row r="788" spans="1:10">
      <c r="A788" s="91"/>
      <c r="B788" s="92"/>
      <c r="C788" s="114"/>
      <c r="D788" s="120" t="str">
        <f>IF(ISBLANK($C788),"",_xlfn.XLOOKUP($C788,SpeciesList[Species Code],SpeciesList[Species Name],"Unknown",0))</f>
        <v/>
      </c>
      <c r="E788" s="36"/>
      <c r="G788" s="85"/>
      <c r="H788" s="97"/>
      <c r="I788" s="12"/>
      <c r="J788" s="36"/>
    </row>
    <row r="789" spans="1:10">
      <c r="A789" s="91"/>
      <c r="B789" s="92"/>
      <c r="C789" s="114"/>
      <c r="D789" s="120" t="str">
        <f>IF(ISBLANK($C789),"",_xlfn.XLOOKUP($C789,SpeciesList[Species Code],SpeciesList[Species Name],"Unknown",0))</f>
        <v/>
      </c>
      <c r="E789" s="36"/>
      <c r="G789" s="85"/>
      <c r="H789" s="97"/>
      <c r="I789" s="12"/>
      <c r="J789" s="36"/>
    </row>
    <row r="790" spans="1:10">
      <c r="A790" s="91"/>
      <c r="B790" s="92"/>
      <c r="C790" s="114"/>
      <c r="D790" s="120" t="str">
        <f>IF(ISBLANK($C790),"",_xlfn.XLOOKUP($C790,SpeciesList[Species Code],SpeciesList[Species Name],"Unknown",0))</f>
        <v/>
      </c>
      <c r="E790" s="36"/>
      <c r="G790" s="85"/>
      <c r="H790" s="97"/>
      <c r="I790" s="12"/>
      <c r="J790" s="36"/>
    </row>
    <row r="791" spans="1:10">
      <c r="A791" s="91"/>
      <c r="B791" s="92"/>
      <c r="C791" s="114"/>
      <c r="D791" s="120" t="str">
        <f>IF(ISBLANK($C791),"",_xlfn.XLOOKUP($C791,SpeciesList[Species Code],SpeciesList[Species Name],"Unknown",0))</f>
        <v/>
      </c>
      <c r="E791" s="36"/>
      <c r="G791" s="85"/>
      <c r="H791" s="97"/>
      <c r="I791" s="12"/>
      <c r="J791" s="36"/>
    </row>
    <row r="792" spans="1:10">
      <c r="A792" s="91"/>
      <c r="B792" s="92"/>
      <c r="C792" s="114"/>
      <c r="D792" s="120" t="str">
        <f>IF(ISBLANK($C792),"",_xlfn.XLOOKUP($C792,SpeciesList[Species Code],SpeciesList[Species Name],"Unknown",0))</f>
        <v/>
      </c>
      <c r="E792" s="36"/>
      <c r="G792" s="85"/>
      <c r="H792" s="97"/>
      <c r="I792" s="12"/>
      <c r="J792" s="36"/>
    </row>
    <row r="793" spans="1:10">
      <c r="A793" s="91"/>
      <c r="B793" s="92"/>
      <c r="C793" s="114"/>
      <c r="D793" s="120" t="str">
        <f>IF(ISBLANK($C793),"",_xlfn.XLOOKUP($C793,SpeciesList[Species Code],SpeciesList[Species Name],"Unknown",0))</f>
        <v/>
      </c>
      <c r="E793" s="36"/>
      <c r="G793" s="85"/>
      <c r="H793" s="97"/>
      <c r="I793" s="12"/>
      <c r="J793" s="36"/>
    </row>
    <row r="794" spans="1:10">
      <c r="A794" s="91"/>
      <c r="B794" s="92"/>
      <c r="C794" s="114"/>
      <c r="D794" s="120" t="str">
        <f>IF(ISBLANK($C794),"",_xlfn.XLOOKUP($C794,SpeciesList[Species Code],SpeciesList[Species Name],"Unknown",0))</f>
        <v/>
      </c>
      <c r="E794" s="36"/>
      <c r="G794" s="85"/>
      <c r="H794" s="97"/>
      <c r="I794" s="12"/>
      <c r="J794" s="36"/>
    </row>
    <row r="795" spans="1:10">
      <c r="A795" s="91"/>
      <c r="B795" s="92"/>
      <c r="C795" s="114"/>
      <c r="D795" s="120" t="str">
        <f>IF(ISBLANK($C795),"",_xlfn.XLOOKUP($C795,SpeciesList[Species Code],SpeciesList[Species Name],"Unknown",0))</f>
        <v/>
      </c>
      <c r="E795" s="36"/>
      <c r="G795" s="85"/>
      <c r="H795" s="97"/>
      <c r="I795" s="12"/>
      <c r="J795" s="36"/>
    </row>
    <row r="796" spans="1:10">
      <c r="A796" s="91"/>
      <c r="B796" s="92"/>
      <c r="C796" s="114"/>
      <c r="D796" s="120" t="str">
        <f>IF(ISBLANK($C796),"",_xlfn.XLOOKUP($C796,SpeciesList[Species Code],SpeciesList[Species Name],"Unknown",0))</f>
        <v/>
      </c>
      <c r="E796" s="36"/>
      <c r="G796" s="85"/>
      <c r="H796" s="97"/>
      <c r="I796" s="12"/>
      <c r="J796" s="36"/>
    </row>
    <row r="797" spans="1:10">
      <c r="A797" s="91"/>
      <c r="B797" s="92"/>
      <c r="C797" s="114"/>
      <c r="D797" s="120" t="str">
        <f>IF(ISBLANK($C797),"",_xlfn.XLOOKUP($C797,SpeciesList[Species Code],SpeciesList[Species Name],"Unknown",0))</f>
        <v/>
      </c>
      <c r="E797" s="36"/>
      <c r="G797" s="85"/>
      <c r="H797" s="97"/>
      <c r="I797" s="12"/>
      <c r="J797" s="36"/>
    </row>
    <row r="798" spans="1:10">
      <c r="A798" s="91"/>
      <c r="B798" s="92"/>
      <c r="C798" s="114"/>
      <c r="D798" s="120" t="str">
        <f>IF(ISBLANK($C798),"",_xlfn.XLOOKUP($C798,SpeciesList[Species Code],SpeciesList[Species Name],"Unknown",0))</f>
        <v/>
      </c>
      <c r="E798" s="36"/>
      <c r="G798" s="85"/>
      <c r="H798" s="97"/>
      <c r="I798" s="12"/>
      <c r="J798" s="36"/>
    </row>
    <row r="799" spans="1:10">
      <c r="A799" s="91"/>
      <c r="B799" s="92"/>
      <c r="C799" s="114"/>
      <c r="D799" s="120" t="str">
        <f>IF(ISBLANK($C799),"",_xlfn.XLOOKUP($C799,SpeciesList[Species Code],SpeciesList[Species Name],"Unknown",0))</f>
        <v/>
      </c>
      <c r="E799" s="36"/>
      <c r="G799" s="85"/>
      <c r="H799" s="97"/>
      <c r="I799" s="12"/>
      <c r="J799" s="36"/>
    </row>
    <row r="800" spans="1:10">
      <c r="A800" s="91"/>
      <c r="B800" s="92"/>
      <c r="C800" s="114"/>
      <c r="D800" s="120" t="str">
        <f>IF(ISBLANK($C800),"",_xlfn.XLOOKUP($C800,SpeciesList[Species Code],SpeciesList[Species Name],"Unknown",0))</f>
        <v/>
      </c>
      <c r="E800" s="36"/>
      <c r="G800" s="85"/>
      <c r="H800" s="97"/>
      <c r="I800" s="12"/>
      <c r="J800" s="36"/>
    </row>
    <row r="801" spans="1:10">
      <c r="A801" s="91"/>
      <c r="B801" s="92"/>
      <c r="C801" s="114"/>
      <c r="D801" s="120" t="str">
        <f>IF(ISBLANK($C801),"",_xlfn.XLOOKUP($C801,SpeciesList[Species Code],SpeciesList[Species Name],"Unknown",0))</f>
        <v/>
      </c>
      <c r="E801" s="36"/>
      <c r="G801" s="85"/>
      <c r="H801" s="97"/>
      <c r="I801" s="12"/>
      <c r="J801" s="36"/>
    </row>
    <row r="802" spans="1:10">
      <c r="A802" s="91"/>
      <c r="B802" s="92"/>
      <c r="C802" s="114"/>
      <c r="D802" s="120" t="str">
        <f>IF(ISBLANK($C802),"",_xlfn.XLOOKUP($C802,SpeciesList[Species Code],SpeciesList[Species Name],"Unknown",0))</f>
        <v/>
      </c>
      <c r="E802" s="36"/>
      <c r="G802" s="85"/>
      <c r="H802" s="97"/>
      <c r="I802" s="12"/>
      <c r="J802" s="36"/>
    </row>
    <row r="803" spans="1:10">
      <c r="A803" s="91"/>
      <c r="B803" s="92"/>
      <c r="C803" s="114"/>
      <c r="D803" s="120" t="str">
        <f>IF(ISBLANK($C803),"",_xlfn.XLOOKUP($C803,SpeciesList[Species Code],SpeciesList[Species Name],"Unknown",0))</f>
        <v/>
      </c>
      <c r="E803" s="36"/>
      <c r="G803" s="85"/>
      <c r="H803" s="97"/>
      <c r="I803" s="12"/>
      <c r="J803" s="36"/>
    </row>
    <row r="804" spans="1:10">
      <c r="A804" s="91"/>
      <c r="B804" s="92"/>
      <c r="C804" s="114"/>
      <c r="D804" s="120" t="str">
        <f>IF(ISBLANK($C804),"",_xlfn.XLOOKUP($C804,SpeciesList[Species Code],SpeciesList[Species Name],"Unknown",0))</f>
        <v/>
      </c>
      <c r="E804" s="36"/>
      <c r="G804" s="85"/>
      <c r="H804" s="97"/>
      <c r="I804" s="12"/>
      <c r="J804" s="36"/>
    </row>
    <row r="805" spans="1:10">
      <c r="A805" s="91"/>
      <c r="B805" s="92"/>
      <c r="C805" s="114"/>
      <c r="D805" s="120" t="str">
        <f>IF(ISBLANK($C805),"",_xlfn.XLOOKUP($C805,SpeciesList[Species Code],SpeciesList[Species Name],"Unknown",0))</f>
        <v/>
      </c>
      <c r="E805" s="36"/>
      <c r="G805" s="85"/>
      <c r="H805" s="97"/>
      <c r="I805" s="12"/>
      <c r="J805" s="36"/>
    </row>
    <row r="806" spans="1:10">
      <c r="A806" s="91"/>
      <c r="B806" s="92"/>
      <c r="C806" s="114"/>
      <c r="D806" s="120" t="str">
        <f>IF(ISBLANK($C806),"",_xlfn.XLOOKUP($C806,SpeciesList[Species Code],SpeciesList[Species Name],"Unknown",0))</f>
        <v/>
      </c>
      <c r="E806" s="36"/>
      <c r="G806" s="85"/>
      <c r="H806" s="97"/>
      <c r="I806" s="12"/>
      <c r="J806" s="36"/>
    </row>
    <row r="807" spans="1:10">
      <c r="A807" s="91"/>
      <c r="B807" s="92"/>
      <c r="C807" s="114"/>
      <c r="D807" s="120" t="str">
        <f>IF(ISBLANK($C807),"",_xlfn.XLOOKUP($C807,SpeciesList[Species Code],SpeciesList[Species Name],"Unknown",0))</f>
        <v/>
      </c>
      <c r="E807" s="36"/>
      <c r="G807" s="85"/>
      <c r="H807" s="97"/>
      <c r="I807" s="12"/>
      <c r="J807" s="36"/>
    </row>
    <row r="808" spans="1:10">
      <c r="A808" s="91"/>
      <c r="B808" s="92"/>
      <c r="C808" s="114"/>
      <c r="D808" s="120" t="str">
        <f>IF(ISBLANK($C808),"",_xlfn.XLOOKUP($C808,SpeciesList[Species Code],SpeciesList[Species Name],"Unknown",0))</f>
        <v/>
      </c>
      <c r="E808" s="36"/>
      <c r="G808" s="85"/>
      <c r="H808" s="97"/>
      <c r="I808" s="12"/>
      <c r="J808" s="36"/>
    </row>
    <row r="809" spans="1:10">
      <c r="A809" s="91"/>
      <c r="B809" s="92"/>
      <c r="C809" s="114"/>
      <c r="D809" s="120" t="str">
        <f>IF(ISBLANK($C809),"",_xlfn.XLOOKUP($C809,SpeciesList[Species Code],SpeciesList[Species Name],"Unknown",0))</f>
        <v/>
      </c>
      <c r="E809" s="36"/>
      <c r="G809" s="85"/>
      <c r="H809" s="97"/>
      <c r="I809" s="12"/>
      <c r="J809" s="36"/>
    </row>
    <row r="810" spans="1:10">
      <c r="A810" s="91"/>
      <c r="B810" s="92"/>
      <c r="C810" s="114"/>
      <c r="D810" s="120" t="str">
        <f>IF(ISBLANK($C810),"",_xlfn.XLOOKUP($C810,SpeciesList[Species Code],SpeciesList[Species Name],"Unknown",0))</f>
        <v/>
      </c>
      <c r="E810" s="36"/>
      <c r="G810" s="85"/>
      <c r="H810" s="97"/>
      <c r="I810" s="12"/>
      <c r="J810" s="36"/>
    </row>
    <row r="811" spans="1:10">
      <c r="A811" s="91"/>
      <c r="B811" s="92"/>
      <c r="C811" s="114"/>
      <c r="D811" s="120" t="str">
        <f>IF(ISBLANK($C811),"",_xlfn.XLOOKUP($C811,SpeciesList[Species Code],SpeciesList[Species Name],"Unknown",0))</f>
        <v/>
      </c>
      <c r="E811" s="36"/>
      <c r="G811" s="85"/>
      <c r="H811" s="97"/>
      <c r="I811" s="12"/>
      <c r="J811" s="36"/>
    </row>
    <row r="812" spans="1:10">
      <c r="A812" s="91"/>
      <c r="B812" s="92"/>
      <c r="C812" s="114"/>
      <c r="D812" s="120" t="str">
        <f>IF(ISBLANK($C812),"",_xlfn.XLOOKUP($C812,SpeciesList[Species Code],SpeciesList[Species Name],"Unknown",0))</f>
        <v/>
      </c>
      <c r="E812" s="36"/>
      <c r="G812" s="85"/>
      <c r="H812" s="97"/>
      <c r="I812" s="12"/>
      <c r="J812" s="36"/>
    </row>
    <row r="813" spans="1:10">
      <c r="A813" s="91"/>
      <c r="B813" s="92"/>
      <c r="C813" s="114"/>
      <c r="D813" s="120" t="str">
        <f>IF(ISBLANK($C813),"",_xlfn.XLOOKUP($C813,SpeciesList[Species Code],SpeciesList[Species Name],"Unknown",0))</f>
        <v/>
      </c>
      <c r="E813" s="36"/>
      <c r="G813" s="85"/>
      <c r="H813" s="97"/>
      <c r="I813" s="12"/>
      <c r="J813" s="36"/>
    </row>
    <row r="814" spans="1:10">
      <c r="A814" s="91"/>
      <c r="B814" s="92"/>
      <c r="C814" s="114"/>
      <c r="D814" s="120" t="str">
        <f>IF(ISBLANK($C814),"",_xlfn.XLOOKUP($C814,SpeciesList[Species Code],SpeciesList[Species Name],"Unknown",0))</f>
        <v/>
      </c>
      <c r="E814" s="36"/>
      <c r="G814" s="85"/>
      <c r="H814" s="97"/>
      <c r="I814" s="12"/>
      <c r="J814" s="36"/>
    </row>
    <row r="815" spans="1:10">
      <c r="A815" s="91"/>
      <c r="B815" s="92"/>
      <c r="C815" s="114"/>
      <c r="D815" s="120" t="str">
        <f>IF(ISBLANK($C815),"",_xlfn.XLOOKUP($C815,SpeciesList[Species Code],SpeciesList[Species Name],"Unknown",0))</f>
        <v/>
      </c>
      <c r="E815" s="36"/>
      <c r="G815" s="85"/>
      <c r="H815" s="97"/>
      <c r="I815" s="12"/>
      <c r="J815" s="36"/>
    </row>
    <row r="816" spans="1:10">
      <c r="A816" s="91"/>
      <c r="B816" s="92"/>
      <c r="C816" s="114"/>
      <c r="D816" s="120" t="str">
        <f>IF(ISBLANK($C816),"",_xlfn.XLOOKUP($C816,SpeciesList[Species Code],SpeciesList[Species Name],"Unknown",0))</f>
        <v/>
      </c>
      <c r="E816" s="36"/>
      <c r="G816" s="85"/>
      <c r="H816" s="97"/>
      <c r="I816" s="12"/>
      <c r="J816" s="36"/>
    </row>
    <row r="817" spans="1:10">
      <c r="A817" s="91"/>
      <c r="B817" s="92"/>
      <c r="C817" s="114"/>
      <c r="D817" s="120" t="str">
        <f>IF(ISBLANK($C817),"",_xlfn.XLOOKUP($C817,SpeciesList[Species Code],SpeciesList[Species Name],"Unknown",0))</f>
        <v/>
      </c>
      <c r="E817" s="36"/>
      <c r="G817" s="85"/>
      <c r="H817" s="97"/>
      <c r="I817" s="12"/>
      <c r="J817" s="36"/>
    </row>
    <row r="818" spans="1:10">
      <c r="A818" s="91"/>
      <c r="B818" s="92"/>
      <c r="C818" s="114"/>
      <c r="D818" s="120" t="str">
        <f>IF(ISBLANK($C818),"",_xlfn.XLOOKUP($C818,SpeciesList[Species Code],SpeciesList[Species Name],"Unknown",0))</f>
        <v/>
      </c>
      <c r="E818" s="36"/>
      <c r="G818" s="85"/>
      <c r="H818" s="97"/>
      <c r="I818" s="12"/>
      <c r="J818" s="36"/>
    </row>
    <row r="819" spans="1:10">
      <c r="A819" s="91"/>
      <c r="B819" s="92"/>
      <c r="C819" s="114"/>
      <c r="D819" s="120" t="str">
        <f>IF(ISBLANK($C819),"",_xlfn.XLOOKUP($C819,SpeciesList[Species Code],SpeciesList[Species Name],"Unknown",0))</f>
        <v/>
      </c>
      <c r="E819" s="36"/>
      <c r="G819" s="85"/>
      <c r="H819" s="97"/>
      <c r="I819" s="12"/>
      <c r="J819" s="36"/>
    </row>
    <row r="820" spans="1:10">
      <c r="A820" s="91"/>
      <c r="B820" s="92"/>
      <c r="C820" s="114"/>
      <c r="D820" s="120" t="str">
        <f>IF(ISBLANK($C820),"",_xlfn.XLOOKUP($C820,SpeciesList[Species Code],SpeciesList[Species Name],"Unknown",0))</f>
        <v/>
      </c>
      <c r="E820" s="36"/>
      <c r="G820" s="85"/>
      <c r="H820" s="97"/>
      <c r="I820" s="12"/>
      <c r="J820" s="36"/>
    </row>
    <row r="821" spans="1:10">
      <c r="A821" s="91"/>
      <c r="B821" s="92"/>
      <c r="C821" s="114"/>
      <c r="D821" s="120" t="str">
        <f>IF(ISBLANK($C821),"",_xlfn.XLOOKUP($C821,SpeciesList[Species Code],SpeciesList[Species Name],"Unknown",0))</f>
        <v/>
      </c>
      <c r="E821" s="36"/>
      <c r="G821" s="85"/>
      <c r="H821" s="97"/>
      <c r="I821" s="12"/>
      <c r="J821" s="36"/>
    </row>
    <row r="822" spans="1:10">
      <c r="A822" s="91"/>
      <c r="B822" s="92"/>
      <c r="C822" s="114"/>
      <c r="D822" s="120" t="str">
        <f>IF(ISBLANK($C822),"",_xlfn.XLOOKUP($C822,SpeciesList[Species Code],SpeciesList[Species Name],"Unknown",0))</f>
        <v/>
      </c>
      <c r="E822" s="36"/>
      <c r="G822" s="85"/>
      <c r="H822" s="97"/>
      <c r="I822" s="12"/>
      <c r="J822" s="36"/>
    </row>
    <row r="823" spans="1:10">
      <c r="A823" s="91"/>
      <c r="B823" s="92"/>
      <c r="C823" s="114"/>
      <c r="D823" s="120" t="str">
        <f>IF(ISBLANK($C823),"",_xlfn.XLOOKUP($C823,SpeciesList[Species Code],SpeciesList[Species Name],"Unknown",0))</f>
        <v/>
      </c>
      <c r="E823" s="36"/>
      <c r="G823" s="85"/>
      <c r="H823" s="97"/>
      <c r="I823" s="12"/>
      <c r="J823" s="36"/>
    </row>
    <row r="824" spans="1:10">
      <c r="A824" s="91"/>
      <c r="B824" s="92"/>
      <c r="C824" s="114"/>
      <c r="D824" s="120" t="str">
        <f>IF(ISBLANK($C824),"",_xlfn.XLOOKUP($C824,SpeciesList[Species Code],SpeciesList[Species Name],"Unknown",0))</f>
        <v/>
      </c>
      <c r="E824" s="36"/>
      <c r="G824" s="85"/>
      <c r="H824" s="97"/>
      <c r="I824" s="12"/>
      <c r="J824" s="36"/>
    </row>
    <row r="825" spans="1:10">
      <c r="A825" s="91"/>
      <c r="B825" s="92"/>
      <c r="C825" s="114"/>
      <c r="D825" s="120" t="str">
        <f>IF(ISBLANK($C825),"",_xlfn.XLOOKUP($C825,SpeciesList[Species Code],SpeciesList[Species Name],"Unknown",0))</f>
        <v/>
      </c>
      <c r="E825" s="36"/>
      <c r="G825" s="85"/>
      <c r="H825" s="97"/>
      <c r="I825" s="12"/>
      <c r="J825" s="36"/>
    </row>
    <row r="826" spans="1:10">
      <c r="A826" s="91"/>
      <c r="B826" s="92"/>
      <c r="C826" s="114"/>
      <c r="D826" s="120" t="str">
        <f>IF(ISBLANK($C826),"",_xlfn.XLOOKUP($C826,SpeciesList[Species Code],SpeciesList[Species Name],"Unknown",0))</f>
        <v/>
      </c>
      <c r="E826" s="36"/>
      <c r="G826" s="85"/>
      <c r="H826" s="97"/>
      <c r="I826" s="12"/>
      <c r="J826" s="36"/>
    </row>
    <row r="827" spans="1:10">
      <c r="A827" s="91"/>
      <c r="B827" s="92"/>
      <c r="C827" s="114"/>
      <c r="D827" s="120" t="str">
        <f>IF(ISBLANK($C827),"",_xlfn.XLOOKUP($C827,SpeciesList[Species Code],SpeciesList[Species Name],"Unknown",0))</f>
        <v/>
      </c>
      <c r="E827" s="36"/>
      <c r="G827" s="85"/>
      <c r="H827" s="97"/>
      <c r="I827" s="12"/>
      <c r="J827" s="36"/>
    </row>
    <row r="828" spans="1:10">
      <c r="A828" s="91"/>
      <c r="B828" s="92"/>
      <c r="C828" s="114"/>
      <c r="D828" s="120" t="str">
        <f>IF(ISBLANK($C828),"",_xlfn.XLOOKUP($C828,SpeciesList[Species Code],SpeciesList[Species Name],"Unknown",0))</f>
        <v/>
      </c>
      <c r="E828" s="36"/>
      <c r="G828" s="85"/>
      <c r="H828" s="97"/>
      <c r="I828" s="12"/>
      <c r="J828" s="36"/>
    </row>
    <row r="829" spans="1:10">
      <c r="A829" s="91"/>
      <c r="B829" s="92"/>
      <c r="C829" s="114"/>
      <c r="D829" s="120" t="str">
        <f>IF(ISBLANK($C829),"",_xlfn.XLOOKUP($C829,SpeciesList[Species Code],SpeciesList[Species Name],"Unknown",0))</f>
        <v/>
      </c>
      <c r="E829" s="36"/>
      <c r="G829" s="85"/>
      <c r="H829" s="97"/>
      <c r="I829" s="12"/>
      <c r="J829" s="36"/>
    </row>
    <row r="830" spans="1:10">
      <c r="A830" s="91"/>
      <c r="B830" s="92"/>
      <c r="C830" s="114"/>
      <c r="D830" s="120" t="str">
        <f>IF(ISBLANK($C830),"",_xlfn.XLOOKUP($C830,SpeciesList[Species Code],SpeciesList[Species Name],"Unknown",0))</f>
        <v/>
      </c>
      <c r="E830" s="36"/>
      <c r="G830" s="85"/>
      <c r="H830" s="97"/>
      <c r="I830" s="12"/>
      <c r="J830" s="36"/>
    </row>
    <row r="831" spans="1:10">
      <c r="A831" s="91"/>
      <c r="B831" s="92"/>
      <c r="C831" s="114"/>
      <c r="D831" s="120" t="str">
        <f>IF(ISBLANK($C831),"",_xlfn.XLOOKUP($C831,SpeciesList[Species Code],SpeciesList[Species Name],"Unknown",0))</f>
        <v/>
      </c>
      <c r="E831" s="36"/>
      <c r="G831" s="85"/>
      <c r="H831" s="97"/>
      <c r="I831" s="12"/>
      <c r="J831" s="36"/>
    </row>
    <row r="832" spans="1:10">
      <c r="A832" s="91"/>
      <c r="B832" s="92"/>
      <c r="C832" s="114"/>
      <c r="D832" s="120" t="str">
        <f>IF(ISBLANK($C832),"",_xlfn.XLOOKUP($C832,SpeciesList[Species Code],SpeciesList[Species Name],"Unknown",0))</f>
        <v/>
      </c>
      <c r="E832" s="36"/>
      <c r="G832" s="85"/>
      <c r="H832" s="97"/>
      <c r="I832" s="12"/>
      <c r="J832" s="36"/>
    </row>
    <row r="833" spans="1:10">
      <c r="A833" s="91"/>
      <c r="B833" s="92"/>
      <c r="C833" s="114"/>
      <c r="D833" s="120" t="str">
        <f>IF(ISBLANK($C833),"",_xlfn.XLOOKUP($C833,SpeciesList[Species Code],SpeciesList[Species Name],"Unknown",0))</f>
        <v/>
      </c>
      <c r="E833" s="36"/>
      <c r="G833" s="85"/>
      <c r="H833" s="97"/>
      <c r="I833" s="12"/>
      <c r="J833" s="36"/>
    </row>
    <row r="834" spans="1:10">
      <c r="A834" s="91"/>
      <c r="B834" s="92"/>
      <c r="C834" s="114"/>
      <c r="D834" s="120" t="str">
        <f>IF(ISBLANK($C834),"",_xlfn.XLOOKUP($C834,SpeciesList[Species Code],SpeciesList[Species Name],"Unknown",0))</f>
        <v/>
      </c>
      <c r="E834" s="36"/>
      <c r="G834" s="85"/>
      <c r="H834" s="97"/>
      <c r="I834" s="12"/>
      <c r="J834" s="36"/>
    </row>
    <row r="835" spans="1:10">
      <c r="A835" s="91"/>
      <c r="B835" s="92"/>
      <c r="C835" s="114"/>
      <c r="D835" s="120" t="str">
        <f>IF(ISBLANK($C835),"",_xlfn.XLOOKUP($C835,SpeciesList[Species Code],SpeciesList[Species Name],"Unknown",0))</f>
        <v/>
      </c>
      <c r="E835" s="36"/>
      <c r="G835" s="85"/>
      <c r="H835" s="97"/>
      <c r="I835" s="12"/>
      <c r="J835" s="36"/>
    </row>
    <row r="836" spans="1:10">
      <c r="A836" s="91"/>
      <c r="B836" s="92"/>
      <c r="C836" s="114"/>
      <c r="D836" s="120" t="str">
        <f>IF(ISBLANK($C836),"",_xlfn.XLOOKUP($C836,SpeciesList[Species Code],SpeciesList[Species Name],"Unknown",0))</f>
        <v/>
      </c>
      <c r="E836" s="36"/>
      <c r="G836" s="85"/>
      <c r="H836" s="97"/>
      <c r="I836" s="12"/>
      <c r="J836" s="36"/>
    </row>
    <row r="837" spans="1:10">
      <c r="A837" s="91"/>
      <c r="B837" s="92"/>
      <c r="C837" s="114"/>
      <c r="D837" s="120" t="str">
        <f>IF(ISBLANK($C837),"",_xlfn.XLOOKUP($C837,SpeciesList[Species Code],SpeciesList[Species Name],"Unknown",0))</f>
        <v/>
      </c>
      <c r="E837" s="36"/>
      <c r="G837" s="85"/>
      <c r="H837" s="97"/>
      <c r="I837" s="12"/>
      <c r="J837" s="36"/>
    </row>
    <row r="838" spans="1:10">
      <c r="A838" s="91"/>
      <c r="B838" s="92"/>
      <c r="C838" s="114"/>
      <c r="D838" s="120" t="str">
        <f>IF(ISBLANK($C838),"",_xlfn.XLOOKUP($C838,SpeciesList[Species Code],SpeciesList[Species Name],"Unknown",0))</f>
        <v/>
      </c>
      <c r="E838" s="36"/>
      <c r="G838" s="85"/>
      <c r="H838" s="97"/>
      <c r="I838" s="12"/>
      <c r="J838" s="36"/>
    </row>
    <row r="839" spans="1:10">
      <c r="A839" s="91"/>
      <c r="B839" s="92"/>
      <c r="C839" s="114"/>
      <c r="D839" s="120" t="str">
        <f>IF(ISBLANK($C839),"",_xlfn.XLOOKUP($C839,SpeciesList[Species Code],SpeciesList[Species Name],"Unknown",0))</f>
        <v/>
      </c>
      <c r="E839" s="36"/>
      <c r="G839" s="85"/>
      <c r="H839" s="97"/>
      <c r="I839" s="12"/>
      <c r="J839" s="36"/>
    </row>
    <row r="840" spans="1:10">
      <c r="A840" s="91"/>
      <c r="B840" s="92"/>
      <c r="C840" s="114"/>
      <c r="D840" s="120" t="str">
        <f>IF(ISBLANK($C840),"",_xlfn.XLOOKUP($C840,SpeciesList[Species Code],SpeciesList[Species Name],"Unknown",0))</f>
        <v/>
      </c>
      <c r="E840" s="36"/>
      <c r="G840" s="85"/>
      <c r="H840" s="97"/>
      <c r="I840" s="12"/>
      <c r="J840" s="36"/>
    </row>
    <row r="841" spans="1:10">
      <c r="A841" s="91"/>
      <c r="B841" s="92"/>
      <c r="C841" s="114"/>
      <c r="D841" s="120" t="str">
        <f>IF(ISBLANK($C841),"",_xlfn.XLOOKUP($C841,SpeciesList[Species Code],SpeciesList[Species Name],"Unknown",0))</f>
        <v/>
      </c>
      <c r="E841" s="36"/>
      <c r="G841" s="85"/>
      <c r="H841" s="97"/>
      <c r="I841" s="12"/>
      <c r="J841" s="36"/>
    </row>
    <row r="842" spans="1:10">
      <c r="A842" s="91"/>
      <c r="B842" s="92"/>
      <c r="C842" s="114"/>
      <c r="D842" s="120" t="str">
        <f>IF(ISBLANK($C842),"",_xlfn.XLOOKUP($C842,SpeciesList[Species Code],SpeciesList[Species Name],"Unknown",0))</f>
        <v/>
      </c>
      <c r="E842" s="36"/>
      <c r="G842" s="85"/>
      <c r="H842" s="97"/>
      <c r="I842" s="12"/>
      <c r="J842" s="36"/>
    </row>
    <row r="843" spans="1:10">
      <c r="A843" s="91"/>
      <c r="B843" s="92"/>
      <c r="C843" s="114"/>
      <c r="D843" s="120" t="str">
        <f>IF(ISBLANK($C843),"",_xlfn.XLOOKUP($C843,SpeciesList[Species Code],SpeciesList[Species Name],"Unknown",0))</f>
        <v/>
      </c>
      <c r="E843" s="36"/>
      <c r="G843" s="85"/>
      <c r="H843" s="97"/>
      <c r="I843" s="12"/>
      <c r="J843" s="36"/>
    </row>
    <row r="844" spans="1:10">
      <c r="A844" s="91"/>
      <c r="B844" s="92"/>
      <c r="C844" s="114"/>
      <c r="D844" s="120" t="str">
        <f>IF(ISBLANK($C844),"",_xlfn.XLOOKUP($C844,SpeciesList[Species Code],SpeciesList[Species Name],"Unknown",0))</f>
        <v/>
      </c>
      <c r="E844" s="36"/>
      <c r="G844" s="85"/>
      <c r="H844" s="97"/>
      <c r="I844" s="12"/>
      <c r="J844" s="36"/>
    </row>
    <row r="845" spans="1:10">
      <c r="A845" s="91"/>
      <c r="B845" s="92"/>
      <c r="C845" s="114"/>
      <c r="D845" s="120" t="str">
        <f>IF(ISBLANK($C845),"",_xlfn.XLOOKUP($C845,SpeciesList[Species Code],SpeciesList[Species Name],"Unknown",0))</f>
        <v/>
      </c>
      <c r="E845" s="36"/>
      <c r="G845" s="85"/>
      <c r="H845" s="97"/>
      <c r="I845" s="12"/>
      <c r="J845" s="36"/>
    </row>
    <row r="846" spans="1:10">
      <c r="A846" s="91"/>
      <c r="B846" s="92"/>
      <c r="C846" s="114"/>
      <c r="D846" s="120" t="str">
        <f>IF(ISBLANK($C846),"",_xlfn.XLOOKUP($C846,SpeciesList[Species Code],SpeciesList[Species Name],"Unknown",0))</f>
        <v/>
      </c>
      <c r="E846" s="36"/>
      <c r="G846" s="85"/>
      <c r="H846" s="97"/>
      <c r="I846" s="12"/>
      <c r="J846" s="36"/>
    </row>
    <row r="847" spans="1:10">
      <c r="A847" s="91"/>
      <c r="B847" s="92"/>
      <c r="C847" s="114"/>
      <c r="D847" s="120" t="str">
        <f>IF(ISBLANK($C847),"",_xlfn.XLOOKUP($C847,SpeciesList[Species Code],SpeciesList[Species Name],"Unknown",0))</f>
        <v/>
      </c>
      <c r="E847" s="36"/>
      <c r="G847" s="85"/>
      <c r="H847" s="97"/>
      <c r="I847" s="12"/>
      <c r="J847" s="36"/>
    </row>
    <row r="848" spans="1:10">
      <c r="A848" s="91"/>
      <c r="B848" s="92"/>
      <c r="C848" s="114"/>
      <c r="D848" s="120" t="str">
        <f>IF(ISBLANK($C848),"",_xlfn.XLOOKUP($C848,SpeciesList[Species Code],SpeciesList[Species Name],"Unknown",0))</f>
        <v/>
      </c>
      <c r="E848" s="36"/>
      <c r="G848" s="85"/>
      <c r="H848" s="97"/>
      <c r="I848" s="12"/>
      <c r="J848" s="36"/>
    </row>
    <row r="849" spans="1:10">
      <c r="A849" s="91"/>
      <c r="B849" s="92"/>
      <c r="C849" s="114"/>
      <c r="D849" s="120" t="str">
        <f>IF(ISBLANK($C849),"",_xlfn.XLOOKUP($C849,SpeciesList[Species Code],SpeciesList[Species Name],"Unknown",0))</f>
        <v/>
      </c>
      <c r="E849" s="36"/>
      <c r="G849" s="85"/>
      <c r="H849" s="97"/>
      <c r="I849" s="12"/>
      <c r="J849" s="36"/>
    </row>
    <row r="850" spans="1:10">
      <c r="A850" s="91"/>
      <c r="B850" s="92"/>
      <c r="C850" s="114"/>
      <c r="D850" s="120" t="str">
        <f>IF(ISBLANK($C850),"",_xlfn.XLOOKUP($C850,SpeciesList[Species Code],SpeciesList[Species Name],"Unknown",0))</f>
        <v/>
      </c>
      <c r="E850" s="36"/>
      <c r="G850" s="85"/>
      <c r="H850" s="97"/>
      <c r="I850" s="12"/>
      <c r="J850" s="36"/>
    </row>
    <row r="851" spans="1:10">
      <c r="A851" s="91"/>
      <c r="B851" s="92"/>
      <c r="C851" s="114"/>
      <c r="D851" s="120" t="str">
        <f>IF(ISBLANK($C851),"",_xlfn.XLOOKUP($C851,SpeciesList[Species Code],SpeciesList[Species Name],"Unknown",0))</f>
        <v/>
      </c>
      <c r="E851" s="36"/>
      <c r="G851" s="85"/>
      <c r="H851" s="97"/>
      <c r="I851" s="12"/>
      <c r="J851" s="36"/>
    </row>
    <row r="852" spans="1:10">
      <c r="A852" s="91"/>
      <c r="B852" s="92"/>
      <c r="C852" s="114"/>
      <c r="D852" s="120" t="str">
        <f>IF(ISBLANK($C852),"",_xlfn.XLOOKUP($C852,SpeciesList[Species Code],SpeciesList[Species Name],"Unknown",0))</f>
        <v/>
      </c>
      <c r="E852" s="36"/>
      <c r="G852" s="85"/>
      <c r="H852" s="97"/>
      <c r="I852" s="12"/>
      <c r="J852" s="36"/>
    </row>
    <row r="853" spans="1:10">
      <c r="A853" s="91"/>
      <c r="B853" s="92"/>
      <c r="C853" s="114"/>
      <c r="D853" s="120" t="str">
        <f>IF(ISBLANK($C853),"",_xlfn.XLOOKUP($C853,SpeciesList[Species Code],SpeciesList[Species Name],"Unknown",0))</f>
        <v/>
      </c>
      <c r="E853" s="36"/>
      <c r="G853" s="85"/>
      <c r="H853" s="97"/>
      <c r="I853" s="12"/>
      <c r="J853" s="36"/>
    </row>
    <row r="854" spans="1:10">
      <c r="A854" s="91"/>
      <c r="B854" s="92"/>
      <c r="C854" s="114"/>
      <c r="D854" s="120" t="str">
        <f>IF(ISBLANK($C854),"",_xlfn.XLOOKUP($C854,SpeciesList[Species Code],SpeciesList[Species Name],"Unknown",0))</f>
        <v/>
      </c>
      <c r="E854" s="36"/>
      <c r="G854" s="85"/>
      <c r="H854" s="97"/>
      <c r="I854" s="12"/>
      <c r="J854" s="36"/>
    </row>
    <row r="855" spans="1:10">
      <c r="A855" s="91"/>
      <c r="B855" s="92"/>
      <c r="C855" s="114"/>
      <c r="D855" s="120" t="str">
        <f>IF(ISBLANK($C855),"",_xlfn.XLOOKUP($C855,SpeciesList[Species Code],SpeciesList[Species Name],"Unknown",0))</f>
        <v/>
      </c>
      <c r="E855" s="36"/>
      <c r="G855" s="85"/>
      <c r="H855" s="97"/>
      <c r="I855" s="12"/>
      <c r="J855" s="36"/>
    </row>
    <row r="856" spans="1:10">
      <c r="A856" s="91"/>
      <c r="B856" s="92"/>
      <c r="C856" s="114"/>
      <c r="D856" s="120" t="str">
        <f>IF(ISBLANK($C856),"",_xlfn.XLOOKUP($C856,SpeciesList[Species Code],SpeciesList[Species Name],"Unknown",0))</f>
        <v/>
      </c>
      <c r="E856" s="36"/>
      <c r="G856" s="85"/>
      <c r="H856" s="97"/>
      <c r="I856" s="12"/>
      <c r="J856" s="36"/>
    </row>
    <row r="857" spans="1:10">
      <c r="A857" s="91"/>
      <c r="B857" s="92"/>
      <c r="C857" s="114"/>
      <c r="D857" s="120" t="str">
        <f>IF(ISBLANK($C857),"",_xlfn.XLOOKUP($C857,SpeciesList[Species Code],SpeciesList[Species Name],"Unknown",0))</f>
        <v/>
      </c>
      <c r="E857" s="36"/>
      <c r="G857" s="85"/>
      <c r="H857" s="97"/>
      <c r="I857" s="12"/>
      <c r="J857" s="36"/>
    </row>
    <row r="858" spans="1:10">
      <c r="A858" s="91"/>
      <c r="B858" s="92"/>
      <c r="C858" s="114"/>
      <c r="D858" s="120" t="str">
        <f>IF(ISBLANK($C858),"",_xlfn.XLOOKUP($C858,SpeciesList[Species Code],SpeciesList[Species Name],"Unknown",0))</f>
        <v/>
      </c>
      <c r="E858" s="36"/>
      <c r="G858" s="85"/>
      <c r="H858" s="97"/>
      <c r="I858" s="12"/>
      <c r="J858" s="36"/>
    </row>
    <row r="859" spans="1:10">
      <c r="A859" s="91"/>
      <c r="B859" s="92"/>
      <c r="C859" s="114"/>
      <c r="D859" s="120" t="str">
        <f>IF(ISBLANK($C859),"",_xlfn.XLOOKUP($C859,SpeciesList[Species Code],SpeciesList[Species Name],"Unknown",0))</f>
        <v/>
      </c>
      <c r="E859" s="36"/>
      <c r="G859" s="85"/>
      <c r="H859" s="97"/>
      <c r="I859" s="12"/>
      <c r="J859" s="36"/>
    </row>
    <row r="860" spans="1:10">
      <c r="A860" s="91"/>
      <c r="B860" s="92"/>
      <c r="C860" s="114"/>
      <c r="D860" s="120" t="str">
        <f>IF(ISBLANK($C860),"",_xlfn.XLOOKUP($C860,SpeciesList[Species Code],SpeciesList[Species Name],"Unknown",0))</f>
        <v/>
      </c>
      <c r="E860" s="36"/>
      <c r="G860" s="85"/>
      <c r="H860" s="97"/>
      <c r="I860" s="12"/>
      <c r="J860" s="36"/>
    </row>
    <row r="861" spans="1:10">
      <c r="A861" s="91"/>
      <c r="B861" s="92"/>
      <c r="C861" s="114"/>
      <c r="D861" s="120" t="str">
        <f>IF(ISBLANK($C861),"",_xlfn.XLOOKUP($C861,SpeciesList[Species Code],SpeciesList[Species Name],"Unknown",0))</f>
        <v/>
      </c>
      <c r="E861" s="36"/>
      <c r="G861" s="85"/>
      <c r="H861" s="97"/>
      <c r="I861" s="12"/>
      <c r="J861" s="36"/>
    </row>
    <row r="862" spans="1:10">
      <c r="A862" s="91"/>
      <c r="B862" s="92"/>
      <c r="C862" s="114"/>
      <c r="D862" s="120" t="str">
        <f>IF(ISBLANK($C862),"",_xlfn.XLOOKUP($C862,SpeciesList[Species Code],SpeciesList[Species Name],"Unknown",0))</f>
        <v/>
      </c>
      <c r="E862" s="36"/>
      <c r="G862" s="85"/>
      <c r="H862" s="97"/>
      <c r="I862" s="12"/>
      <c r="J862" s="36"/>
    </row>
    <row r="863" spans="1:10">
      <c r="A863" s="91"/>
      <c r="B863" s="92"/>
      <c r="C863" s="114"/>
      <c r="D863" s="120" t="str">
        <f>IF(ISBLANK($C863),"",_xlfn.XLOOKUP($C863,SpeciesList[Species Code],SpeciesList[Species Name],"Unknown",0))</f>
        <v/>
      </c>
      <c r="E863" s="36"/>
      <c r="G863" s="85"/>
      <c r="H863" s="97"/>
      <c r="I863" s="12"/>
      <c r="J863" s="36"/>
    </row>
    <row r="864" spans="1:10">
      <c r="A864" s="91"/>
      <c r="B864" s="92"/>
      <c r="C864" s="114"/>
      <c r="D864" s="120" t="str">
        <f>IF(ISBLANK($C864),"",_xlfn.XLOOKUP($C864,SpeciesList[Species Code],SpeciesList[Species Name],"Unknown",0))</f>
        <v/>
      </c>
      <c r="E864" s="36"/>
      <c r="G864" s="85"/>
      <c r="H864" s="97"/>
      <c r="I864" s="12"/>
      <c r="J864" s="36"/>
    </row>
    <row r="865" spans="1:10">
      <c r="A865" s="91"/>
      <c r="B865" s="92"/>
      <c r="C865" s="114"/>
      <c r="D865" s="120" t="str">
        <f>IF(ISBLANK($C865),"",_xlfn.XLOOKUP($C865,SpeciesList[Species Code],SpeciesList[Species Name],"Unknown",0))</f>
        <v/>
      </c>
      <c r="E865" s="36"/>
      <c r="G865" s="85"/>
      <c r="H865" s="97"/>
      <c r="I865" s="12"/>
      <c r="J865" s="36"/>
    </row>
    <row r="866" spans="1:10">
      <c r="A866" s="91"/>
      <c r="B866" s="92"/>
      <c r="C866" s="114"/>
      <c r="D866" s="120" t="str">
        <f>IF(ISBLANK($C866),"",_xlfn.XLOOKUP($C866,SpeciesList[Species Code],SpeciesList[Species Name],"Unknown",0))</f>
        <v/>
      </c>
      <c r="E866" s="36"/>
      <c r="G866" s="85"/>
      <c r="H866" s="97"/>
      <c r="I866" s="12"/>
      <c r="J866" s="36"/>
    </row>
    <row r="867" spans="1:10">
      <c r="A867" s="91"/>
      <c r="B867" s="92"/>
      <c r="C867" s="114"/>
      <c r="D867" s="120" t="str">
        <f>IF(ISBLANK($C867),"",_xlfn.XLOOKUP($C867,SpeciesList[Species Code],SpeciesList[Species Name],"Unknown",0))</f>
        <v/>
      </c>
      <c r="E867" s="36"/>
      <c r="G867" s="85"/>
      <c r="H867" s="97"/>
      <c r="I867" s="12"/>
      <c r="J867" s="36"/>
    </row>
    <row r="868" spans="1:10">
      <c r="A868" s="91"/>
      <c r="B868" s="92"/>
      <c r="C868" s="114"/>
      <c r="D868" s="120" t="str">
        <f>IF(ISBLANK($C868),"",_xlfn.XLOOKUP($C868,SpeciesList[Species Code],SpeciesList[Species Name],"Unknown",0))</f>
        <v/>
      </c>
      <c r="E868" s="36"/>
      <c r="G868" s="85"/>
      <c r="H868" s="97"/>
      <c r="I868" s="12"/>
      <c r="J868" s="36"/>
    </row>
    <row r="869" spans="1:10">
      <c r="A869" s="91"/>
      <c r="B869" s="92"/>
      <c r="C869" s="114"/>
      <c r="D869" s="120" t="str">
        <f>IF(ISBLANK($C869),"",_xlfn.XLOOKUP($C869,SpeciesList[Species Code],SpeciesList[Species Name],"Unknown",0))</f>
        <v/>
      </c>
      <c r="E869" s="36"/>
      <c r="G869" s="85"/>
      <c r="H869" s="97"/>
      <c r="I869" s="12"/>
      <c r="J869" s="36"/>
    </row>
    <row r="870" spans="1:10">
      <c r="A870" s="91"/>
      <c r="B870" s="92"/>
      <c r="C870" s="114"/>
      <c r="D870" s="120" t="str">
        <f>IF(ISBLANK($C870),"",_xlfn.XLOOKUP($C870,SpeciesList[Species Code],SpeciesList[Species Name],"Unknown",0))</f>
        <v/>
      </c>
      <c r="E870" s="36"/>
      <c r="G870" s="85"/>
      <c r="H870" s="97"/>
      <c r="I870" s="12"/>
      <c r="J870" s="36"/>
    </row>
    <row r="871" spans="1:10">
      <c r="A871" s="91"/>
      <c r="B871" s="92"/>
      <c r="C871" s="114"/>
      <c r="D871" s="120" t="str">
        <f>IF(ISBLANK($C871),"",_xlfn.XLOOKUP($C871,SpeciesList[Species Code],SpeciesList[Species Name],"Unknown",0))</f>
        <v/>
      </c>
      <c r="E871" s="36"/>
      <c r="G871" s="85"/>
      <c r="H871" s="97"/>
      <c r="I871" s="12"/>
      <c r="J871" s="36"/>
    </row>
    <row r="872" spans="1:10">
      <c r="A872" s="91"/>
      <c r="B872" s="92"/>
      <c r="C872" s="114"/>
      <c r="D872" s="120" t="str">
        <f>IF(ISBLANK($C872),"",_xlfn.XLOOKUP($C872,SpeciesList[Species Code],SpeciesList[Species Name],"Unknown",0))</f>
        <v/>
      </c>
      <c r="E872" s="36"/>
      <c r="G872" s="85"/>
      <c r="H872" s="97"/>
      <c r="I872" s="12"/>
      <c r="J872" s="36"/>
    </row>
    <row r="873" spans="1:10">
      <c r="A873" s="91"/>
      <c r="B873" s="92"/>
      <c r="C873" s="114"/>
      <c r="D873" s="120" t="str">
        <f>IF(ISBLANK($C873),"",_xlfn.XLOOKUP($C873,SpeciesList[Species Code],SpeciesList[Species Name],"Unknown",0))</f>
        <v/>
      </c>
      <c r="E873" s="36"/>
      <c r="G873" s="85"/>
      <c r="H873" s="97"/>
      <c r="I873" s="12"/>
      <c r="J873" s="36"/>
    </row>
    <row r="874" spans="1:10">
      <c r="A874" s="91"/>
      <c r="B874" s="92"/>
      <c r="C874" s="114"/>
      <c r="D874" s="120" t="str">
        <f>IF(ISBLANK($C874),"",_xlfn.XLOOKUP($C874,SpeciesList[Species Code],SpeciesList[Species Name],"Unknown",0))</f>
        <v/>
      </c>
      <c r="E874" s="36"/>
      <c r="G874" s="85"/>
      <c r="H874" s="97"/>
      <c r="I874" s="12"/>
      <c r="J874" s="36"/>
    </row>
    <row r="875" spans="1:10">
      <c r="A875" s="91"/>
      <c r="B875" s="92"/>
      <c r="C875" s="114"/>
      <c r="D875" s="120" t="str">
        <f>IF(ISBLANK($C875),"",_xlfn.XLOOKUP($C875,SpeciesList[Species Code],SpeciesList[Species Name],"Unknown",0))</f>
        <v/>
      </c>
      <c r="E875" s="36"/>
      <c r="G875" s="85"/>
      <c r="H875" s="97"/>
      <c r="I875" s="12"/>
      <c r="J875" s="36"/>
    </row>
    <row r="876" spans="1:10">
      <c r="A876" s="91"/>
      <c r="B876" s="92"/>
      <c r="C876" s="114"/>
      <c r="D876" s="120" t="str">
        <f>IF(ISBLANK($C876),"",_xlfn.XLOOKUP($C876,SpeciesList[Species Code],SpeciesList[Species Name],"Unknown",0))</f>
        <v/>
      </c>
      <c r="E876" s="36"/>
      <c r="G876" s="85"/>
      <c r="H876" s="97"/>
      <c r="I876" s="12"/>
      <c r="J876" s="36"/>
    </row>
    <row r="877" spans="1:10">
      <c r="A877" s="91"/>
      <c r="B877" s="92"/>
      <c r="C877" s="114"/>
      <c r="D877" s="120" t="str">
        <f>IF(ISBLANK($C877),"",_xlfn.XLOOKUP($C877,SpeciesList[Species Code],SpeciesList[Species Name],"Unknown",0))</f>
        <v/>
      </c>
      <c r="E877" s="36"/>
      <c r="G877" s="85"/>
      <c r="H877" s="97"/>
      <c r="I877" s="12"/>
      <c r="J877" s="36"/>
    </row>
    <row r="878" spans="1:10">
      <c r="A878" s="91"/>
      <c r="B878" s="92"/>
      <c r="C878" s="114"/>
      <c r="D878" s="120" t="str">
        <f>IF(ISBLANK($C878),"",_xlfn.XLOOKUP($C878,SpeciesList[Species Code],SpeciesList[Species Name],"Unknown",0))</f>
        <v/>
      </c>
      <c r="E878" s="36"/>
      <c r="G878" s="85"/>
      <c r="H878" s="97"/>
      <c r="I878" s="12"/>
      <c r="J878" s="36"/>
    </row>
    <row r="879" spans="1:10">
      <c r="A879" s="91"/>
      <c r="B879" s="92"/>
      <c r="C879" s="114"/>
      <c r="D879" s="120" t="str">
        <f>IF(ISBLANK($C879),"",_xlfn.XLOOKUP($C879,SpeciesList[Species Code],SpeciesList[Species Name],"Unknown",0))</f>
        <v/>
      </c>
      <c r="E879" s="36"/>
      <c r="G879" s="85"/>
      <c r="H879" s="97"/>
      <c r="I879" s="12"/>
      <c r="J879" s="36"/>
    </row>
    <row r="880" spans="1:10">
      <c r="A880" s="91"/>
      <c r="B880" s="92"/>
      <c r="C880" s="114"/>
      <c r="D880" s="120" t="str">
        <f>IF(ISBLANK($C880),"",_xlfn.XLOOKUP($C880,SpeciesList[Species Code],SpeciesList[Species Name],"Unknown",0))</f>
        <v/>
      </c>
      <c r="E880" s="36"/>
      <c r="G880" s="85"/>
      <c r="H880" s="97"/>
      <c r="I880" s="12"/>
      <c r="J880" s="36"/>
    </row>
    <row r="881" spans="1:10">
      <c r="A881" s="91"/>
      <c r="B881" s="92"/>
      <c r="C881" s="114"/>
      <c r="D881" s="120" t="str">
        <f>IF(ISBLANK($C881),"",_xlfn.XLOOKUP($C881,SpeciesList[Species Code],SpeciesList[Species Name],"Unknown",0))</f>
        <v/>
      </c>
      <c r="E881" s="36"/>
      <c r="G881" s="85"/>
      <c r="H881" s="97"/>
      <c r="I881" s="12"/>
      <c r="J881" s="36"/>
    </row>
    <row r="882" spans="1:10">
      <c r="A882" s="91"/>
      <c r="B882" s="92"/>
      <c r="C882" s="114"/>
      <c r="D882" s="120" t="str">
        <f>IF(ISBLANK($C882),"",_xlfn.XLOOKUP($C882,SpeciesList[Species Code],SpeciesList[Species Name],"Unknown",0))</f>
        <v/>
      </c>
      <c r="E882" s="36"/>
      <c r="G882" s="85"/>
      <c r="H882" s="97"/>
      <c r="I882" s="12"/>
      <c r="J882" s="36"/>
    </row>
    <row r="883" spans="1:10">
      <c r="A883" s="91"/>
      <c r="B883" s="92"/>
      <c r="C883" s="114"/>
      <c r="D883" s="120" t="str">
        <f>IF(ISBLANK($C883),"",_xlfn.XLOOKUP($C883,SpeciesList[Species Code],SpeciesList[Species Name],"Unknown",0))</f>
        <v/>
      </c>
      <c r="E883" s="36"/>
      <c r="G883" s="85"/>
      <c r="H883" s="97"/>
      <c r="I883" s="12"/>
      <c r="J883" s="36"/>
    </row>
    <row r="884" spans="1:10">
      <c r="A884" s="91"/>
      <c r="B884" s="92"/>
      <c r="C884" s="114"/>
      <c r="D884" s="120" t="str">
        <f>IF(ISBLANK($C884),"",_xlfn.XLOOKUP($C884,SpeciesList[Species Code],SpeciesList[Species Name],"Unknown",0))</f>
        <v/>
      </c>
      <c r="E884" s="36"/>
      <c r="G884" s="85"/>
      <c r="H884" s="97"/>
      <c r="I884" s="12"/>
      <c r="J884" s="36"/>
    </row>
    <row r="885" spans="1:10">
      <c r="A885" s="91"/>
      <c r="B885" s="92"/>
      <c r="C885" s="114"/>
      <c r="D885" s="120" t="str">
        <f>IF(ISBLANK($C885),"",_xlfn.XLOOKUP($C885,SpeciesList[Species Code],SpeciesList[Species Name],"Unknown",0))</f>
        <v/>
      </c>
      <c r="E885" s="36"/>
      <c r="G885" s="85"/>
      <c r="H885" s="97"/>
      <c r="I885" s="12"/>
      <c r="J885" s="36"/>
    </row>
    <row r="886" spans="1:10">
      <c r="A886" s="91"/>
      <c r="B886" s="92"/>
      <c r="C886" s="114"/>
      <c r="D886" s="120" t="str">
        <f>IF(ISBLANK($C886),"",_xlfn.XLOOKUP($C886,SpeciesList[Species Code],SpeciesList[Species Name],"Unknown",0))</f>
        <v/>
      </c>
      <c r="E886" s="36"/>
      <c r="G886" s="85"/>
      <c r="H886" s="97"/>
      <c r="I886" s="12"/>
      <c r="J886" s="36"/>
    </row>
    <row r="887" spans="1:10">
      <c r="A887" s="91"/>
      <c r="B887" s="92"/>
      <c r="C887" s="114"/>
      <c r="D887" s="120" t="str">
        <f>IF(ISBLANK($C887),"",_xlfn.XLOOKUP($C887,SpeciesList[Species Code],SpeciesList[Species Name],"Unknown",0))</f>
        <v/>
      </c>
      <c r="E887" s="36"/>
      <c r="G887" s="85"/>
      <c r="H887" s="97"/>
      <c r="I887" s="12"/>
      <c r="J887" s="36"/>
    </row>
    <row r="888" spans="1:10">
      <c r="A888" s="91"/>
      <c r="B888" s="92"/>
      <c r="C888" s="114"/>
      <c r="D888" s="120" t="str">
        <f>IF(ISBLANK($C888),"",_xlfn.XLOOKUP($C888,SpeciesList[Species Code],SpeciesList[Species Name],"Unknown",0))</f>
        <v/>
      </c>
      <c r="E888" s="36"/>
      <c r="G888" s="85"/>
      <c r="H888" s="97"/>
      <c r="I888" s="12"/>
      <c r="J888" s="36"/>
    </row>
    <row r="889" spans="1:10">
      <c r="A889" s="91"/>
      <c r="B889" s="92"/>
      <c r="C889" s="114"/>
      <c r="D889" s="120" t="str">
        <f>IF(ISBLANK($C889),"",_xlfn.XLOOKUP($C889,SpeciesList[Species Code],SpeciesList[Species Name],"Unknown",0))</f>
        <v/>
      </c>
      <c r="E889" s="36"/>
      <c r="G889" s="85"/>
      <c r="H889" s="97"/>
      <c r="I889" s="12"/>
      <c r="J889" s="36"/>
    </row>
    <row r="890" spans="1:10">
      <c r="A890" s="91"/>
      <c r="B890" s="92"/>
      <c r="C890" s="114"/>
      <c r="D890" s="120" t="str">
        <f>IF(ISBLANK($C890),"",_xlfn.XLOOKUP($C890,SpeciesList[Species Code],SpeciesList[Species Name],"Unknown",0))</f>
        <v/>
      </c>
      <c r="E890" s="36"/>
      <c r="G890" s="85"/>
      <c r="H890" s="97"/>
      <c r="I890" s="12"/>
      <c r="J890" s="36"/>
    </row>
    <row r="891" spans="1:10">
      <c r="A891" s="91"/>
      <c r="B891" s="92"/>
      <c r="C891" s="114"/>
      <c r="D891" s="120" t="str">
        <f>IF(ISBLANK($C891),"",_xlfn.XLOOKUP($C891,SpeciesList[Species Code],SpeciesList[Species Name],"Unknown",0))</f>
        <v/>
      </c>
      <c r="E891" s="36"/>
      <c r="G891" s="85"/>
      <c r="H891" s="97"/>
      <c r="I891" s="12"/>
      <c r="J891" s="36"/>
    </row>
    <row r="892" spans="1:10">
      <c r="A892" s="91"/>
      <c r="B892" s="92"/>
      <c r="C892" s="114"/>
      <c r="D892" s="120" t="str">
        <f>IF(ISBLANK($C892),"",_xlfn.XLOOKUP($C892,SpeciesList[Species Code],SpeciesList[Species Name],"Unknown",0))</f>
        <v/>
      </c>
      <c r="E892" s="36"/>
      <c r="G892" s="85"/>
      <c r="H892" s="97"/>
      <c r="I892" s="12"/>
      <c r="J892" s="36"/>
    </row>
    <row r="893" spans="1:10">
      <c r="A893" s="91"/>
      <c r="B893" s="92"/>
      <c r="C893" s="114"/>
      <c r="D893" s="120" t="str">
        <f>IF(ISBLANK($C893),"",_xlfn.XLOOKUP($C893,SpeciesList[Species Code],SpeciesList[Species Name],"Unknown",0))</f>
        <v/>
      </c>
      <c r="E893" s="36"/>
      <c r="G893" s="85"/>
      <c r="H893" s="97"/>
      <c r="I893" s="12"/>
      <c r="J893" s="36"/>
    </row>
    <row r="894" spans="1:10">
      <c r="A894" s="91"/>
      <c r="B894" s="92"/>
      <c r="C894" s="114"/>
      <c r="D894" s="120" t="str">
        <f>IF(ISBLANK($C894),"",_xlfn.XLOOKUP($C894,SpeciesList[Species Code],SpeciesList[Species Name],"Unknown",0))</f>
        <v/>
      </c>
      <c r="E894" s="36"/>
      <c r="G894" s="85"/>
      <c r="H894" s="97"/>
      <c r="I894" s="12"/>
      <c r="J894" s="36"/>
    </row>
    <row r="895" spans="1:10">
      <c r="A895" s="91"/>
      <c r="B895" s="92"/>
      <c r="C895" s="114"/>
      <c r="D895" s="120" t="str">
        <f>IF(ISBLANK($C895),"",_xlfn.XLOOKUP($C895,SpeciesList[Species Code],SpeciesList[Species Name],"Unknown",0))</f>
        <v/>
      </c>
      <c r="E895" s="36"/>
      <c r="G895" s="85"/>
      <c r="H895" s="97"/>
      <c r="I895" s="12"/>
      <c r="J895" s="36"/>
    </row>
    <row r="896" spans="1:10">
      <c r="A896" s="91"/>
      <c r="B896" s="92"/>
      <c r="C896" s="114"/>
      <c r="D896" s="120" t="str">
        <f>IF(ISBLANK($C896),"",_xlfn.XLOOKUP($C896,SpeciesList[Species Code],SpeciesList[Species Name],"Unknown",0))</f>
        <v/>
      </c>
      <c r="E896" s="36"/>
      <c r="G896" s="85"/>
      <c r="H896" s="97"/>
      <c r="I896" s="12"/>
      <c r="J896" s="36"/>
    </row>
    <row r="897" spans="1:10">
      <c r="A897" s="91"/>
      <c r="B897" s="92"/>
      <c r="C897" s="114"/>
      <c r="D897" s="120" t="str">
        <f>IF(ISBLANK($C897),"",_xlfn.XLOOKUP($C897,SpeciesList[Species Code],SpeciesList[Species Name],"Unknown",0))</f>
        <v/>
      </c>
      <c r="E897" s="36"/>
      <c r="G897" s="85"/>
      <c r="H897" s="97"/>
      <c r="I897" s="12"/>
      <c r="J897" s="36"/>
    </row>
    <row r="898" spans="1:10">
      <c r="A898" s="91"/>
      <c r="B898" s="92"/>
      <c r="C898" s="114"/>
      <c r="D898" s="120" t="str">
        <f>IF(ISBLANK($C898),"",_xlfn.XLOOKUP($C898,SpeciesList[Species Code],SpeciesList[Species Name],"Unknown",0))</f>
        <v/>
      </c>
      <c r="E898" s="36"/>
      <c r="G898" s="85"/>
      <c r="H898" s="97"/>
      <c r="I898" s="12"/>
      <c r="J898" s="36"/>
    </row>
    <row r="899" spans="1:10">
      <c r="A899" s="91"/>
      <c r="B899" s="92"/>
      <c r="C899" s="114"/>
      <c r="D899" s="120" t="str">
        <f>IF(ISBLANK($C899),"",_xlfn.XLOOKUP($C899,SpeciesList[Species Code],SpeciesList[Species Name],"Unknown",0))</f>
        <v/>
      </c>
      <c r="E899" s="36"/>
      <c r="G899" s="85"/>
      <c r="H899" s="97"/>
      <c r="I899" s="12"/>
      <c r="J899" s="36"/>
    </row>
    <row r="900" spans="1:10">
      <c r="A900" s="91"/>
      <c r="B900" s="92"/>
      <c r="C900" s="114"/>
      <c r="D900" s="120" t="str">
        <f>IF(ISBLANK($C900),"",_xlfn.XLOOKUP($C900,SpeciesList[Species Code],SpeciesList[Species Name],"Unknown",0))</f>
        <v/>
      </c>
      <c r="E900" s="36"/>
      <c r="G900" s="85"/>
      <c r="H900" s="97"/>
      <c r="I900" s="12"/>
      <c r="J900" s="36"/>
    </row>
    <row r="901" spans="1:10">
      <c r="A901" s="91"/>
      <c r="B901" s="92"/>
      <c r="C901" s="114"/>
      <c r="D901" s="120" t="str">
        <f>IF(ISBLANK($C901),"",_xlfn.XLOOKUP($C901,SpeciesList[Species Code],SpeciesList[Species Name],"Unknown",0))</f>
        <v/>
      </c>
      <c r="E901" s="36"/>
      <c r="G901" s="85"/>
      <c r="H901" s="97"/>
      <c r="I901" s="12"/>
      <c r="J901" s="36"/>
    </row>
    <row r="902" spans="1:10">
      <c r="A902" s="91"/>
      <c r="B902" s="92"/>
      <c r="C902" s="114"/>
      <c r="D902" s="120" t="str">
        <f>IF(ISBLANK($C902),"",_xlfn.XLOOKUP($C902,SpeciesList[Species Code],SpeciesList[Species Name],"Unknown",0))</f>
        <v/>
      </c>
      <c r="E902" s="36"/>
      <c r="G902" s="85"/>
      <c r="H902" s="97"/>
      <c r="I902" s="12"/>
      <c r="J902" s="36"/>
    </row>
    <row r="903" spans="1:10">
      <c r="A903" s="91"/>
      <c r="B903" s="92"/>
      <c r="C903" s="114"/>
      <c r="D903" s="120" t="str">
        <f>IF(ISBLANK($C903),"",_xlfn.XLOOKUP($C903,SpeciesList[Species Code],SpeciesList[Species Name],"Unknown",0))</f>
        <v/>
      </c>
      <c r="E903" s="36"/>
      <c r="G903" s="85"/>
      <c r="H903" s="97"/>
      <c r="I903" s="12"/>
      <c r="J903" s="36"/>
    </row>
    <row r="904" spans="1:10">
      <c r="A904" s="91"/>
      <c r="B904" s="92"/>
      <c r="C904" s="114"/>
      <c r="D904" s="120" t="str">
        <f>IF(ISBLANK($C904),"",_xlfn.XLOOKUP($C904,SpeciesList[Species Code],SpeciesList[Species Name],"Unknown",0))</f>
        <v/>
      </c>
      <c r="E904" s="36"/>
      <c r="G904" s="85"/>
      <c r="H904" s="97"/>
      <c r="I904" s="12"/>
      <c r="J904" s="36"/>
    </row>
    <row r="905" spans="1:10">
      <c r="A905" s="91"/>
      <c r="B905" s="92"/>
      <c r="C905" s="114"/>
      <c r="D905" s="120" t="str">
        <f>IF(ISBLANK($C905),"",_xlfn.XLOOKUP($C905,SpeciesList[Species Code],SpeciesList[Species Name],"Unknown",0))</f>
        <v/>
      </c>
      <c r="E905" s="36"/>
      <c r="G905" s="85"/>
      <c r="H905" s="97"/>
      <c r="I905" s="12"/>
      <c r="J905" s="36"/>
    </row>
    <row r="906" spans="1:10">
      <c r="A906" s="91"/>
      <c r="B906" s="92"/>
      <c r="C906" s="114"/>
      <c r="D906" s="120" t="str">
        <f>IF(ISBLANK($C906),"",_xlfn.XLOOKUP($C906,SpeciesList[Species Code],SpeciesList[Species Name],"Unknown",0))</f>
        <v/>
      </c>
      <c r="E906" s="36"/>
      <c r="G906" s="85"/>
      <c r="H906" s="97"/>
      <c r="I906" s="12"/>
      <c r="J906" s="36"/>
    </row>
    <row r="907" spans="1:10">
      <c r="A907" s="91"/>
      <c r="B907" s="92"/>
      <c r="C907" s="114"/>
      <c r="D907" s="120" t="str">
        <f>IF(ISBLANK($C907),"",_xlfn.XLOOKUP($C907,SpeciesList[Species Code],SpeciesList[Species Name],"Unknown",0))</f>
        <v/>
      </c>
      <c r="E907" s="36"/>
      <c r="G907" s="85"/>
      <c r="H907" s="97"/>
      <c r="I907" s="12"/>
      <c r="J907" s="36"/>
    </row>
    <row r="908" spans="1:10">
      <c r="A908" s="91"/>
      <c r="B908" s="92"/>
      <c r="C908" s="114"/>
      <c r="D908" s="120" t="str">
        <f>IF(ISBLANK($C908),"",_xlfn.XLOOKUP($C908,SpeciesList[Species Code],SpeciesList[Species Name],"Unknown",0))</f>
        <v/>
      </c>
      <c r="E908" s="36"/>
      <c r="G908" s="85"/>
      <c r="H908" s="97"/>
      <c r="I908" s="12"/>
      <c r="J908" s="36"/>
    </row>
    <row r="909" spans="1:10">
      <c r="A909" s="91"/>
      <c r="B909" s="92"/>
      <c r="C909" s="114"/>
      <c r="D909" s="120" t="str">
        <f>IF(ISBLANK($C909),"",_xlfn.XLOOKUP($C909,SpeciesList[Species Code],SpeciesList[Species Name],"Unknown",0))</f>
        <v/>
      </c>
      <c r="E909" s="36"/>
      <c r="G909" s="85"/>
      <c r="H909" s="97"/>
      <c r="I909" s="12"/>
      <c r="J909" s="36"/>
    </row>
    <row r="910" spans="1:10">
      <c r="A910" s="91"/>
      <c r="B910" s="92"/>
      <c r="C910" s="114"/>
      <c r="D910" s="120" t="str">
        <f>IF(ISBLANK($C910),"",_xlfn.XLOOKUP($C910,SpeciesList[Species Code],SpeciesList[Species Name],"Unknown",0))</f>
        <v/>
      </c>
      <c r="E910" s="36"/>
      <c r="G910" s="85"/>
      <c r="H910" s="97"/>
      <c r="I910" s="12"/>
      <c r="J910" s="36"/>
    </row>
    <row r="911" spans="1:10">
      <c r="A911" s="91"/>
      <c r="B911" s="92"/>
      <c r="C911" s="114"/>
      <c r="D911" s="120" t="str">
        <f>IF(ISBLANK($C911),"",_xlfn.XLOOKUP($C911,SpeciesList[Species Code],SpeciesList[Species Name],"Unknown",0))</f>
        <v/>
      </c>
      <c r="E911" s="36"/>
      <c r="G911" s="85"/>
      <c r="H911" s="97"/>
      <c r="I911" s="12"/>
      <c r="J911" s="36"/>
    </row>
    <row r="912" spans="1:10">
      <c r="A912" s="91"/>
      <c r="B912" s="92"/>
      <c r="C912" s="114"/>
      <c r="D912" s="120" t="str">
        <f>IF(ISBLANK($C912),"",_xlfn.XLOOKUP($C912,SpeciesList[Species Code],SpeciesList[Species Name],"Unknown",0))</f>
        <v/>
      </c>
      <c r="E912" s="36"/>
      <c r="G912" s="85"/>
      <c r="H912" s="97"/>
      <c r="I912" s="12"/>
      <c r="J912" s="36"/>
    </row>
    <row r="913" spans="1:10">
      <c r="A913" s="91"/>
      <c r="B913" s="92"/>
      <c r="C913" s="114"/>
      <c r="D913" s="120" t="str">
        <f>IF(ISBLANK($C913),"",_xlfn.XLOOKUP($C913,SpeciesList[Species Code],SpeciesList[Species Name],"Unknown",0))</f>
        <v/>
      </c>
      <c r="E913" s="36"/>
      <c r="G913" s="85"/>
      <c r="H913" s="97"/>
      <c r="I913" s="12"/>
      <c r="J913" s="36"/>
    </row>
    <row r="914" spans="1:10">
      <c r="A914" s="91"/>
      <c r="B914" s="92"/>
      <c r="C914" s="114"/>
      <c r="D914" s="120" t="str">
        <f>IF(ISBLANK($C914),"",_xlfn.XLOOKUP($C914,SpeciesList[Species Code],SpeciesList[Species Name],"Unknown",0))</f>
        <v/>
      </c>
      <c r="E914" s="36"/>
      <c r="G914" s="85"/>
      <c r="H914" s="97"/>
      <c r="I914" s="12"/>
      <c r="J914" s="36"/>
    </row>
    <row r="915" spans="1:10">
      <c r="A915" s="91"/>
      <c r="B915" s="92"/>
      <c r="C915" s="114"/>
      <c r="D915" s="120" t="str">
        <f>IF(ISBLANK($C915),"",_xlfn.XLOOKUP($C915,SpeciesList[Species Code],SpeciesList[Species Name],"Unknown",0))</f>
        <v/>
      </c>
      <c r="E915" s="36"/>
      <c r="G915" s="85"/>
      <c r="H915" s="97"/>
      <c r="I915" s="12"/>
      <c r="J915" s="36"/>
    </row>
    <row r="916" spans="1:10">
      <c r="A916" s="91"/>
      <c r="B916" s="92"/>
      <c r="C916" s="114"/>
      <c r="D916" s="120" t="str">
        <f>IF(ISBLANK($C916),"",_xlfn.XLOOKUP($C916,SpeciesList[Species Code],SpeciesList[Species Name],"Unknown",0))</f>
        <v/>
      </c>
      <c r="E916" s="36"/>
      <c r="G916" s="85"/>
      <c r="H916" s="97"/>
      <c r="I916" s="12"/>
      <c r="J916" s="36"/>
    </row>
    <row r="917" spans="1:10">
      <c r="A917" s="91"/>
      <c r="B917" s="92"/>
      <c r="C917" s="114"/>
      <c r="D917" s="120" t="str">
        <f>IF(ISBLANK($C917),"",_xlfn.XLOOKUP($C917,SpeciesList[Species Code],SpeciesList[Species Name],"Unknown",0))</f>
        <v/>
      </c>
      <c r="E917" s="36"/>
      <c r="G917" s="85"/>
      <c r="H917" s="97"/>
      <c r="I917" s="12"/>
      <c r="J917" s="36"/>
    </row>
    <row r="918" spans="1:10">
      <c r="A918" s="91"/>
      <c r="B918" s="92"/>
      <c r="C918" s="114"/>
      <c r="D918" s="120" t="str">
        <f>IF(ISBLANK($C918),"",_xlfn.XLOOKUP($C918,SpeciesList[Species Code],SpeciesList[Species Name],"Unknown",0))</f>
        <v/>
      </c>
      <c r="E918" s="36"/>
      <c r="G918" s="85"/>
      <c r="H918" s="97"/>
      <c r="I918" s="12"/>
      <c r="J918" s="36"/>
    </row>
    <row r="919" spans="1:10">
      <c r="A919" s="91"/>
      <c r="B919" s="92"/>
      <c r="C919" s="114"/>
      <c r="D919" s="120" t="str">
        <f>IF(ISBLANK($C919),"",_xlfn.XLOOKUP($C919,SpeciesList[Species Code],SpeciesList[Species Name],"Unknown",0))</f>
        <v/>
      </c>
      <c r="E919" s="36"/>
      <c r="G919" s="85"/>
      <c r="H919" s="97"/>
      <c r="I919" s="12"/>
      <c r="J919" s="36"/>
    </row>
    <row r="920" spans="1:10">
      <c r="A920" s="91"/>
      <c r="B920" s="92"/>
      <c r="C920" s="114"/>
      <c r="D920" s="120" t="str">
        <f>IF(ISBLANK($C920),"",_xlfn.XLOOKUP($C920,SpeciesList[Species Code],SpeciesList[Species Name],"Unknown",0))</f>
        <v/>
      </c>
      <c r="E920" s="36"/>
      <c r="G920" s="85"/>
      <c r="H920" s="97"/>
      <c r="I920" s="12"/>
      <c r="J920" s="36"/>
    </row>
    <row r="921" spans="1:10">
      <c r="A921" s="91"/>
      <c r="B921" s="92"/>
      <c r="C921" s="114"/>
      <c r="D921" s="120" t="str">
        <f>IF(ISBLANK($C921),"",_xlfn.XLOOKUP($C921,SpeciesList[Species Code],SpeciesList[Species Name],"Unknown",0))</f>
        <v/>
      </c>
      <c r="E921" s="36"/>
      <c r="G921" s="85"/>
      <c r="H921" s="97"/>
      <c r="I921" s="12"/>
      <c r="J921" s="36"/>
    </row>
    <row r="922" spans="1:10">
      <c r="A922" s="91"/>
      <c r="B922" s="92"/>
      <c r="C922" s="114"/>
      <c r="D922" s="120" t="str">
        <f>IF(ISBLANK($C922),"",_xlfn.XLOOKUP($C922,SpeciesList[Species Code],SpeciesList[Species Name],"Unknown",0))</f>
        <v/>
      </c>
      <c r="E922" s="36"/>
      <c r="G922" s="85"/>
      <c r="H922" s="97"/>
      <c r="I922" s="12"/>
      <c r="J922" s="36"/>
    </row>
    <row r="923" spans="1:10">
      <c r="A923" s="91"/>
      <c r="B923" s="92"/>
      <c r="C923" s="114"/>
      <c r="D923" s="120" t="str">
        <f>IF(ISBLANK($C923),"",_xlfn.XLOOKUP($C923,SpeciesList[Species Code],SpeciesList[Species Name],"Unknown",0))</f>
        <v/>
      </c>
      <c r="E923" s="36"/>
      <c r="G923" s="85"/>
      <c r="H923" s="97"/>
      <c r="I923" s="12"/>
      <c r="J923" s="36"/>
    </row>
    <row r="924" spans="1:10">
      <c r="A924" s="91"/>
      <c r="B924" s="92"/>
      <c r="C924" s="114"/>
      <c r="D924" s="120" t="str">
        <f>IF(ISBLANK($C924),"",_xlfn.XLOOKUP($C924,SpeciesList[Species Code],SpeciesList[Species Name],"Unknown",0))</f>
        <v/>
      </c>
      <c r="E924" s="36"/>
      <c r="G924" s="85"/>
      <c r="H924" s="97"/>
      <c r="I924" s="12"/>
      <c r="J924" s="36"/>
    </row>
    <row r="925" spans="1:10">
      <c r="A925" s="91"/>
      <c r="B925" s="92"/>
      <c r="C925" s="114"/>
      <c r="D925" s="120" t="str">
        <f>IF(ISBLANK($C925),"",_xlfn.XLOOKUP($C925,SpeciesList[Species Code],SpeciesList[Species Name],"Unknown",0))</f>
        <v/>
      </c>
      <c r="E925" s="36"/>
      <c r="G925" s="85"/>
      <c r="H925" s="97"/>
      <c r="I925" s="12"/>
      <c r="J925" s="36"/>
    </row>
    <row r="926" spans="1:10">
      <c r="A926" s="91"/>
      <c r="B926" s="92"/>
      <c r="C926" s="114"/>
      <c r="D926" s="120" t="str">
        <f>IF(ISBLANK($C926),"",_xlfn.XLOOKUP($C926,SpeciesList[Species Code],SpeciesList[Species Name],"Unknown",0))</f>
        <v/>
      </c>
      <c r="E926" s="36"/>
      <c r="G926" s="85"/>
      <c r="H926" s="97"/>
      <c r="I926" s="12"/>
      <c r="J926" s="36"/>
    </row>
    <row r="927" spans="1:10">
      <c r="A927" s="91"/>
      <c r="B927" s="92"/>
      <c r="C927" s="114"/>
      <c r="D927" s="120" t="str">
        <f>IF(ISBLANK($C927),"",_xlfn.XLOOKUP($C927,SpeciesList[Species Code],SpeciesList[Species Name],"Unknown",0))</f>
        <v/>
      </c>
      <c r="E927" s="36"/>
      <c r="G927" s="85"/>
      <c r="H927" s="97"/>
      <c r="I927" s="12"/>
      <c r="J927" s="36"/>
    </row>
    <row r="928" spans="1:10">
      <c r="A928" s="91"/>
      <c r="B928" s="92"/>
      <c r="C928" s="114"/>
      <c r="D928" s="120" t="str">
        <f>IF(ISBLANK($C928),"",_xlfn.XLOOKUP($C928,SpeciesList[Species Code],SpeciesList[Species Name],"Unknown",0))</f>
        <v/>
      </c>
      <c r="E928" s="36"/>
      <c r="G928" s="85"/>
      <c r="H928" s="97"/>
      <c r="I928" s="12"/>
      <c r="J928" s="36"/>
    </row>
    <row r="929" spans="1:10">
      <c r="A929" s="91"/>
      <c r="B929" s="92"/>
      <c r="C929" s="114"/>
      <c r="D929" s="120" t="str">
        <f>IF(ISBLANK($C929),"",_xlfn.XLOOKUP($C929,SpeciesList[Species Code],SpeciesList[Species Name],"Unknown",0))</f>
        <v/>
      </c>
      <c r="E929" s="36"/>
      <c r="G929" s="85"/>
      <c r="H929" s="97"/>
      <c r="I929" s="12"/>
      <c r="J929" s="36"/>
    </row>
    <row r="930" spans="1:10">
      <c r="A930" s="91"/>
      <c r="B930" s="92"/>
      <c r="C930" s="114"/>
      <c r="D930" s="120" t="str">
        <f>IF(ISBLANK($C930),"",_xlfn.XLOOKUP($C930,SpeciesList[Species Code],SpeciesList[Species Name],"Unknown",0))</f>
        <v/>
      </c>
      <c r="E930" s="36"/>
      <c r="G930" s="85"/>
      <c r="H930" s="97"/>
      <c r="I930" s="12"/>
      <c r="J930" s="36"/>
    </row>
    <row r="931" spans="1:10">
      <c r="A931" s="91"/>
      <c r="B931" s="92"/>
      <c r="C931" s="114"/>
      <c r="D931" s="120" t="str">
        <f>IF(ISBLANK($C931),"",_xlfn.XLOOKUP($C931,SpeciesList[Species Code],SpeciesList[Species Name],"Unknown",0))</f>
        <v/>
      </c>
      <c r="E931" s="36"/>
      <c r="G931" s="85"/>
      <c r="H931" s="97"/>
      <c r="I931" s="12"/>
      <c r="J931" s="36"/>
    </row>
    <row r="932" spans="1:10">
      <c r="A932" s="91"/>
      <c r="B932" s="92"/>
      <c r="C932" s="114"/>
      <c r="D932" s="120" t="str">
        <f>IF(ISBLANK($C932),"",_xlfn.XLOOKUP($C932,SpeciesList[Species Code],SpeciesList[Species Name],"Unknown",0))</f>
        <v/>
      </c>
      <c r="E932" s="36"/>
      <c r="G932" s="85"/>
      <c r="H932" s="97"/>
      <c r="I932" s="12"/>
      <c r="J932" s="36"/>
    </row>
    <row r="933" spans="1:10">
      <c r="A933" s="91"/>
      <c r="B933" s="92"/>
      <c r="C933" s="114"/>
      <c r="D933" s="120" t="str">
        <f>IF(ISBLANK($C933),"",_xlfn.XLOOKUP($C933,SpeciesList[Species Code],SpeciesList[Species Name],"Unknown",0))</f>
        <v/>
      </c>
      <c r="E933" s="36"/>
      <c r="G933" s="85"/>
      <c r="H933" s="97"/>
      <c r="I933" s="12"/>
      <c r="J933" s="36"/>
    </row>
    <row r="934" spans="1:10">
      <c r="A934" s="91"/>
      <c r="B934" s="92"/>
      <c r="C934" s="114"/>
      <c r="D934" s="120" t="str">
        <f>IF(ISBLANK($C934),"",_xlfn.XLOOKUP($C934,SpeciesList[Species Code],SpeciesList[Species Name],"Unknown",0))</f>
        <v/>
      </c>
      <c r="E934" s="36"/>
      <c r="G934" s="85"/>
      <c r="H934" s="97"/>
      <c r="I934" s="12"/>
      <c r="J934" s="36"/>
    </row>
    <row r="935" spans="1:10">
      <c r="A935" s="91"/>
      <c r="B935" s="92"/>
      <c r="C935" s="114"/>
      <c r="D935" s="120" t="str">
        <f>IF(ISBLANK($C935),"",_xlfn.XLOOKUP($C935,SpeciesList[Species Code],SpeciesList[Species Name],"Unknown",0))</f>
        <v/>
      </c>
      <c r="E935" s="36"/>
      <c r="G935" s="85"/>
      <c r="H935" s="97"/>
      <c r="I935" s="12"/>
      <c r="J935" s="36"/>
    </row>
    <row r="936" spans="1:10">
      <c r="A936" s="91"/>
      <c r="B936" s="92"/>
      <c r="C936" s="114"/>
      <c r="D936" s="120" t="str">
        <f>IF(ISBLANK($C936),"",_xlfn.XLOOKUP($C936,SpeciesList[Species Code],SpeciesList[Species Name],"Unknown",0))</f>
        <v/>
      </c>
      <c r="E936" s="36"/>
      <c r="G936" s="85"/>
      <c r="H936" s="97"/>
      <c r="I936" s="12"/>
      <c r="J936" s="36"/>
    </row>
    <row r="937" spans="1:10">
      <c r="A937" s="91"/>
      <c r="B937" s="92"/>
      <c r="C937" s="114"/>
      <c r="D937" s="120" t="str">
        <f>IF(ISBLANK($C937),"",_xlfn.XLOOKUP($C937,SpeciesList[Species Code],SpeciesList[Species Name],"Unknown",0))</f>
        <v/>
      </c>
      <c r="E937" s="36"/>
      <c r="G937" s="85"/>
      <c r="H937" s="97"/>
      <c r="I937" s="12"/>
      <c r="J937" s="36"/>
    </row>
    <row r="938" spans="1:10">
      <c r="A938" s="91"/>
      <c r="B938" s="92"/>
      <c r="C938" s="114"/>
      <c r="D938" s="120" t="str">
        <f>IF(ISBLANK($C938),"",_xlfn.XLOOKUP($C938,SpeciesList[Species Code],SpeciesList[Species Name],"Unknown",0))</f>
        <v/>
      </c>
      <c r="E938" s="36"/>
      <c r="G938" s="85"/>
      <c r="H938" s="97"/>
      <c r="I938" s="12"/>
      <c r="J938" s="36"/>
    </row>
    <row r="939" spans="1:10">
      <c r="A939" s="91"/>
      <c r="B939" s="92"/>
      <c r="C939" s="114"/>
      <c r="D939" s="120" t="str">
        <f>IF(ISBLANK($C939),"",_xlfn.XLOOKUP($C939,SpeciesList[Species Code],SpeciesList[Species Name],"Unknown",0))</f>
        <v/>
      </c>
      <c r="E939" s="36"/>
      <c r="G939" s="85"/>
      <c r="H939" s="97"/>
      <c r="I939" s="12"/>
      <c r="J939" s="36"/>
    </row>
    <row r="940" spans="1:10">
      <c r="A940" s="91"/>
      <c r="B940" s="92"/>
      <c r="C940" s="114"/>
      <c r="D940" s="120" t="str">
        <f>IF(ISBLANK($C940),"",_xlfn.XLOOKUP($C940,SpeciesList[Species Code],SpeciesList[Species Name],"Unknown",0))</f>
        <v/>
      </c>
      <c r="E940" s="36"/>
      <c r="G940" s="85"/>
      <c r="H940" s="97"/>
      <c r="I940" s="12"/>
      <c r="J940" s="36"/>
    </row>
    <row r="941" spans="1:10">
      <c r="A941" s="91"/>
      <c r="B941" s="92"/>
      <c r="C941" s="114"/>
      <c r="D941" s="120" t="str">
        <f>IF(ISBLANK($C941),"",_xlfn.XLOOKUP($C941,SpeciesList[Species Code],SpeciesList[Species Name],"Unknown",0))</f>
        <v/>
      </c>
      <c r="E941" s="36"/>
      <c r="G941" s="85"/>
      <c r="H941" s="97"/>
      <c r="I941" s="12"/>
      <c r="J941" s="36"/>
    </row>
    <row r="942" spans="1:10">
      <c r="A942" s="91"/>
      <c r="B942" s="92"/>
      <c r="C942" s="114"/>
      <c r="D942" s="120" t="str">
        <f>IF(ISBLANK($C942),"",_xlfn.XLOOKUP($C942,SpeciesList[Species Code],SpeciesList[Species Name],"Unknown",0))</f>
        <v/>
      </c>
      <c r="E942" s="36"/>
      <c r="G942" s="85"/>
      <c r="H942" s="97"/>
      <c r="I942" s="12"/>
      <c r="J942" s="36"/>
    </row>
    <row r="943" spans="1:10">
      <c r="A943" s="91"/>
      <c r="B943" s="92"/>
      <c r="C943" s="114"/>
      <c r="D943" s="120" t="str">
        <f>IF(ISBLANK($C943),"",_xlfn.XLOOKUP($C943,SpeciesList[Species Code],SpeciesList[Species Name],"Unknown",0))</f>
        <v/>
      </c>
      <c r="E943" s="36"/>
      <c r="G943" s="85"/>
      <c r="H943" s="97"/>
      <c r="I943" s="12"/>
      <c r="J943" s="36"/>
    </row>
    <row r="944" spans="1:10">
      <c r="A944" s="91"/>
      <c r="B944" s="92"/>
      <c r="C944" s="114"/>
      <c r="D944" s="120" t="str">
        <f>IF(ISBLANK($C944),"",_xlfn.XLOOKUP($C944,SpeciesList[Species Code],SpeciesList[Species Name],"Unknown",0))</f>
        <v/>
      </c>
      <c r="E944" s="36"/>
      <c r="G944" s="85"/>
      <c r="H944" s="97"/>
      <c r="I944" s="12"/>
      <c r="J944" s="36"/>
    </row>
    <row r="945" spans="1:10">
      <c r="A945" s="91"/>
      <c r="B945" s="92"/>
      <c r="C945" s="114"/>
      <c r="D945" s="120" t="str">
        <f>IF(ISBLANK($C945),"",_xlfn.XLOOKUP($C945,SpeciesList[Species Code],SpeciesList[Species Name],"Unknown",0))</f>
        <v/>
      </c>
      <c r="E945" s="36"/>
      <c r="G945" s="85"/>
      <c r="H945" s="97"/>
      <c r="I945" s="12"/>
      <c r="J945" s="36"/>
    </row>
    <row r="946" spans="1:10">
      <c r="A946" s="91"/>
      <c r="B946" s="92"/>
      <c r="C946" s="114"/>
      <c r="D946" s="120" t="str">
        <f>IF(ISBLANK($C946),"",_xlfn.XLOOKUP($C946,SpeciesList[Species Code],SpeciesList[Species Name],"Unknown",0))</f>
        <v/>
      </c>
      <c r="E946" s="36"/>
      <c r="G946" s="85"/>
      <c r="H946" s="97"/>
      <c r="I946" s="12"/>
      <c r="J946" s="36"/>
    </row>
    <row r="947" spans="1:10">
      <c r="A947" s="91"/>
      <c r="B947" s="92"/>
      <c r="C947" s="114"/>
      <c r="D947" s="120" t="str">
        <f>IF(ISBLANK($C947),"",_xlfn.XLOOKUP($C947,SpeciesList[Species Code],SpeciesList[Species Name],"Unknown",0))</f>
        <v/>
      </c>
      <c r="E947" s="36"/>
      <c r="G947" s="85"/>
      <c r="H947" s="97"/>
      <c r="I947" s="12"/>
      <c r="J947" s="36"/>
    </row>
    <row r="948" spans="1:10">
      <c r="A948" s="91"/>
      <c r="B948" s="92"/>
      <c r="C948" s="114"/>
      <c r="D948" s="120" t="str">
        <f>IF(ISBLANK($C948),"",_xlfn.XLOOKUP($C948,SpeciesList[Species Code],SpeciesList[Species Name],"Unknown",0))</f>
        <v/>
      </c>
      <c r="E948" s="36"/>
      <c r="G948" s="85"/>
      <c r="H948" s="97"/>
      <c r="I948" s="12"/>
      <c r="J948" s="36"/>
    </row>
    <row r="949" spans="1:10">
      <c r="A949" s="91"/>
      <c r="B949" s="92"/>
      <c r="C949" s="114"/>
      <c r="D949" s="120" t="str">
        <f>IF(ISBLANK($C949),"",_xlfn.XLOOKUP($C949,SpeciesList[Species Code],SpeciesList[Species Name],"Unknown",0))</f>
        <v/>
      </c>
      <c r="E949" s="36"/>
      <c r="G949" s="85"/>
      <c r="H949" s="97"/>
      <c r="I949" s="12"/>
      <c r="J949" s="36"/>
    </row>
    <row r="950" spans="1:10">
      <c r="A950" s="91"/>
      <c r="B950" s="92"/>
      <c r="C950" s="114"/>
      <c r="D950" s="120" t="str">
        <f>IF(ISBLANK($C950),"",_xlfn.XLOOKUP($C950,SpeciesList[Species Code],SpeciesList[Species Name],"Unknown",0))</f>
        <v/>
      </c>
      <c r="E950" s="36"/>
      <c r="G950" s="85"/>
      <c r="H950" s="97"/>
      <c r="I950" s="12"/>
      <c r="J950" s="36"/>
    </row>
    <row r="951" spans="1:10">
      <c r="A951" s="91"/>
      <c r="B951" s="92"/>
      <c r="C951" s="114"/>
      <c r="D951" s="120" t="str">
        <f>IF(ISBLANK($C951),"",_xlfn.XLOOKUP($C951,SpeciesList[Species Code],SpeciesList[Species Name],"Unknown",0))</f>
        <v/>
      </c>
      <c r="E951" s="36"/>
      <c r="G951" s="85"/>
      <c r="H951" s="97"/>
      <c r="I951" s="12"/>
      <c r="J951" s="36"/>
    </row>
    <row r="952" spans="1:10">
      <c r="A952" s="91"/>
      <c r="B952" s="92"/>
      <c r="C952" s="114"/>
      <c r="D952" s="120" t="str">
        <f>IF(ISBLANK($C952),"",_xlfn.XLOOKUP($C952,SpeciesList[Species Code],SpeciesList[Species Name],"Unknown",0))</f>
        <v/>
      </c>
      <c r="E952" s="36"/>
      <c r="G952" s="85"/>
      <c r="H952" s="97"/>
      <c r="I952" s="12"/>
      <c r="J952" s="36"/>
    </row>
    <row r="953" spans="1:10">
      <c r="A953" s="91"/>
      <c r="B953" s="92"/>
      <c r="C953" s="114"/>
      <c r="D953" s="120" t="str">
        <f>IF(ISBLANK($C953),"",_xlfn.XLOOKUP($C953,SpeciesList[Species Code],SpeciesList[Species Name],"Unknown",0))</f>
        <v/>
      </c>
      <c r="E953" s="36"/>
      <c r="G953" s="85"/>
      <c r="H953" s="97"/>
      <c r="I953" s="12"/>
      <c r="J953" s="36"/>
    </row>
    <row r="954" spans="1:10">
      <c r="A954" s="91"/>
      <c r="B954" s="92"/>
      <c r="C954" s="114"/>
      <c r="D954" s="120" t="str">
        <f>IF(ISBLANK($C954),"",_xlfn.XLOOKUP($C954,SpeciesList[Species Code],SpeciesList[Species Name],"Unknown",0))</f>
        <v/>
      </c>
      <c r="E954" s="36"/>
      <c r="G954" s="85"/>
      <c r="H954" s="97"/>
      <c r="I954" s="12"/>
      <c r="J954" s="36"/>
    </row>
    <row r="955" spans="1:10">
      <c r="A955" s="91"/>
      <c r="B955" s="92"/>
      <c r="C955" s="114"/>
      <c r="D955" s="120" t="str">
        <f>IF(ISBLANK($C955),"",_xlfn.XLOOKUP($C955,SpeciesList[Species Code],SpeciesList[Species Name],"Unknown",0))</f>
        <v/>
      </c>
      <c r="E955" s="36"/>
      <c r="G955" s="85"/>
      <c r="H955" s="97"/>
      <c r="I955" s="12"/>
      <c r="J955" s="36"/>
    </row>
    <row r="956" spans="1:10">
      <c r="A956" s="91"/>
      <c r="B956" s="92"/>
      <c r="C956" s="114"/>
      <c r="D956" s="120" t="str">
        <f>IF(ISBLANK($C956),"",_xlfn.XLOOKUP($C956,SpeciesList[Species Code],SpeciesList[Species Name],"Unknown",0))</f>
        <v/>
      </c>
      <c r="E956" s="36"/>
      <c r="G956" s="85"/>
      <c r="H956" s="97"/>
      <c r="I956" s="12"/>
      <c r="J956" s="36"/>
    </row>
    <row r="957" spans="1:10">
      <c r="A957" s="91"/>
      <c r="B957" s="92"/>
      <c r="C957" s="114"/>
      <c r="D957" s="120" t="str">
        <f>IF(ISBLANK($C957),"",_xlfn.XLOOKUP($C957,SpeciesList[Species Code],SpeciesList[Species Name],"Unknown",0))</f>
        <v/>
      </c>
      <c r="E957" s="36"/>
      <c r="G957" s="85"/>
      <c r="H957" s="97"/>
      <c r="I957" s="12"/>
      <c r="J957" s="36"/>
    </row>
    <row r="958" spans="1:10">
      <c r="A958" s="91"/>
      <c r="B958" s="92"/>
      <c r="C958" s="114"/>
      <c r="D958" s="120" t="str">
        <f>IF(ISBLANK($C958),"",_xlfn.XLOOKUP($C958,SpeciesList[Species Code],SpeciesList[Species Name],"Unknown",0))</f>
        <v/>
      </c>
      <c r="E958" s="36"/>
      <c r="G958" s="85"/>
      <c r="H958" s="97"/>
      <c r="I958" s="12"/>
      <c r="J958" s="36"/>
    </row>
    <row r="959" spans="1:10">
      <c r="A959" s="91"/>
      <c r="B959" s="92"/>
      <c r="C959" s="114"/>
      <c r="D959" s="120" t="str">
        <f>IF(ISBLANK($C959),"",_xlfn.XLOOKUP($C959,SpeciesList[Species Code],SpeciesList[Species Name],"Unknown",0))</f>
        <v/>
      </c>
      <c r="E959" s="36"/>
      <c r="G959" s="85"/>
      <c r="H959" s="97"/>
      <c r="I959" s="12"/>
      <c r="J959" s="36"/>
    </row>
    <row r="960" spans="1:10">
      <c r="A960" s="91"/>
      <c r="B960" s="92"/>
      <c r="C960" s="114"/>
      <c r="D960" s="120" t="str">
        <f>IF(ISBLANK($C960),"",_xlfn.XLOOKUP($C960,SpeciesList[Species Code],SpeciesList[Species Name],"Unknown",0))</f>
        <v/>
      </c>
      <c r="E960" s="36"/>
      <c r="G960" s="85"/>
      <c r="H960" s="97"/>
      <c r="I960" s="12"/>
      <c r="J960" s="36"/>
    </row>
    <row r="961" spans="1:10">
      <c r="A961" s="91"/>
      <c r="B961" s="92"/>
      <c r="C961" s="114"/>
      <c r="D961" s="120" t="str">
        <f>IF(ISBLANK($C961),"",_xlfn.XLOOKUP($C961,SpeciesList[Species Code],SpeciesList[Species Name],"Unknown",0))</f>
        <v/>
      </c>
      <c r="E961" s="36"/>
      <c r="G961" s="85"/>
      <c r="H961" s="97"/>
      <c r="I961" s="12"/>
      <c r="J961" s="36"/>
    </row>
    <row r="962" spans="1:10">
      <c r="A962" s="91"/>
      <c r="B962" s="92"/>
      <c r="C962" s="114"/>
      <c r="D962" s="120" t="str">
        <f>IF(ISBLANK($C962),"",_xlfn.XLOOKUP($C962,SpeciesList[Species Code],SpeciesList[Species Name],"Unknown",0))</f>
        <v/>
      </c>
      <c r="E962" s="36"/>
      <c r="G962" s="85"/>
      <c r="H962" s="97"/>
      <c r="I962" s="12"/>
      <c r="J962" s="36"/>
    </row>
    <row r="963" spans="1:10">
      <c r="A963" s="91"/>
      <c r="B963" s="92"/>
      <c r="C963" s="114"/>
      <c r="D963" s="120" t="str">
        <f>IF(ISBLANK($C963),"",_xlfn.XLOOKUP($C963,SpeciesList[Species Code],SpeciesList[Species Name],"Unknown",0))</f>
        <v/>
      </c>
      <c r="E963" s="36"/>
      <c r="G963" s="85"/>
      <c r="H963" s="97"/>
      <c r="I963" s="12"/>
      <c r="J963" s="36"/>
    </row>
    <row r="964" spans="1:10">
      <c r="A964" s="91"/>
      <c r="B964" s="92"/>
      <c r="C964" s="114"/>
      <c r="D964" s="120" t="str">
        <f>IF(ISBLANK($C964),"",_xlfn.XLOOKUP($C964,SpeciesList[Species Code],SpeciesList[Species Name],"Unknown",0))</f>
        <v/>
      </c>
      <c r="E964" s="36"/>
      <c r="G964" s="85"/>
      <c r="H964" s="97"/>
      <c r="I964" s="12"/>
      <c r="J964" s="36"/>
    </row>
    <row r="965" spans="1:10">
      <c r="A965" s="91"/>
      <c r="B965" s="92"/>
      <c r="C965" s="114"/>
      <c r="D965" s="120" t="str">
        <f>IF(ISBLANK($C965),"",_xlfn.XLOOKUP($C965,SpeciesList[Species Code],SpeciesList[Species Name],"Unknown",0))</f>
        <v/>
      </c>
      <c r="E965" s="36"/>
      <c r="G965" s="85"/>
      <c r="H965" s="97"/>
      <c r="I965" s="12"/>
      <c r="J965" s="36"/>
    </row>
    <row r="966" spans="1:10">
      <c r="A966" s="91"/>
      <c r="B966" s="92"/>
      <c r="C966" s="114"/>
      <c r="D966" s="120" t="str">
        <f>IF(ISBLANK($C966),"",_xlfn.XLOOKUP($C966,SpeciesList[Species Code],SpeciesList[Species Name],"Unknown",0))</f>
        <v/>
      </c>
      <c r="E966" s="36"/>
      <c r="G966" s="85"/>
      <c r="H966" s="97"/>
      <c r="I966" s="12"/>
      <c r="J966" s="36"/>
    </row>
    <row r="967" spans="1:10">
      <c r="A967" s="91"/>
      <c r="B967" s="92"/>
      <c r="C967" s="114"/>
      <c r="D967" s="120" t="str">
        <f>IF(ISBLANK($C967),"",_xlfn.XLOOKUP($C967,SpeciesList[Species Code],SpeciesList[Species Name],"Unknown",0))</f>
        <v/>
      </c>
      <c r="E967" s="36"/>
      <c r="G967" s="85"/>
      <c r="H967" s="97"/>
      <c r="I967" s="12"/>
      <c r="J967" s="36"/>
    </row>
    <row r="968" spans="1:10">
      <c r="A968" s="91"/>
      <c r="B968" s="92"/>
      <c r="C968" s="114"/>
      <c r="D968" s="120" t="str">
        <f>IF(ISBLANK($C968),"",_xlfn.XLOOKUP($C968,SpeciesList[Species Code],SpeciesList[Species Name],"Unknown",0))</f>
        <v/>
      </c>
      <c r="E968" s="36"/>
      <c r="G968" s="85"/>
      <c r="H968" s="97"/>
      <c r="I968" s="12"/>
      <c r="J968" s="36"/>
    </row>
    <row r="969" spans="1:10">
      <c r="A969" s="91"/>
      <c r="B969" s="92"/>
      <c r="C969" s="114"/>
      <c r="D969" s="120" t="str">
        <f>IF(ISBLANK($C969),"",_xlfn.XLOOKUP($C969,SpeciesList[Species Code],SpeciesList[Species Name],"Unknown",0))</f>
        <v/>
      </c>
      <c r="E969" s="36"/>
      <c r="G969" s="85"/>
      <c r="H969" s="97"/>
      <c r="I969" s="12"/>
      <c r="J969" s="36"/>
    </row>
    <row r="970" spans="1:10">
      <c r="A970" s="91"/>
      <c r="B970" s="92"/>
      <c r="C970" s="114"/>
      <c r="D970" s="120" t="str">
        <f>IF(ISBLANK($C970),"",_xlfn.XLOOKUP($C970,SpeciesList[Species Code],SpeciesList[Species Name],"Unknown",0))</f>
        <v/>
      </c>
      <c r="E970" s="36"/>
      <c r="G970" s="85"/>
      <c r="H970" s="97"/>
      <c r="I970" s="12"/>
      <c r="J970" s="36"/>
    </row>
    <row r="971" spans="1:10">
      <c r="A971" s="91"/>
      <c r="B971" s="92"/>
      <c r="C971" s="114"/>
      <c r="D971" s="120" t="str">
        <f>IF(ISBLANK($C971),"",_xlfn.XLOOKUP($C971,SpeciesList[Species Code],SpeciesList[Species Name],"Unknown",0))</f>
        <v/>
      </c>
      <c r="E971" s="36"/>
      <c r="G971" s="85"/>
      <c r="H971" s="97"/>
      <c r="I971" s="12"/>
      <c r="J971" s="36"/>
    </row>
    <row r="972" spans="1:10">
      <c r="A972" s="91"/>
      <c r="B972" s="92"/>
      <c r="C972" s="114"/>
      <c r="D972" s="120" t="str">
        <f>IF(ISBLANK($C972),"",_xlfn.XLOOKUP($C972,SpeciesList[Species Code],SpeciesList[Species Name],"Unknown",0))</f>
        <v/>
      </c>
      <c r="E972" s="36"/>
      <c r="G972" s="85"/>
      <c r="H972" s="97"/>
      <c r="I972" s="12"/>
      <c r="J972" s="36"/>
    </row>
    <row r="973" spans="1:10">
      <c r="A973" s="91"/>
      <c r="B973" s="92"/>
      <c r="C973" s="114"/>
      <c r="D973" s="120" t="str">
        <f>IF(ISBLANK($C973),"",_xlfn.XLOOKUP($C973,SpeciesList[Species Code],SpeciesList[Species Name],"Unknown",0))</f>
        <v/>
      </c>
      <c r="E973" s="36"/>
      <c r="G973" s="85"/>
      <c r="H973" s="97"/>
      <c r="I973" s="12"/>
      <c r="J973" s="36"/>
    </row>
    <row r="974" spans="1:10">
      <c r="A974" s="91"/>
      <c r="B974" s="92"/>
      <c r="C974" s="114"/>
      <c r="D974" s="120" t="str">
        <f>IF(ISBLANK($C974),"",_xlfn.XLOOKUP($C974,SpeciesList[Species Code],SpeciesList[Species Name],"Unknown",0))</f>
        <v/>
      </c>
      <c r="E974" s="36"/>
      <c r="G974" s="85"/>
      <c r="H974" s="97"/>
      <c r="I974" s="12"/>
      <c r="J974" s="36"/>
    </row>
    <row r="975" spans="1:10">
      <c r="A975" s="91"/>
      <c r="B975" s="92"/>
      <c r="C975" s="114"/>
      <c r="D975" s="120" t="str">
        <f>IF(ISBLANK($C975),"",_xlfn.XLOOKUP($C975,SpeciesList[Species Code],SpeciesList[Species Name],"Unknown",0))</f>
        <v/>
      </c>
      <c r="E975" s="36"/>
      <c r="G975" s="85"/>
      <c r="H975" s="97"/>
      <c r="I975" s="12"/>
      <c r="J975" s="36"/>
    </row>
    <row r="976" spans="1:10">
      <c r="A976" s="91"/>
      <c r="B976" s="92"/>
      <c r="C976" s="114"/>
      <c r="D976" s="120" t="str">
        <f>IF(ISBLANK($C976),"",_xlfn.XLOOKUP($C976,SpeciesList[Species Code],SpeciesList[Species Name],"Unknown",0))</f>
        <v/>
      </c>
      <c r="E976" s="36"/>
      <c r="G976" s="85"/>
      <c r="H976" s="97"/>
      <c r="I976" s="12"/>
      <c r="J976" s="36"/>
    </row>
    <row r="977" spans="1:10">
      <c r="A977" s="91"/>
      <c r="B977" s="92"/>
      <c r="C977" s="114"/>
      <c r="D977" s="120" t="str">
        <f>IF(ISBLANK($C977),"",_xlfn.XLOOKUP($C977,SpeciesList[Species Code],SpeciesList[Species Name],"Unknown",0))</f>
        <v/>
      </c>
      <c r="E977" s="36"/>
      <c r="G977" s="85"/>
      <c r="H977" s="97"/>
      <c r="I977" s="12"/>
      <c r="J977" s="36"/>
    </row>
    <row r="978" spans="1:10">
      <c r="A978" s="91"/>
      <c r="B978" s="92"/>
      <c r="C978" s="114"/>
      <c r="D978" s="120" t="str">
        <f>IF(ISBLANK($C978),"",_xlfn.XLOOKUP($C978,SpeciesList[Species Code],SpeciesList[Species Name],"Unknown",0))</f>
        <v/>
      </c>
      <c r="E978" s="36"/>
      <c r="G978" s="85"/>
      <c r="H978" s="97"/>
      <c r="I978" s="12"/>
      <c r="J978" s="36"/>
    </row>
    <row r="979" spans="1:10">
      <c r="A979" s="91"/>
      <c r="B979" s="92"/>
      <c r="C979" s="114"/>
      <c r="D979" s="120" t="str">
        <f>IF(ISBLANK($C979),"",_xlfn.XLOOKUP($C979,SpeciesList[Species Code],SpeciesList[Species Name],"Unknown",0))</f>
        <v/>
      </c>
      <c r="E979" s="36"/>
      <c r="G979" s="85"/>
      <c r="H979" s="97"/>
      <c r="I979" s="12"/>
      <c r="J979" s="36"/>
    </row>
    <row r="980" spans="1:10">
      <c r="A980" s="91"/>
      <c r="B980" s="92"/>
      <c r="C980" s="114"/>
      <c r="D980" s="120" t="str">
        <f>IF(ISBLANK($C980),"",_xlfn.XLOOKUP($C980,SpeciesList[Species Code],SpeciesList[Species Name],"Unknown",0))</f>
        <v/>
      </c>
      <c r="E980" s="36"/>
      <c r="G980" s="85"/>
      <c r="H980" s="97"/>
      <c r="I980" s="12"/>
      <c r="J980" s="36"/>
    </row>
    <row r="981" spans="1:10">
      <c r="A981" s="91"/>
      <c r="B981" s="92"/>
      <c r="C981" s="114"/>
      <c r="D981" s="120" t="str">
        <f>IF(ISBLANK($C981),"",_xlfn.XLOOKUP($C981,SpeciesList[Species Code],SpeciesList[Species Name],"Unknown",0))</f>
        <v/>
      </c>
      <c r="E981" s="36"/>
      <c r="G981" s="85"/>
      <c r="H981" s="97"/>
      <c r="I981" s="12"/>
      <c r="J981" s="36"/>
    </row>
    <row r="982" spans="1:10">
      <c r="A982" s="91"/>
      <c r="B982" s="92"/>
      <c r="C982" s="114"/>
      <c r="D982" s="120" t="str">
        <f>IF(ISBLANK($C982),"",_xlfn.XLOOKUP($C982,SpeciesList[Species Code],SpeciesList[Species Name],"Unknown",0))</f>
        <v/>
      </c>
      <c r="E982" s="36"/>
      <c r="G982" s="85"/>
      <c r="H982" s="97"/>
      <c r="I982" s="12"/>
      <c r="J982" s="36"/>
    </row>
    <row r="983" spans="1:10">
      <c r="A983" s="91"/>
      <c r="B983" s="92"/>
      <c r="C983" s="114"/>
      <c r="D983" s="120" t="str">
        <f>IF(ISBLANK($C983),"",_xlfn.XLOOKUP($C983,SpeciesList[Species Code],SpeciesList[Species Name],"Unknown",0))</f>
        <v/>
      </c>
      <c r="E983" s="36"/>
      <c r="G983" s="85"/>
      <c r="H983" s="97"/>
      <c r="I983" s="12"/>
      <c r="J983" s="36"/>
    </row>
    <row r="984" spans="1:10">
      <c r="A984" s="91"/>
      <c r="B984" s="92"/>
      <c r="C984" s="114"/>
      <c r="D984" s="120" t="str">
        <f>IF(ISBLANK($C984),"",_xlfn.XLOOKUP($C984,SpeciesList[Species Code],SpeciesList[Species Name],"Unknown",0))</f>
        <v/>
      </c>
      <c r="E984" s="36"/>
      <c r="G984" s="85"/>
      <c r="H984" s="97"/>
      <c r="I984" s="12"/>
      <c r="J984" s="36"/>
    </row>
    <row r="985" spans="1:10">
      <c r="A985" s="91"/>
      <c r="B985" s="92"/>
      <c r="C985" s="114"/>
      <c r="D985" s="120" t="str">
        <f>IF(ISBLANK($C985),"",_xlfn.XLOOKUP($C985,SpeciesList[Species Code],SpeciesList[Species Name],"Unknown",0))</f>
        <v/>
      </c>
      <c r="E985" s="36"/>
      <c r="G985" s="85"/>
      <c r="H985" s="97"/>
      <c r="I985" s="12"/>
      <c r="J985" s="36"/>
    </row>
    <row r="986" spans="1:10">
      <c r="A986" s="91"/>
      <c r="B986" s="92"/>
      <c r="C986" s="114"/>
      <c r="D986" s="120" t="str">
        <f>IF(ISBLANK($C986),"",_xlfn.XLOOKUP($C986,SpeciesList[Species Code],SpeciesList[Species Name],"Unknown",0))</f>
        <v/>
      </c>
      <c r="E986" s="36"/>
      <c r="G986" s="85"/>
      <c r="H986" s="97"/>
      <c r="I986" s="12"/>
      <c r="J986" s="36"/>
    </row>
    <row r="987" spans="1:10">
      <c r="A987" s="91"/>
      <c r="B987" s="92"/>
      <c r="C987" s="114"/>
      <c r="D987" s="120" t="str">
        <f>IF(ISBLANK($C987),"",_xlfn.XLOOKUP($C987,SpeciesList[Species Code],SpeciesList[Species Name],"Unknown",0))</f>
        <v/>
      </c>
      <c r="E987" s="36"/>
      <c r="G987" s="85"/>
      <c r="H987" s="97"/>
      <c r="I987" s="12"/>
      <c r="J987" s="36"/>
    </row>
    <row r="988" spans="1:10">
      <c r="A988" s="91"/>
      <c r="B988" s="92"/>
      <c r="C988" s="114"/>
      <c r="D988" s="120" t="str">
        <f>IF(ISBLANK($C988),"",_xlfn.XLOOKUP($C988,SpeciesList[Species Code],SpeciesList[Species Name],"Unknown",0))</f>
        <v/>
      </c>
      <c r="E988" s="36"/>
      <c r="G988" s="85"/>
      <c r="H988" s="97"/>
      <c r="I988" s="12"/>
      <c r="J988" s="36"/>
    </row>
    <row r="989" spans="1:10">
      <c r="A989" s="91"/>
      <c r="B989" s="92"/>
      <c r="C989" s="114"/>
      <c r="D989" s="120" t="str">
        <f>IF(ISBLANK($C989),"",_xlfn.XLOOKUP($C989,SpeciesList[Species Code],SpeciesList[Species Name],"Unknown",0))</f>
        <v/>
      </c>
      <c r="E989" s="36"/>
      <c r="G989" s="85"/>
      <c r="H989" s="97"/>
      <c r="I989" s="12"/>
      <c r="J989" s="36"/>
    </row>
    <row r="990" spans="1:10">
      <c r="A990" s="91"/>
      <c r="B990" s="92"/>
      <c r="C990" s="114"/>
      <c r="D990" s="120" t="str">
        <f>IF(ISBLANK($C990),"",_xlfn.XLOOKUP($C990,SpeciesList[Species Code],SpeciesList[Species Name],"Unknown",0))</f>
        <v/>
      </c>
      <c r="E990" s="36"/>
      <c r="G990" s="85"/>
      <c r="H990" s="97"/>
      <c r="I990" s="12"/>
      <c r="J990" s="36"/>
    </row>
    <row r="991" spans="1:10">
      <c r="A991" s="91"/>
      <c r="B991" s="92"/>
      <c r="C991" s="114"/>
      <c r="D991" s="120" t="str">
        <f>IF(ISBLANK($C991),"",_xlfn.XLOOKUP($C991,SpeciesList[Species Code],SpeciesList[Species Name],"Unknown",0))</f>
        <v/>
      </c>
      <c r="E991" s="36"/>
      <c r="G991" s="85"/>
      <c r="H991" s="97"/>
      <c r="I991" s="12"/>
      <c r="J991" s="36"/>
    </row>
    <row r="992" spans="1:10">
      <c r="A992" s="91"/>
      <c r="B992" s="92"/>
      <c r="C992" s="114"/>
      <c r="D992" s="120" t="str">
        <f>IF(ISBLANK($C992),"",_xlfn.XLOOKUP($C992,SpeciesList[Species Code],SpeciesList[Species Name],"Unknown",0))</f>
        <v/>
      </c>
      <c r="E992" s="36"/>
      <c r="G992" s="85"/>
      <c r="H992" s="97"/>
      <c r="I992" s="12"/>
      <c r="J992" s="36"/>
    </row>
    <row r="993" spans="1:10">
      <c r="A993" s="91"/>
      <c r="B993" s="92"/>
      <c r="C993" s="114"/>
      <c r="D993" s="120" t="str">
        <f>IF(ISBLANK($C993),"",_xlfn.XLOOKUP($C993,SpeciesList[Species Code],SpeciesList[Species Name],"Unknown",0))</f>
        <v/>
      </c>
      <c r="E993" s="36"/>
      <c r="G993" s="85"/>
      <c r="H993" s="97"/>
      <c r="I993" s="12"/>
      <c r="J993" s="36"/>
    </row>
    <row r="994" spans="1:10">
      <c r="A994" s="91"/>
      <c r="B994" s="92"/>
      <c r="C994" s="114"/>
      <c r="D994" s="120" t="str">
        <f>IF(ISBLANK($C994),"",_xlfn.XLOOKUP($C994,SpeciesList[Species Code],SpeciesList[Species Name],"Unknown",0))</f>
        <v/>
      </c>
      <c r="E994" s="36"/>
      <c r="G994" s="85"/>
      <c r="H994" s="97"/>
      <c r="I994" s="12"/>
      <c r="J994" s="36"/>
    </row>
    <row r="995" spans="1:10">
      <c r="A995" s="91"/>
      <c r="B995" s="92"/>
      <c r="C995" s="114"/>
      <c r="D995" s="120" t="str">
        <f>IF(ISBLANK($C995),"",_xlfn.XLOOKUP($C995,SpeciesList[Species Code],SpeciesList[Species Name],"Unknown",0))</f>
        <v/>
      </c>
      <c r="E995" s="36"/>
      <c r="G995" s="85"/>
      <c r="H995" s="97"/>
      <c r="I995" s="12"/>
      <c r="J995" s="36"/>
    </row>
    <row r="996" spans="1:10">
      <c r="A996" s="91"/>
      <c r="B996" s="92"/>
      <c r="C996" s="114"/>
      <c r="D996" s="120" t="str">
        <f>IF(ISBLANK($C996),"",_xlfn.XLOOKUP($C996,SpeciesList[Species Code],SpeciesList[Species Name],"Unknown",0))</f>
        <v/>
      </c>
      <c r="E996" s="36"/>
      <c r="G996" s="85"/>
      <c r="H996" s="97"/>
      <c r="I996" s="12"/>
      <c r="J996" s="36"/>
    </row>
    <row r="997" spans="1:10">
      <c r="A997" s="91"/>
      <c r="B997" s="92"/>
      <c r="C997" s="114"/>
      <c r="D997" s="120" t="str">
        <f>IF(ISBLANK($C997),"",_xlfn.XLOOKUP($C997,SpeciesList[Species Code],SpeciesList[Species Name],"Unknown",0))</f>
        <v/>
      </c>
      <c r="E997" s="36"/>
      <c r="G997" s="85"/>
      <c r="H997" s="97"/>
      <c r="I997" s="12"/>
      <c r="J997" s="36"/>
    </row>
    <row r="998" spans="1:10">
      <c r="A998" s="91"/>
      <c r="B998" s="92"/>
      <c r="C998" s="114"/>
      <c r="D998" s="120" t="str">
        <f>IF(ISBLANK($C998),"",_xlfn.XLOOKUP($C998,SpeciesList[Species Code],SpeciesList[Species Name],"Unknown",0))</f>
        <v/>
      </c>
      <c r="E998" s="36"/>
      <c r="G998" s="85"/>
      <c r="H998" s="97"/>
      <c r="I998" s="12"/>
      <c r="J998" s="36"/>
    </row>
    <row r="999" spans="1:10">
      <c r="A999" s="91"/>
      <c r="B999" s="92"/>
      <c r="C999" s="114"/>
      <c r="D999" s="120" t="str">
        <f>IF(ISBLANK($C999),"",_xlfn.XLOOKUP($C999,SpeciesList[Species Code],SpeciesList[Species Name],"Unknown",0))</f>
        <v/>
      </c>
      <c r="E999" s="36"/>
      <c r="G999" s="85"/>
      <c r="H999" s="97"/>
      <c r="I999" s="12"/>
      <c r="J999" s="36"/>
    </row>
    <row r="1000" spans="1:10">
      <c r="A1000" s="91"/>
      <c r="B1000" s="92"/>
      <c r="C1000" s="114"/>
      <c r="D1000" s="120" t="str">
        <f>IF(ISBLANK($C1000),"",_xlfn.XLOOKUP($C1000,SpeciesList[Species Code],SpeciesList[Species Name],"Unknown",0))</f>
        <v/>
      </c>
      <c r="E1000" s="36"/>
      <c r="G1000" s="85"/>
      <c r="H1000" s="97"/>
      <c r="I1000" s="12"/>
      <c r="J1000" s="36"/>
    </row>
    <row r="1001" spans="1:10">
      <c r="A1001" s="91"/>
      <c r="B1001" s="92"/>
      <c r="C1001" s="114"/>
      <c r="D1001" s="120" t="str">
        <f>IF(ISBLANK($C1001),"",_xlfn.XLOOKUP($C1001,SpeciesList[Species Code],SpeciesList[Species Name],"Unknown",0))</f>
        <v/>
      </c>
      <c r="E1001" s="36"/>
      <c r="G1001" s="85"/>
      <c r="H1001" s="97"/>
      <c r="I1001" s="12"/>
      <c r="J1001" s="36"/>
    </row>
    <row r="1002" spans="1:10">
      <c r="A1002" s="91"/>
      <c r="B1002" s="92"/>
      <c r="C1002" s="114"/>
      <c r="D1002" s="120" t="str">
        <f>IF(ISBLANK($C1002),"",_xlfn.XLOOKUP($C1002,SpeciesList[Species Code],SpeciesList[Species Name],"Unknown",0))</f>
        <v/>
      </c>
      <c r="E1002" s="36"/>
      <c r="G1002" s="85"/>
      <c r="H1002" s="97"/>
      <c r="I1002" s="12"/>
      <c r="J1002" s="36"/>
    </row>
    <row r="1003" spans="1:10">
      <c r="A1003" s="91"/>
      <c r="B1003" s="92"/>
      <c r="C1003" s="114"/>
      <c r="D1003" s="120" t="str">
        <f>IF(ISBLANK($C1003),"",_xlfn.XLOOKUP($C1003,SpeciesList[Species Code],SpeciesList[Species Name],"Unknown",0))</f>
        <v/>
      </c>
      <c r="E1003" s="36"/>
      <c r="G1003" s="85"/>
      <c r="H1003" s="97"/>
      <c r="I1003" s="12"/>
      <c r="J1003" s="36"/>
    </row>
    <row r="1004" spans="1:10">
      <c r="A1004" s="91"/>
      <c r="B1004" s="92"/>
      <c r="C1004" s="114"/>
      <c r="D1004" s="120" t="str">
        <f>IF(ISBLANK($C1004),"",_xlfn.XLOOKUP($C1004,SpeciesList[Species Code],SpeciesList[Species Name],"Unknown",0))</f>
        <v/>
      </c>
      <c r="E1004" s="36"/>
      <c r="G1004" s="85"/>
      <c r="H1004" s="97"/>
      <c r="I1004" s="12"/>
      <c r="J1004" s="36"/>
    </row>
    <row r="1005" spans="1:10">
      <c r="A1005" s="91"/>
      <c r="B1005" s="92"/>
      <c r="C1005" s="114"/>
      <c r="D1005" s="120" t="str">
        <f>IF(ISBLANK($C1005),"",_xlfn.XLOOKUP($C1005,SpeciesList[Species Code],SpeciesList[Species Name],"Unknown",0))</f>
        <v/>
      </c>
      <c r="E1005" s="36"/>
      <c r="G1005" s="85"/>
      <c r="H1005" s="97"/>
      <c r="I1005" s="12"/>
      <c r="J1005" s="36"/>
    </row>
    <row r="1006" spans="1:10">
      <c r="A1006" s="91"/>
      <c r="B1006" s="92"/>
      <c r="C1006" s="114"/>
      <c r="D1006" s="120" t="str">
        <f>IF(ISBLANK($C1006),"",_xlfn.XLOOKUP($C1006,SpeciesList[Species Code],SpeciesList[Species Name],"Unknown",0))</f>
        <v/>
      </c>
      <c r="E1006" s="36"/>
      <c r="G1006" s="85"/>
      <c r="H1006" s="97"/>
      <c r="I1006" s="12"/>
      <c r="J1006" s="36"/>
    </row>
    <row r="1007" spans="1:10">
      <c r="A1007" s="91"/>
      <c r="B1007" s="92"/>
      <c r="C1007" s="114"/>
      <c r="D1007" s="120" t="str">
        <f>IF(ISBLANK($C1007),"",_xlfn.XLOOKUP($C1007,SpeciesList[Species Code],SpeciesList[Species Name],"Unknown",0))</f>
        <v/>
      </c>
      <c r="E1007" s="36"/>
      <c r="G1007" s="85"/>
      <c r="H1007" s="97"/>
      <c r="I1007" s="12"/>
      <c r="J1007" s="36"/>
    </row>
    <row r="1008" spans="1:10">
      <c r="A1008" s="91"/>
      <c r="B1008" s="92"/>
      <c r="C1008" s="114"/>
      <c r="D1008" s="120" t="str">
        <f>IF(ISBLANK($C1008),"",_xlfn.XLOOKUP($C1008,SpeciesList[Species Code],SpeciesList[Species Name],"Unknown",0))</f>
        <v/>
      </c>
      <c r="E1008" s="36"/>
      <c r="G1008" s="85"/>
      <c r="H1008" s="97"/>
      <c r="I1008" s="12"/>
      <c r="J1008" s="36"/>
    </row>
    <row r="1009" spans="1:10">
      <c r="A1009" s="91"/>
      <c r="B1009" s="92"/>
      <c r="C1009" s="114"/>
      <c r="D1009" s="120" t="str">
        <f>IF(ISBLANK($C1009),"",_xlfn.XLOOKUP($C1009,SpeciesList[Species Code],SpeciesList[Species Name],"Unknown",0))</f>
        <v/>
      </c>
      <c r="E1009" s="36"/>
      <c r="G1009" s="85"/>
      <c r="H1009" s="97"/>
      <c r="I1009" s="12"/>
      <c r="J1009" s="36"/>
    </row>
    <row r="1010" spans="1:10">
      <c r="A1010" s="91"/>
      <c r="B1010" s="92"/>
      <c r="C1010" s="114"/>
      <c r="D1010" s="120" t="str">
        <f>IF(ISBLANK($C1010),"",_xlfn.XLOOKUP($C1010,SpeciesList[Species Code],SpeciesList[Species Name],"Unknown",0))</f>
        <v/>
      </c>
      <c r="E1010" s="36"/>
      <c r="G1010" s="85"/>
      <c r="H1010" s="97"/>
      <c r="I1010" s="12"/>
      <c r="J1010" s="36"/>
    </row>
    <row r="1011" spans="1:10">
      <c r="A1011" s="91"/>
      <c r="B1011" s="92"/>
      <c r="C1011" s="114"/>
      <c r="D1011" s="120" t="str">
        <f>IF(ISBLANK($C1011),"",_xlfn.XLOOKUP($C1011,SpeciesList[Species Code],SpeciesList[Species Name],"Unknown",0))</f>
        <v/>
      </c>
      <c r="E1011" s="36"/>
      <c r="G1011" s="85"/>
      <c r="H1011" s="97"/>
      <c r="I1011" s="12"/>
      <c r="J1011" s="36"/>
    </row>
    <row r="1012" spans="1:10">
      <c r="A1012" s="91"/>
      <c r="B1012" s="92"/>
      <c r="C1012" s="114"/>
      <c r="D1012" s="120" t="str">
        <f>IF(ISBLANK($C1012),"",_xlfn.XLOOKUP($C1012,SpeciesList[Species Code],SpeciesList[Species Name],"Unknown",0))</f>
        <v/>
      </c>
      <c r="E1012" s="36"/>
      <c r="G1012" s="85"/>
      <c r="H1012" s="97"/>
      <c r="I1012" s="12"/>
      <c r="J1012" s="36"/>
    </row>
    <row r="1013" spans="1:10">
      <c r="A1013" s="91"/>
      <c r="B1013" s="92"/>
      <c r="C1013" s="114"/>
      <c r="D1013" s="120" t="str">
        <f>IF(ISBLANK($C1013),"",_xlfn.XLOOKUP($C1013,SpeciesList[Species Code],SpeciesList[Species Name],"Unknown",0))</f>
        <v/>
      </c>
      <c r="E1013" s="36"/>
      <c r="G1013" s="85"/>
      <c r="H1013" s="97"/>
      <c r="I1013" s="12"/>
      <c r="J1013" s="36"/>
    </row>
    <row r="1014" spans="1:10">
      <c r="A1014" s="91"/>
      <c r="B1014" s="92"/>
      <c r="C1014" s="114"/>
      <c r="D1014" s="120" t="str">
        <f>IF(ISBLANK($C1014),"",_xlfn.XLOOKUP($C1014,SpeciesList[Species Code],SpeciesList[Species Name],"Unknown",0))</f>
        <v/>
      </c>
      <c r="E1014" s="36"/>
      <c r="G1014" s="85"/>
      <c r="H1014" s="97"/>
      <c r="I1014" s="12"/>
      <c r="J1014" s="36"/>
    </row>
    <row r="1015" spans="1:10">
      <c r="A1015" s="91"/>
      <c r="B1015" s="92"/>
      <c r="C1015" s="114"/>
      <c r="D1015" s="120" t="str">
        <f>IF(ISBLANK($C1015),"",_xlfn.XLOOKUP($C1015,SpeciesList[Species Code],SpeciesList[Species Name],"Unknown",0))</f>
        <v/>
      </c>
      <c r="E1015" s="36"/>
      <c r="G1015" s="85"/>
      <c r="H1015" s="97"/>
      <c r="I1015" s="12"/>
      <c r="J1015" s="36"/>
    </row>
    <row r="1016" spans="1:10">
      <c r="A1016" s="91"/>
      <c r="B1016" s="92"/>
      <c r="C1016" s="114"/>
      <c r="D1016" s="120" t="str">
        <f>IF(ISBLANK($C1016),"",_xlfn.XLOOKUP($C1016,SpeciesList[Species Code],SpeciesList[Species Name],"Unknown",0))</f>
        <v/>
      </c>
      <c r="E1016" s="36"/>
      <c r="G1016" s="85"/>
      <c r="H1016" s="97"/>
      <c r="I1016" s="12"/>
      <c r="J1016" s="36"/>
    </row>
    <row r="1017" spans="1:10">
      <c r="A1017" s="91"/>
      <c r="B1017" s="92"/>
      <c r="C1017" s="114"/>
      <c r="D1017" s="120" t="str">
        <f>IF(ISBLANK($C1017),"",_xlfn.XLOOKUP($C1017,SpeciesList[Species Code],SpeciesList[Species Name],"Unknown",0))</f>
        <v/>
      </c>
      <c r="E1017" s="36"/>
      <c r="G1017" s="85"/>
      <c r="H1017" s="97"/>
      <c r="I1017" s="12"/>
      <c r="J1017" s="36"/>
    </row>
    <row r="1018" spans="1:10">
      <c r="A1018" s="91"/>
      <c r="B1018" s="92"/>
      <c r="C1018" s="114"/>
      <c r="D1018" s="120" t="str">
        <f>IF(ISBLANK($C1018),"",_xlfn.XLOOKUP($C1018,SpeciesList[Species Code],SpeciesList[Species Name],"Unknown",0))</f>
        <v/>
      </c>
      <c r="E1018" s="36"/>
      <c r="G1018" s="85"/>
      <c r="H1018" s="97"/>
      <c r="I1018" s="12"/>
      <c r="J1018" s="36"/>
    </row>
    <row r="1019" spans="1:10">
      <c r="A1019" s="91"/>
      <c r="B1019" s="92"/>
      <c r="C1019" s="114"/>
      <c r="D1019" s="120" t="str">
        <f>IF(ISBLANK($C1019),"",_xlfn.XLOOKUP($C1019,SpeciesList[Species Code],SpeciesList[Species Name],"Unknown",0))</f>
        <v/>
      </c>
      <c r="E1019" s="36"/>
      <c r="G1019" s="85"/>
      <c r="H1019" s="97"/>
      <c r="I1019" s="12"/>
      <c r="J1019" s="36"/>
    </row>
    <row r="1020" spans="1:10">
      <c r="A1020" s="91"/>
      <c r="B1020" s="92"/>
      <c r="C1020" s="114"/>
      <c r="D1020" s="120" t="str">
        <f>IF(ISBLANK($C1020),"",_xlfn.XLOOKUP($C1020,SpeciesList[Species Code],SpeciesList[Species Name],"Unknown",0))</f>
        <v/>
      </c>
      <c r="E1020" s="36"/>
      <c r="G1020" s="85"/>
      <c r="H1020" s="97"/>
      <c r="I1020" s="12"/>
      <c r="J1020" s="36"/>
    </row>
    <row r="1021" spans="1:10">
      <c r="A1021" s="91"/>
      <c r="B1021" s="92"/>
      <c r="C1021" s="114"/>
      <c r="D1021" s="120" t="str">
        <f>IF(ISBLANK($C1021),"",_xlfn.XLOOKUP($C1021,SpeciesList[Species Code],SpeciesList[Species Name],"Unknown",0))</f>
        <v/>
      </c>
      <c r="E1021" s="36"/>
      <c r="G1021" s="85"/>
      <c r="H1021" s="97"/>
      <c r="I1021" s="12"/>
      <c r="J1021" s="36"/>
    </row>
    <row r="1022" spans="1:10">
      <c r="A1022" s="91"/>
      <c r="B1022" s="92"/>
      <c r="C1022" s="114"/>
      <c r="D1022" s="120" t="str">
        <f>IF(ISBLANK($C1022),"",_xlfn.XLOOKUP($C1022,SpeciesList[Species Code],SpeciesList[Species Name],"Unknown",0))</f>
        <v/>
      </c>
      <c r="E1022" s="36"/>
      <c r="G1022" s="85"/>
      <c r="H1022" s="97"/>
      <c r="I1022" s="12"/>
      <c r="J1022" s="36"/>
    </row>
    <row r="1023" spans="1:10">
      <c r="A1023" s="91"/>
      <c r="B1023" s="92"/>
      <c r="C1023" s="114"/>
      <c r="D1023" s="120" t="str">
        <f>IF(ISBLANK($C1023),"",_xlfn.XLOOKUP($C1023,SpeciesList[Species Code],SpeciesList[Species Name],"Unknown",0))</f>
        <v/>
      </c>
      <c r="E1023" s="36"/>
      <c r="G1023" s="85"/>
      <c r="H1023" s="97"/>
      <c r="I1023" s="12"/>
      <c r="J1023" s="36"/>
    </row>
    <row r="1024" spans="1:10">
      <c r="A1024" s="91"/>
      <c r="B1024" s="92"/>
      <c r="C1024" s="114"/>
      <c r="D1024" s="120" t="str">
        <f>IF(ISBLANK($C1024),"",_xlfn.XLOOKUP($C1024,SpeciesList[Species Code],SpeciesList[Species Name],"Unknown",0))</f>
        <v/>
      </c>
      <c r="E1024" s="36"/>
      <c r="G1024" s="85"/>
      <c r="H1024" s="97"/>
      <c r="I1024" s="12"/>
      <c r="J1024" s="36"/>
    </row>
    <row r="1025" spans="1:10">
      <c r="A1025" s="91"/>
      <c r="B1025" s="92"/>
      <c r="C1025" s="114"/>
      <c r="D1025" s="120" t="str">
        <f>IF(ISBLANK($C1025),"",_xlfn.XLOOKUP($C1025,SpeciesList[Species Code],SpeciesList[Species Name],"Unknown",0))</f>
        <v/>
      </c>
      <c r="E1025" s="36"/>
      <c r="G1025" s="85"/>
      <c r="H1025" s="97"/>
      <c r="I1025" s="12"/>
      <c r="J1025" s="36"/>
    </row>
    <row r="1026" spans="1:10">
      <c r="A1026" s="91"/>
      <c r="B1026" s="92"/>
      <c r="C1026" s="114"/>
      <c r="D1026" s="120" t="str">
        <f>IF(ISBLANK($C1026),"",_xlfn.XLOOKUP($C1026,SpeciesList[Species Code],SpeciesList[Species Name],"Unknown",0))</f>
        <v/>
      </c>
      <c r="E1026" s="36"/>
      <c r="G1026" s="85"/>
      <c r="H1026" s="97"/>
      <c r="I1026" s="12"/>
      <c r="J1026" s="36"/>
    </row>
    <row r="1027" spans="1:10">
      <c r="A1027" s="91"/>
      <c r="B1027" s="92"/>
      <c r="C1027" s="114"/>
      <c r="D1027" s="120" t="str">
        <f>IF(ISBLANK($C1027),"",_xlfn.XLOOKUP($C1027,SpeciesList[Species Code],SpeciesList[Species Name],"Unknown",0))</f>
        <v/>
      </c>
      <c r="E1027" s="36"/>
      <c r="G1027" s="85"/>
      <c r="H1027" s="97"/>
      <c r="I1027" s="12"/>
      <c r="J1027" s="36"/>
    </row>
    <row r="1028" spans="1:10">
      <c r="A1028" s="91"/>
      <c r="B1028" s="92"/>
      <c r="C1028" s="114"/>
      <c r="D1028" s="120" t="str">
        <f>IF(ISBLANK($C1028),"",_xlfn.XLOOKUP($C1028,SpeciesList[Species Code],SpeciesList[Species Name],"Unknown",0))</f>
        <v/>
      </c>
      <c r="E1028" s="36"/>
      <c r="G1028" s="85"/>
      <c r="H1028" s="97"/>
      <c r="I1028" s="12"/>
      <c r="J1028" s="36"/>
    </row>
    <row r="1029" spans="1:10">
      <c r="A1029" s="91"/>
      <c r="B1029" s="92"/>
      <c r="C1029" s="114"/>
      <c r="D1029" s="120" t="str">
        <f>IF(ISBLANK($C1029),"",_xlfn.XLOOKUP($C1029,SpeciesList[Species Code],SpeciesList[Species Name],"Unknown",0))</f>
        <v/>
      </c>
      <c r="E1029" s="36"/>
      <c r="G1029" s="85"/>
      <c r="H1029" s="97"/>
      <c r="I1029" s="12"/>
      <c r="J1029" s="36"/>
    </row>
    <row r="1030" spans="1:10">
      <c r="A1030" s="91"/>
      <c r="B1030" s="92"/>
      <c r="C1030" s="114"/>
      <c r="D1030" s="120" t="str">
        <f>IF(ISBLANK($C1030),"",_xlfn.XLOOKUP($C1030,SpeciesList[Species Code],SpeciesList[Species Name],"Unknown",0))</f>
        <v/>
      </c>
      <c r="E1030" s="36"/>
      <c r="G1030" s="85"/>
      <c r="H1030" s="97"/>
      <c r="I1030" s="12"/>
      <c r="J1030" s="36"/>
    </row>
    <row r="1031" spans="1:10">
      <c r="A1031" s="91"/>
      <c r="B1031" s="92"/>
      <c r="C1031" s="114"/>
      <c r="D1031" s="120" t="str">
        <f>IF(ISBLANK($C1031),"",_xlfn.XLOOKUP($C1031,SpeciesList[Species Code],SpeciesList[Species Name],"Unknown",0))</f>
        <v/>
      </c>
      <c r="E1031" s="36"/>
      <c r="G1031" s="85"/>
      <c r="H1031" s="97"/>
      <c r="I1031" s="12"/>
      <c r="J1031" s="36"/>
    </row>
    <row r="1032" spans="1:10">
      <c r="A1032" s="91"/>
      <c r="B1032" s="92"/>
      <c r="C1032" s="114"/>
      <c r="D1032" s="120" t="str">
        <f>IF(ISBLANK($C1032),"",_xlfn.XLOOKUP($C1032,SpeciesList[Species Code],SpeciesList[Species Name],"Unknown",0))</f>
        <v/>
      </c>
      <c r="E1032" s="36"/>
      <c r="G1032" s="85"/>
      <c r="H1032" s="97"/>
      <c r="I1032" s="12"/>
      <c r="J1032" s="36"/>
    </row>
    <row r="1033" spans="1:10">
      <c r="A1033" s="91"/>
      <c r="B1033" s="92"/>
      <c r="C1033" s="114"/>
      <c r="D1033" s="120" t="str">
        <f>IF(ISBLANK($C1033),"",_xlfn.XLOOKUP($C1033,SpeciesList[Species Code],SpeciesList[Species Name],"Unknown",0))</f>
        <v/>
      </c>
      <c r="E1033" s="36"/>
      <c r="G1033" s="85"/>
      <c r="H1033" s="97"/>
      <c r="I1033" s="12"/>
      <c r="J1033" s="36"/>
    </row>
    <row r="1034" spans="1:10">
      <c r="A1034" s="91"/>
      <c r="B1034" s="92"/>
      <c r="C1034" s="114"/>
      <c r="D1034" s="120" t="str">
        <f>IF(ISBLANK($C1034),"",_xlfn.XLOOKUP($C1034,SpeciesList[Species Code],SpeciesList[Species Name],"Unknown",0))</f>
        <v/>
      </c>
      <c r="E1034" s="36"/>
      <c r="G1034" s="85"/>
      <c r="H1034" s="97"/>
      <c r="I1034" s="12"/>
      <c r="J1034" s="36"/>
    </row>
    <row r="1035" spans="1:10">
      <c r="A1035" s="91"/>
      <c r="B1035" s="92"/>
      <c r="C1035" s="114"/>
      <c r="D1035" s="120" t="str">
        <f>IF(ISBLANK($C1035),"",_xlfn.XLOOKUP($C1035,SpeciesList[Species Code],SpeciesList[Species Name],"Unknown",0))</f>
        <v/>
      </c>
      <c r="E1035" s="36"/>
      <c r="G1035" s="85"/>
      <c r="H1035" s="97"/>
      <c r="I1035" s="12"/>
      <c r="J1035" s="36"/>
    </row>
    <row r="1036" spans="1:10">
      <c r="A1036" s="91"/>
      <c r="B1036" s="92"/>
      <c r="C1036" s="114"/>
      <c r="D1036" s="120" t="str">
        <f>IF(ISBLANK($C1036),"",_xlfn.XLOOKUP($C1036,SpeciesList[Species Code],SpeciesList[Species Name],"Unknown",0))</f>
        <v/>
      </c>
      <c r="E1036" s="36"/>
      <c r="G1036" s="85"/>
      <c r="H1036" s="97"/>
      <c r="I1036" s="12"/>
      <c r="J1036" s="36"/>
    </row>
    <row r="1037" spans="1:10">
      <c r="A1037" s="91"/>
      <c r="B1037" s="92"/>
      <c r="C1037" s="114"/>
      <c r="D1037" s="120" t="str">
        <f>IF(ISBLANK($C1037),"",_xlfn.XLOOKUP($C1037,SpeciesList[Species Code],SpeciesList[Species Name],"Unknown",0))</f>
        <v/>
      </c>
      <c r="E1037" s="36"/>
      <c r="G1037" s="85"/>
      <c r="H1037" s="97"/>
      <c r="I1037" s="12"/>
      <c r="J1037" s="36"/>
    </row>
    <row r="1038" spans="1:10">
      <c r="A1038" s="91"/>
      <c r="B1038" s="92"/>
      <c r="C1038" s="114"/>
      <c r="D1038" s="120" t="str">
        <f>IF(ISBLANK($C1038),"",_xlfn.XLOOKUP($C1038,SpeciesList[Species Code],SpeciesList[Species Name],"Unknown",0))</f>
        <v/>
      </c>
      <c r="E1038" s="36"/>
      <c r="G1038" s="85"/>
      <c r="H1038" s="97"/>
      <c r="I1038" s="12"/>
      <c r="J1038" s="36"/>
    </row>
    <row r="1039" spans="1:10">
      <c r="A1039" s="91"/>
      <c r="B1039" s="92"/>
      <c r="C1039" s="114"/>
      <c r="D1039" s="120" t="str">
        <f>IF(ISBLANK($C1039),"",_xlfn.XLOOKUP($C1039,SpeciesList[Species Code],SpeciesList[Species Name],"Unknown",0))</f>
        <v/>
      </c>
      <c r="E1039" s="36"/>
      <c r="G1039" s="85"/>
      <c r="H1039" s="97"/>
      <c r="I1039" s="12"/>
      <c r="J1039" s="36"/>
    </row>
    <row r="1040" spans="1:10">
      <c r="A1040" s="91"/>
      <c r="B1040" s="92"/>
      <c r="C1040" s="114"/>
      <c r="D1040" s="120" t="str">
        <f>IF(ISBLANK($C1040),"",_xlfn.XLOOKUP($C1040,SpeciesList[Species Code],SpeciesList[Species Name],"Unknown",0))</f>
        <v/>
      </c>
      <c r="E1040" s="36"/>
      <c r="G1040" s="85"/>
      <c r="H1040" s="97"/>
      <c r="I1040" s="12"/>
      <c r="J1040" s="36"/>
    </row>
    <row r="1041" spans="1:10">
      <c r="A1041" s="91"/>
      <c r="B1041" s="92"/>
      <c r="C1041" s="114"/>
      <c r="D1041" s="120" t="str">
        <f>IF(ISBLANK($C1041),"",_xlfn.XLOOKUP($C1041,SpeciesList[Species Code],SpeciesList[Species Name],"Unknown",0))</f>
        <v/>
      </c>
      <c r="E1041" s="36"/>
      <c r="G1041" s="85"/>
      <c r="H1041" s="97"/>
      <c r="I1041" s="12"/>
      <c r="J1041" s="36"/>
    </row>
    <row r="1042" spans="1:10">
      <c r="A1042" s="91"/>
      <c r="B1042" s="92"/>
      <c r="C1042" s="114"/>
      <c r="D1042" s="120" t="str">
        <f>IF(ISBLANK($C1042),"",_xlfn.XLOOKUP($C1042,SpeciesList[Species Code],SpeciesList[Species Name],"Unknown",0))</f>
        <v/>
      </c>
      <c r="E1042" s="36"/>
      <c r="G1042" s="85"/>
      <c r="H1042" s="97"/>
      <c r="I1042" s="12"/>
      <c r="J1042" s="36"/>
    </row>
    <row r="1043" spans="1:10">
      <c r="A1043" s="91"/>
      <c r="B1043" s="92"/>
      <c r="C1043" s="114"/>
      <c r="D1043" s="120" t="str">
        <f>IF(ISBLANK($C1043),"",_xlfn.XLOOKUP($C1043,SpeciesList[Species Code],SpeciesList[Species Name],"Unknown",0))</f>
        <v/>
      </c>
      <c r="E1043" s="36"/>
      <c r="G1043" s="85"/>
      <c r="H1043" s="97"/>
      <c r="I1043" s="12"/>
      <c r="J1043" s="36"/>
    </row>
    <row r="1044" spans="1:10">
      <c r="A1044" s="91"/>
      <c r="B1044" s="92"/>
      <c r="C1044" s="114"/>
      <c r="D1044" s="120" t="str">
        <f>IF(ISBLANK($C1044),"",_xlfn.XLOOKUP($C1044,SpeciesList[Species Code],SpeciesList[Species Name],"Unknown",0))</f>
        <v/>
      </c>
      <c r="E1044" s="36"/>
      <c r="G1044" s="85"/>
      <c r="H1044" s="97"/>
      <c r="I1044" s="12"/>
      <c r="J1044" s="36"/>
    </row>
    <row r="1045" spans="1:10">
      <c r="A1045" s="91"/>
      <c r="B1045" s="92"/>
      <c r="C1045" s="114"/>
      <c r="D1045" s="120" t="str">
        <f>IF(ISBLANK($C1045),"",_xlfn.XLOOKUP($C1045,SpeciesList[Species Code],SpeciesList[Species Name],"Unknown",0))</f>
        <v/>
      </c>
      <c r="E1045" s="36"/>
      <c r="G1045" s="85"/>
      <c r="H1045" s="97"/>
      <c r="I1045" s="12"/>
      <c r="J1045" s="36"/>
    </row>
    <row r="1046" spans="1:10">
      <c r="A1046" s="91"/>
      <c r="B1046" s="92"/>
      <c r="C1046" s="114"/>
      <c r="D1046" s="120" t="str">
        <f>IF(ISBLANK($C1046),"",_xlfn.XLOOKUP($C1046,SpeciesList[Species Code],SpeciesList[Species Name],"Unknown",0))</f>
        <v/>
      </c>
      <c r="E1046" s="36"/>
      <c r="G1046" s="85"/>
      <c r="H1046" s="97"/>
      <c r="I1046" s="12"/>
      <c r="J1046" s="36"/>
    </row>
    <row r="1047" spans="1:10">
      <c r="A1047" s="91"/>
      <c r="B1047" s="92"/>
      <c r="C1047" s="114"/>
      <c r="D1047" s="120" t="str">
        <f>IF(ISBLANK($C1047),"",_xlfn.XLOOKUP($C1047,SpeciesList[Species Code],SpeciesList[Species Name],"Unknown",0))</f>
        <v/>
      </c>
      <c r="E1047" s="36"/>
      <c r="G1047" s="85"/>
      <c r="H1047" s="97"/>
      <c r="I1047" s="12"/>
      <c r="J1047" s="36"/>
    </row>
    <row r="1048" spans="1:10">
      <c r="A1048" s="91"/>
      <c r="B1048" s="92"/>
      <c r="C1048" s="114"/>
      <c r="D1048" s="120" t="str">
        <f>IF(ISBLANK($C1048),"",_xlfn.XLOOKUP($C1048,SpeciesList[Species Code],SpeciesList[Species Name],"Unknown",0))</f>
        <v/>
      </c>
      <c r="E1048" s="36"/>
      <c r="G1048" s="85"/>
      <c r="H1048" s="97"/>
      <c r="I1048" s="12"/>
      <c r="J1048" s="36"/>
    </row>
    <row r="1049" spans="1:10">
      <c r="A1049" s="91"/>
      <c r="B1049" s="92"/>
      <c r="C1049" s="114"/>
      <c r="D1049" s="120" t="str">
        <f>IF(ISBLANK($C1049),"",_xlfn.XLOOKUP($C1049,SpeciesList[Species Code],SpeciesList[Species Name],"Unknown",0))</f>
        <v/>
      </c>
      <c r="E1049" s="36"/>
      <c r="G1049" s="85"/>
      <c r="H1049" s="97"/>
      <c r="I1049" s="12"/>
      <c r="J1049" s="36"/>
    </row>
    <row r="1050" spans="1:10">
      <c r="A1050" s="91"/>
      <c r="B1050" s="92"/>
      <c r="C1050" s="114"/>
      <c r="D1050" s="120" t="str">
        <f>IF(ISBLANK($C1050),"",_xlfn.XLOOKUP($C1050,SpeciesList[Species Code],SpeciesList[Species Name],"Unknown",0))</f>
        <v/>
      </c>
      <c r="E1050" s="36"/>
      <c r="G1050" s="85"/>
      <c r="H1050" s="97"/>
      <c r="I1050" s="12"/>
      <c r="J1050" s="36"/>
    </row>
    <row r="1051" spans="1:10">
      <c r="A1051" s="91"/>
      <c r="B1051" s="92"/>
      <c r="C1051" s="114"/>
      <c r="D1051" s="120" t="str">
        <f>IF(ISBLANK($C1051),"",_xlfn.XLOOKUP($C1051,SpeciesList[Species Code],SpeciesList[Species Name],"Unknown",0))</f>
        <v/>
      </c>
      <c r="E1051" s="36"/>
      <c r="G1051" s="85"/>
      <c r="H1051" s="97"/>
      <c r="I1051" s="12"/>
      <c r="J1051" s="36"/>
    </row>
    <row r="1052" spans="1:10">
      <c r="A1052" s="91"/>
      <c r="B1052" s="92"/>
      <c r="C1052" s="114"/>
      <c r="D1052" s="120" t="str">
        <f>IF(ISBLANK($C1052),"",_xlfn.XLOOKUP($C1052,SpeciesList[Species Code],SpeciesList[Species Name],"Unknown",0))</f>
        <v/>
      </c>
      <c r="E1052" s="36"/>
      <c r="G1052" s="85"/>
      <c r="H1052" s="97"/>
      <c r="I1052" s="12"/>
      <c r="J1052" s="36"/>
    </row>
    <row r="1053" spans="1:10">
      <c r="A1053" s="91"/>
      <c r="B1053" s="92"/>
      <c r="C1053" s="114"/>
      <c r="D1053" s="120" t="str">
        <f>IF(ISBLANK($C1053),"",_xlfn.XLOOKUP($C1053,SpeciesList[Species Code],SpeciesList[Species Name],"Unknown",0))</f>
        <v/>
      </c>
      <c r="E1053" s="36"/>
      <c r="G1053" s="85"/>
      <c r="H1053" s="97"/>
      <c r="I1053" s="12"/>
      <c r="J1053" s="36"/>
    </row>
    <row r="1054" spans="1:10">
      <c r="A1054" s="91"/>
      <c r="B1054" s="92"/>
      <c r="C1054" s="114"/>
      <c r="D1054" s="120" t="str">
        <f>IF(ISBLANK($C1054),"",_xlfn.XLOOKUP($C1054,SpeciesList[Species Code],SpeciesList[Species Name],"Unknown",0))</f>
        <v/>
      </c>
      <c r="E1054" s="36"/>
      <c r="G1054" s="85"/>
      <c r="H1054" s="97"/>
      <c r="I1054" s="12"/>
      <c r="J1054" s="36"/>
    </row>
    <row r="1055" spans="1:10">
      <c r="A1055" s="91"/>
      <c r="B1055" s="92"/>
      <c r="C1055" s="114"/>
      <c r="D1055" s="120" t="str">
        <f>IF(ISBLANK($C1055),"",_xlfn.XLOOKUP($C1055,SpeciesList[Species Code],SpeciesList[Species Name],"Unknown",0))</f>
        <v/>
      </c>
      <c r="E1055" s="36"/>
      <c r="G1055" s="85"/>
      <c r="H1055" s="97"/>
      <c r="I1055" s="12"/>
      <c r="J1055" s="36"/>
    </row>
    <row r="1056" spans="1:10">
      <c r="A1056" s="91"/>
      <c r="B1056" s="92"/>
      <c r="C1056" s="114"/>
      <c r="D1056" s="120" t="str">
        <f>IF(ISBLANK($C1056),"",_xlfn.XLOOKUP($C1056,SpeciesList[Species Code],SpeciesList[Species Name],"Unknown",0))</f>
        <v/>
      </c>
      <c r="E1056" s="36"/>
      <c r="G1056" s="85"/>
      <c r="H1056" s="97"/>
      <c r="I1056" s="12"/>
      <c r="J1056" s="36"/>
    </row>
    <row r="1057" spans="1:10">
      <c r="A1057" s="91"/>
      <c r="B1057" s="92"/>
      <c r="C1057" s="114"/>
      <c r="D1057" s="120" t="str">
        <f>IF(ISBLANK($C1057),"",_xlfn.XLOOKUP($C1057,SpeciesList[Species Code],SpeciesList[Species Name],"Unknown",0))</f>
        <v/>
      </c>
      <c r="E1057" s="36"/>
      <c r="G1057" s="85"/>
      <c r="H1057" s="97"/>
      <c r="I1057" s="12"/>
      <c r="J1057" s="36"/>
    </row>
    <row r="1058" spans="1:10">
      <c r="A1058" s="91"/>
      <c r="B1058" s="92"/>
      <c r="C1058" s="114"/>
      <c r="D1058" s="120" t="str">
        <f>IF(ISBLANK($C1058),"",_xlfn.XLOOKUP($C1058,SpeciesList[Species Code],SpeciesList[Species Name],"Unknown",0))</f>
        <v/>
      </c>
      <c r="E1058" s="36"/>
      <c r="G1058" s="85"/>
      <c r="H1058" s="97"/>
      <c r="I1058" s="12"/>
      <c r="J1058" s="36"/>
    </row>
    <row r="1059" spans="1:10">
      <c r="A1059" s="91"/>
      <c r="B1059" s="92"/>
      <c r="C1059" s="114"/>
      <c r="D1059" s="120" t="str">
        <f>IF(ISBLANK($C1059),"",_xlfn.XLOOKUP($C1059,SpeciesList[Species Code],SpeciesList[Species Name],"Unknown",0))</f>
        <v/>
      </c>
      <c r="E1059" s="36"/>
      <c r="G1059" s="85"/>
      <c r="H1059" s="97"/>
      <c r="I1059" s="12"/>
      <c r="J1059" s="36"/>
    </row>
    <row r="1060" spans="1:10">
      <c r="A1060" s="91"/>
      <c r="B1060" s="92"/>
      <c r="C1060" s="114"/>
      <c r="D1060" s="120" t="str">
        <f>IF(ISBLANK($C1060),"",_xlfn.XLOOKUP($C1060,SpeciesList[Species Code],SpeciesList[Species Name],"Unknown",0))</f>
        <v/>
      </c>
      <c r="E1060" s="36"/>
      <c r="G1060" s="85"/>
      <c r="H1060" s="97"/>
      <c r="I1060" s="12"/>
      <c r="J1060" s="36"/>
    </row>
    <row r="1061" spans="1:10">
      <c r="A1061" s="91"/>
      <c r="B1061" s="92"/>
      <c r="C1061" s="114"/>
      <c r="D1061" s="120" t="str">
        <f>IF(ISBLANK($C1061),"",_xlfn.XLOOKUP($C1061,SpeciesList[Species Code],SpeciesList[Species Name],"Unknown",0))</f>
        <v/>
      </c>
      <c r="E1061" s="36"/>
      <c r="G1061" s="85"/>
      <c r="H1061" s="97"/>
      <c r="I1061" s="12"/>
      <c r="J1061" s="36"/>
    </row>
    <row r="1062" spans="1:10">
      <c r="A1062" s="91"/>
      <c r="B1062" s="92"/>
      <c r="C1062" s="114"/>
      <c r="D1062" s="120" t="str">
        <f>IF(ISBLANK($C1062),"",_xlfn.XLOOKUP($C1062,SpeciesList[Species Code],SpeciesList[Species Name],"Unknown",0))</f>
        <v/>
      </c>
      <c r="E1062" s="36"/>
      <c r="G1062" s="85"/>
      <c r="H1062" s="97"/>
      <c r="I1062" s="12"/>
      <c r="J1062" s="36"/>
    </row>
    <row r="1063" spans="1:10">
      <c r="A1063" s="91"/>
      <c r="B1063" s="92"/>
      <c r="C1063" s="114"/>
      <c r="D1063" s="120" t="str">
        <f>IF(ISBLANK($C1063),"",_xlfn.XLOOKUP($C1063,SpeciesList[Species Code],SpeciesList[Species Name],"Unknown",0))</f>
        <v/>
      </c>
      <c r="E1063" s="36"/>
      <c r="G1063" s="85"/>
      <c r="H1063" s="97"/>
      <c r="I1063" s="12"/>
      <c r="J1063" s="36"/>
    </row>
    <row r="1064" spans="1:10">
      <c r="A1064" s="91"/>
      <c r="B1064" s="92"/>
      <c r="C1064" s="114"/>
      <c r="D1064" s="120" t="str">
        <f>IF(ISBLANK($C1064),"",_xlfn.XLOOKUP($C1064,SpeciesList[Species Code],SpeciesList[Species Name],"Unknown",0))</f>
        <v/>
      </c>
      <c r="E1064" s="36"/>
      <c r="G1064" s="85"/>
      <c r="H1064" s="97"/>
      <c r="I1064" s="12"/>
      <c r="J1064" s="36"/>
    </row>
    <row r="1065" spans="1:10">
      <c r="A1065" s="91"/>
      <c r="B1065" s="92"/>
      <c r="C1065" s="114"/>
      <c r="D1065" s="120" t="str">
        <f>IF(ISBLANK($C1065),"",_xlfn.XLOOKUP($C1065,SpeciesList[Species Code],SpeciesList[Species Name],"Unknown",0))</f>
        <v/>
      </c>
      <c r="E1065" s="36"/>
      <c r="G1065" s="85"/>
      <c r="H1065" s="97"/>
      <c r="I1065" s="12"/>
      <c r="J1065" s="36"/>
    </row>
    <row r="1066" spans="1:10">
      <c r="A1066" s="91"/>
      <c r="B1066" s="92"/>
      <c r="C1066" s="114"/>
      <c r="D1066" s="120" t="str">
        <f>IF(ISBLANK($C1066),"",_xlfn.XLOOKUP($C1066,SpeciesList[Species Code],SpeciesList[Species Name],"Unknown",0))</f>
        <v/>
      </c>
      <c r="E1066" s="36"/>
      <c r="G1066" s="85"/>
      <c r="H1066" s="97"/>
      <c r="I1066" s="12"/>
      <c r="J1066" s="36"/>
    </row>
    <row r="1067" spans="1:10">
      <c r="A1067" s="91"/>
      <c r="B1067" s="92"/>
      <c r="C1067" s="114"/>
      <c r="D1067" s="120" t="str">
        <f>IF(ISBLANK($C1067),"",_xlfn.XLOOKUP($C1067,SpeciesList[Species Code],SpeciesList[Species Name],"Unknown",0))</f>
        <v/>
      </c>
      <c r="E1067" s="36"/>
      <c r="G1067" s="85"/>
      <c r="H1067" s="97"/>
      <c r="I1067" s="12"/>
      <c r="J1067" s="36"/>
    </row>
    <row r="1068" spans="1:10">
      <c r="A1068" s="91"/>
      <c r="B1068" s="92"/>
      <c r="C1068" s="114"/>
      <c r="D1068" s="120" t="str">
        <f>IF(ISBLANK($C1068),"",_xlfn.XLOOKUP($C1068,SpeciesList[Species Code],SpeciesList[Species Name],"Unknown",0))</f>
        <v/>
      </c>
      <c r="E1068" s="36"/>
      <c r="G1068" s="85"/>
      <c r="H1068" s="97"/>
      <c r="I1068" s="12"/>
      <c r="J1068" s="36"/>
    </row>
    <row r="1069" spans="1:10">
      <c r="A1069" s="91"/>
      <c r="B1069" s="92"/>
      <c r="C1069" s="114"/>
      <c r="D1069" s="120" t="str">
        <f>IF(ISBLANK($C1069),"",_xlfn.XLOOKUP($C1069,SpeciesList[Species Code],SpeciesList[Species Name],"Unknown",0))</f>
        <v/>
      </c>
      <c r="E1069" s="36"/>
      <c r="G1069" s="85"/>
      <c r="H1069" s="97"/>
      <c r="I1069" s="12"/>
      <c r="J1069" s="36"/>
    </row>
    <row r="1070" spans="1:10">
      <c r="A1070" s="91"/>
      <c r="B1070" s="92"/>
      <c r="C1070" s="114"/>
      <c r="D1070" s="120" t="str">
        <f>IF(ISBLANK($C1070),"",_xlfn.XLOOKUP($C1070,SpeciesList[Species Code],SpeciesList[Species Name],"Unknown",0))</f>
        <v/>
      </c>
      <c r="E1070" s="36"/>
      <c r="G1070" s="85"/>
      <c r="H1070" s="97"/>
      <c r="I1070" s="12"/>
      <c r="J1070" s="36"/>
    </row>
    <row r="1071" spans="1:10">
      <c r="A1071" s="91"/>
      <c r="B1071" s="92"/>
      <c r="C1071" s="114"/>
      <c r="D1071" s="120" t="str">
        <f>IF(ISBLANK($C1071),"",_xlfn.XLOOKUP($C1071,SpeciesList[Species Code],SpeciesList[Species Name],"Unknown",0))</f>
        <v/>
      </c>
      <c r="E1071" s="36"/>
      <c r="G1071" s="85"/>
      <c r="H1071" s="97"/>
      <c r="I1071" s="12"/>
      <c r="J1071" s="36"/>
    </row>
    <row r="1072" spans="1:10">
      <c r="A1072" s="91"/>
      <c r="B1072" s="92"/>
      <c r="C1072" s="114"/>
      <c r="D1072" s="120" t="str">
        <f>IF(ISBLANK($C1072),"",_xlfn.XLOOKUP($C1072,SpeciesList[Species Code],SpeciesList[Species Name],"Unknown",0))</f>
        <v/>
      </c>
      <c r="E1072" s="36"/>
      <c r="G1072" s="85"/>
      <c r="H1072" s="97"/>
      <c r="I1072" s="12"/>
      <c r="J1072" s="36"/>
    </row>
    <row r="1073" spans="1:10">
      <c r="A1073" s="91"/>
      <c r="B1073" s="92"/>
      <c r="C1073" s="114"/>
      <c r="D1073" s="120" t="str">
        <f>IF(ISBLANK($C1073),"",_xlfn.XLOOKUP($C1073,SpeciesList[Species Code],SpeciesList[Species Name],"Unknown",0))</f>
        <v/>
      </c>
      <c r="E1073" s="36"/>
      <c r="G1073" s="85"/>
      <c r="H1073" s="97"/>
      <c r="I1073" s="12"/>
      <c r="J1073" s="36"/>
    </row>
    <row r="1074" spans="1:10">
      <c r="A1074" s="91"/>
      <c r="B1074" s="92"/>
      <c r="C1074" s="114"/>
      <c r="D1074" s="120" t="str">
        <f>IF(ISBLANK($C1074),"",_xlfn.XLOOKUP($C1074,SpeciesList[Species Code],SpeciesList[Species Name],"Unknown",0))</f>
        <v/>
      </c>
      <c r="E1074" s="36"/>
      <c r="G1074" s="85"/>
      <c r="H1074" s="97"/>
      <c r="I1074" s="12"/>
      <c r="J1074" s="36"/>
    </row>
    <row r="1075" spans="1:10">
      <c r="A1075" s="91"/>
      <c r="B1075" s="92"/>
      <c r="C1075" s="114"/>
      <c r="D1075" s="120" t="str">
        <f>IF(ISBLANK($C1075),"",_xlfn.XLOOKUP($C1075,SpeciesList[Species Code],SpeciesList[Species Name],"Unknown",0))</f>
        <v/>
      </c>
      <c r="E1075" s="36"/>
      <c r="G1075" s="85"/>
      <c r="H1075" s="97"/>
      <c r="I1075" s="12"/>
      <c r="J1075" s="36"/>
    </row>
    <row r="1076" spans="1:10">
      <c r="A1076" s="91"/>
      <c r="B1076" s="92"/>
      <c r="C1076" s="114"/>
      <c r="D1076" s="120" t="str">
        <f>IF(ISBLANK($C1076),"",_xlfn.XLOOKUP($C1076,SpeciesList[Species Code],SpeciesList[Species Name],"Unknown",0))</f>
        <v/>
      </c>
      <c r="E1076" s="36"/>
      <c r="G1076" s="85"/>
      <c r="H1076" s="97"/>
      <c r="I1076" s="12"/>
      <c r="J1076" s="36"/>
    </row>
    <row r="1077" spans="1:10">
      <c r="A1077" s="91"/>
      <c r="B1077" s="92"/>
      <c r="C1077" s="114"/>
      <c r="D1077" s="120" t="str">
        <f>IF(ISBLANK($C1077),"",_xlfn.XLOOKUP($C1077,SpeciesList[Species Code],SpeciesList[Species Name],"Unknown",0))</f>
        <v/>
      </c>
      <c r="E1077" s="36"/>
      <c r="G1077" s="85"/>
      <c r="H1077" s="97"/>
      <c r="I1077" s="12"/>
      <c r="J1077" s="36"/>
    </row>
    <row r="1078" spans="1:10">
      <c r="A1078" s="91"/>
      <c r="B1078" s="92"/>
      <c r="C1078" s="114"/>
      <c r="D1078" s="120" t="str">
        <f>IF(ISBLANK($C1078),"",_xlfn.XLOOKUP($C1078,SpeciesList[Species Code],SpeciesList[Species Name],"Unknown",0))</f>
        <v/>
      </c>
      <c r="E1078" s="36"/>
      <c r="G1078" s="85"/>
      <c r="H1078" s="97"/>
      <c r="I1078" s="12"/>
      <c r="J1078" s="36"/>
    </row>
    <row r="1079" spans="1:10">
      <c r="A1079" s="91"/>
      <c r="B1079" s="92"/>
      <c r="C1079" s="114"/>
      <c r="D1079" s="120" t="str">
        <f>IF(ISBLANK($C1079),"",_xlfn.XLOOKUP($C1079,SpeciesList[Species Code],SpeciesList[Species Name],"Unknown",0))</f>
        <v/>
      </c>
      <c r="E1079" s="36"/>
      <c r="G1079" s="85"/>
      <c r="H1079" s="97"/>
      <c r="I1079" s="12"/>
      <c r="J1079" s="36"/>
    </row>
    <row r="1080" spans="1:10">
      <c r="A1080" s="91"/>
      <c r="B1080" s="92"/>
      <c r="C1080" s="114"/>
      <c r="D1080" s="120" t="str">
        <f>IF(ISBLANK($C1080),"",_xlfn.XLOOKUP($C1080,SpeciesList[Species Code],SpeciesList[Species Name],"Unknown",0))</f>
        <v/>
      </c>
      <c r="E1080" s="36"/>
      <c r="G1080" s="85"/>
      <c r="H1080" s="97"/>
      <c r="I1080" s="12"/>
      <c r="J1080" s="36"/>
    </row>
    <row r="1081" spans="1:10">
      <c r="A1081" s="91"/>
      <c r="B1081" s="92"/>
      <c r="C1081" s="114"/>
      <c r="D1081" s="120" t="str">
        <f>IF(ISBLANK($C1081),"",_xlfn.XLOOKUP($C1081,SpeciesList[Species Code],SpeciesList[Species Name],"Unknown",0))</f>
        <v/>
      </c>
      <c r="E1081" s="36"/>
      <c r="G1081" s="85"/>
      <c r="H1081" s="97"/>
      <c r="I1081" s="12"/>
      <c r="J1081" s="36"/>
    </row>
    <row r="1082" spans="1:10">
      <c r="A1082" s="91"/>
      <c r="B1082" s="92"/>
      <c r="C1082" s="114"/>
      <c r="D1082" s="120" t="str">
        <f>IF(ISBLANK($C1082),"",_xlfn.XLOOKUP($C1082,SpeciesList[Species Code],SpeciesList[Species Name],"Unknown",0))</f>
        <v/>
      </c>
      <c r="E1082" s="36"/>
      <c r="G1082" s="85"/>
      <c r="H1082" s="97"/>
      <c r="I1082" s="12"/>
      <c r="J1082" s="36"/>
    </row>
    <row r="1083" spans="1:10">
      <c r="A1083" s="91"/>
      <c r="B1083" s="92"/>
      <c r="C1083" s="114"/>
      <c r="D1083" s="120" t="str">
        <f>IF(ISBLANK($C1083),"",_xlfn.XLOOKUP($C1083,SpeciesList[Species Code],SpeciesList[Species Name],"Unknown",0))</f>
        <v/>
      </c>
      <c r="E1083" s="36"/>
      <c r="G1083" s="85"/>
      <c r="H1083" s="97"/>
      <c r="I1083" s="12"/>
      <c r="J1083" s="36"/>
    </row>
    <row r="1084" spans="1:10">
      <c r="A1084" s="91"/>
      <c r="B1084" s="92"/>
      <c r="C1084" s="114"/>
      <c r="D1084" s="120" t="str">
        <f>IF(ISBLANK($C1084),"",_xlfn.XLOOKUP($C1084,SpeciesList[Species Code],SpeciesList[Species Name],"Unknown",0))</f>
        <v/>
      </c>
      <c r="E1084" s="36"/>
      <c r="G1084" s="85"/>
      <c r="H1084" s="97"/>
      <c r="I1084" s="12"/>
      <c r="J1084" s="36"/>
    </row>
    <row r="1085" spans="1:10">
      <c r="A1085" s="91"/>
      <c r="B1085" s="92"/>
      <c r="C1085" s="114"/>
      <c r="D1085" s="120" t="str">
        <f>IF(ISBLANK($C1085),"",_xlfn.XLOOKUP($C1085,SpeciesList[Species Code],SpeciesList[Species Name],"Unknown",0))</f>
        <v/>
      </c>
      <c r="E1085" s="36"/>
      <c r="G1085" s="85"/>
      <c r="H1085" s="97"/>
      <c r="I1085" s="12"/>
      <c r="J1085" s="36"/>
    </row>
    <row r="1086" spans="1:10">
      <c r="A1086" s="91"/>
      <c r="B1086" s="92"/>
      <c r="C1086" s="114"/>
      <c r="D1086" s="120" t="str">
        <f>IF(ISBLANK($C1086),"",_xlfn.XLOOKUP($C1086,SpeciesList[Species Code],SpeciesList[Species Name],"Unknown",0))</f>
        <v/>
      </c>
      <c r="E1086" s="36"/>
      <c r="G1086" s="85"/>
      <c r="H1086" s="97"/>
      <c r="I1086" s="12"/>
      <c r="J1086" s="36"/>
    </row>
    <row r="1087" spans="1:10">
      <c r="A1087" s="91"/>
      <c r="B1087" s="92"/>
      <c r="C1087" s="114"/>
      <c r="D1087" s="120" t="str">
        <f>IF(ISBLANK($C1087),"",_xlfn.XLOOKUP($C1087,SpeciesList[Species Code],SpeciesList[Species Name],"Unknown",0))</f>
        <v/>
      </c>
      <c r="E1087" s="36"/>
      <c r="G1087" s="85"/>
      <c r="H1087" s="97"/>
      <c r="I1087" s="12"/>
      <c r="J1087" s="36"/>
    </row>
    <row r="1088" spans="1:10">
      <c r="A1088" s="91"/>
      <c r="B1088" s="92"/>
      <c r="C1088" s="114"/>
      <c r="D1088" s="120" t="str">
        <f>IF(ISBLANK($C1088),"",_xlfn.XLOOKUP($C1088,SpeciesList[Species Code],SpeciesList[Species Name],"Unknown",0))</f>
        <v/>
      </c>
      <c r="E1088" s="36"/>
      <c r="G1088" s="85"/>
      <c r="H1088" s="97"/>
      <c r="I1088" s="12"/>
      <c r="J1088" s="36"/>
    </row>
    <row r="1089" spans="1:10">
      <c r="A1089" s="91"/>
      <c r="B1089" s="92"/>
      <c r="C1089" s="114"/>
      <c r="D1089" s="120" t="str">
        <f>IF(ISBLANK($C1089),"",_xlfn.XLOOKUP($C1089,SpeciesList[Species Code],SpeciesList[Species Name],"Unknown",0))</f>
        <v/>
      </c>
      <c r="E1089" s="36"/>
      <c r="G1089" s="85"/>
      <c r="H1089" s="97"/>
      <c r="I1089" s="12"/>
      <c r="J1089" s="36"/>
    </row>
    <row r="1090" spans="1:10">
      <c r="A1090" s="91"/>
      <c r="B1090" s="92"/>
      <c r="C1090" s="114"/>
      <c r="D1090" s="120" t="str">
        <f>IF(ISBLANK($C1090),"",_xlfn.XLOOKUP($C1090,SpeciesList[Species Code],SpeciesList[Species Name],"Unknown",0))</f>
        <v/>
      </c>
      <c r="E1090" s="36"/>
      <c r="G1090" s="85"/>
      <c r="H1090" s="97"/>
      <c r="I1090" s="12"/>
      <c r="J1090" s="36"/>
    </row>
    <row r="1091" spans="1:10">
      <c r="A1091" s="91"/>
      <c r="B1091" s="92"/>
      <c r="C1091" s="114"/>
      <c r="D1091" s="120" t="str">
        <f>IF(ISBLANK($C1091),"",_xlfn.XLOOKUP($C1091,SpeciesList[Species Code],SpeciesList[Species Name],"Unknown",0))</f>
        <v/>
      </c>
      <c r="E1091" s="36"/>
      <c r="G1091" s="85"/>
      <c r="H1091" s="97"/>
      <c r="I1091" s="12"/>
      <c r="J1091" s="36"/>
    </row>
    <row r="1092" spans="1:10">
      <c r="A1092" s="91"/>
      <c r="B1092" s="92"/>
      <c r="C1092" s="114"/>
      <c r="D1092" s="120" t="str">
        <f>IF(ISBLANK($C1092),"",_xlfn.XLOOKUP($C1092,SpeciesList[Species Code],SpeciesList[Species Name],"Unknown",0))</f>
        <v/>
      </c>
      <c r="E1092" s="36"/>
      <c r="G1092" s="85"/>
      <c r="H1092" s="97"/>
      <c r="I1092" s="12"/>
      <c r="J1092" s="36"/>
    </row>
    <row r="1093" spans="1:10">
      <c r="A1093" s="91"/>
      <c r="B1093" s="92"/>
      <c r="C1093" s="114"/>
      <c r="D1093" s="120" t="str">
        <f>IF(ISBLANK($C1093),"",_xlfn.XLOOKUP($C1093,SpeciesList[Species Code],SpeciesList[Species Name],"Unknown",0))</f>
        <v/>
      </c>
      <c r="E1093" s="36"/>
      <c r="G1093" s="85"/>
      <c r="H1093" s="97"/>
      <c r="I1093" s="12"/>
      <c r="J1093" s="36"/>
    </row>
    <row r="1094" spans="1:10">
      <c r="A1094" s="91"/>
      <c r="B1094" s="92"/>
      <c r="C1094" s="114"/>
      <c r="D1094" s="120" t="str">
        <f>IF(ISBLANK($C1094),"",_xlfn.XLOOKUP($C1094,SpeciesList[Species Code],SpeciesList[Species Name],"Unknown",0))</f>
        <v/>
      </c>
      <c r="E1094" s="36"/>
      <c r="G1094" s="85"/>
      <c r="H1094" s="97"/>
      <c r="I1094" s="12"/>
      <c r="J1094" s="36"/>
    </row>
    <row r="1095" spans="1:10">
      <c r="A1095" s="91"/>
      <c r="B1095" s="92"/>
      <c r="C1095" s="114"/>
      <c r="D1095" s="120" t="str">
        <f>IF(ISBLANK($C1095),"",_xlfn.XLOOKUP($C1095,SpeciesList[Species Code],SpeciesList[Species Name],"Unknown",0))</f>
        <v/>
      </c>
      <c r="E1095" s="36"/>
      <c r="G1095" s="85"/>
      <c r="H1095" s="97"/>
      <c r="I1095" s="12"/>
      <c r="J1095" s="36"/>
    </row>
    <row r="1096" spans="1:10">
      <c r="A1096" s="91"/>
      <c r="B1096" s="92"/>
      <c r="C1096" s="114"/>
      <c r="D1096" s="120" t="str">
        <f>IF(ISBLANK($C1096),"",_xlfn.XLOOKUP($C1096,SpeciesList[Species Code],SpeciesList[Species Name],"Unknown",0))</f>
        <v/>
      </c>
      <c r="E1096" s="36"/>
      <c r="G1096" s="85"/>
      <c r="H1096" s="97"/>
      <c r="I1096" s="12"/>
      <c r="J1096" s="36"/>
    </row>
    <row r="1097" spans="1:10">
      <c r="A1097" s="91"/>
      <c r="B1097" s="92"/>
      <c r="C1097" s="114"/>
      <c r="D1097" s="120" t="str">
        <f>IF(ISBLANK($C1097),"",_xlfn.XLOOKUP($C1097,SpeciesList[Species Code],SpeciesList[Species Name],"Unknown",0))</f>
        <v/>
      </c>
      <c r="E1097" s="36"/>
      <c r="G1097" s="85"/>
      <c r="H1097" s="97"/>
      <c r="I1097" s="12"/>
      <c r="J1097" s="36"/>
    </row>
    <row r="1098" spans="1:10">
      <c r="A1098" s="91"/>
      <c r="B1098" s="92"/>
      <c r="C1098" s="114"/>
      <c r="D1098" s="120" t="str">
        <f>IF(ISBLANK($C1098),"",_xlfn.XLOOKUP($C1098,SpeciesList[Species Code],SpeciesList[Species Name],"Unknown",0))</f>
        <v/>
      </c>
      <c r="E1098" s="36"/>
      <c r="G1098" s="85"/>
      <c r="H1098" s="97"/>
      <c r="I1098" s="12"/>
      <c r="J1098" s="36"/>
    </row>
    <row r="1099" spans="1:10">
      <c r="A1099" s="91"/>
      <c r="B1099" s="92"/>
      <c r="C1099" s="114"/>
      <c r="D1099" s="120" t="str">
        <f>IF(ISBLANK($C1099),"",_xlfn.XLOOKUP($C1099,SpeciesList[Species Code],SpeciesList[Species Name],"Unknown",0))</f>
        <v/>
      </c>
      <c r="E1099" s="36"/>
      <c r="G1099" s="85"/>
      <c r="H1099" s="97"/>
      <c r="I1099" s="12"/>
      <c r="J1099" s="36"/>
    </row>
    <row r="1100" spans="1:10">
      <c r="A1100" s="91"/>
      <c r="B1100" s="92"/>
      <c r="C1100" s="114"/>
      <c r="D1100" s="120" t="str">
        <f>IF(ISBLANK($C1100),"",_xlfn.XLOOKUP($C1100,SpeciesList[Species Code],SpeciesList[Species Name],"Unknown",0))</f>
        <v/>
      </c>
      <c r="E1100" s="36"/>
      <c r="G1100" s="85"/>
      <c r="H1100" s="97"/>
      <c r="I1100" s="12"/>
      <c r="J1100" s="36"/>
    </row>
    <row r="1101" spans="1:10">
      <c r="A1101" s="91"/>
      <c r="B1101" s="92"/>
      <c r="C1101" s="114"/>
      <c r="D1101" s="120" t="str">
        <f>IF(ISBLANK($C1101),"",_xlfn.XLOOKUP($C1101,SpeciesList[Species Code],SpeciesList[Species Name],"Unknown",0))</f>
        <v/>
      </c>
      <c r="E1101" s="36"/>
      <c r="G1101" s="85"/>
      <c r="H1101" s="97"/>
      <c r="I1101" s="12"/>
      <c r="J1101" s="36"/>
    </row>
    <row r="1102" spans="1:10">
      <c r="A1102" s="91"/>
      <c r="B1102" s="92"/>
      <c r="C1102" s="114"/>
      <c r="D1102" s="120" t="str">
        <f>IF(ISBLANK($C1102),"",_xlfn.XLOOKUP($C1102,SpeciesList[Species Code],SpeciesList[Species Name],"Unknown",0))</f>
        <v/>
      </c>
      <c r="E1102" s="36"/>
      <c r="G1102" s="85"/>
      <c r="H1102" s="97"/>
      <c r="I1102" s="12"/>
      <c r="J1102" s="36"/>
    </row>
    <row r="1103" spans="1:10">
      <c r="A1103" s="91"/>
      <c r="B1103" s="92"/>
      <c r="C1103" s="114"/>
      <c r="D1103" s="120" t="str">
        <f>IF(ISBLANK($C1103),"",_xlfn.XLOOKUP($C1103,SpeciesList[Species Code],SpeciesList[Species Name],"Unknown",0))</f>
        <v/>
      </c>
      <c r="E1103" s="36"/>
      <c r="G1103" s="85"/>
      <c r="H1103" s="97"/>
      <c r="I1103" s="12"/>
      <c r="J1103" s="36"/>
    </row>
    <row r="1104" spans="1:10">
      <c r="A1104" s="91"/>
      <c r="B1104" s="92"/>
      <c r="C1104" s="114"/>
      <c r="D1104" s="120" t="str">
        <f>IF(ISBLANK($C1104),"",_xlfn.XLOOKUP($C1104,SpeciesList[Species Code],SpeciesList[Species Name],"Unknown",0))</f>
        <v/>
      </c>
      <c r="E1104" s="36"/>
      <c r="G1104" s="85"/>
      <c r="H1104" s="97"/>
      <c r="I1104" s="12"/>
      <c r="J1104" s="36"/>
    </row>
    <row r="1105" spans="1:10">
      <c r="A1105" s="91"/>
      <c r="B1105" s="92"/>
      <c r="C1105" s="114"/>
      <c r="D1105" s="120" t="str">
        <f>IF(ISBLANK($C1105),"",_xlfn.XLOOKUP($C1105,SpeciesList[Species Code],SpeciesList[Species Name],"Unknown",0))</f>
        <v/>
      </c>
      <c r="E1105" s="36"/>
      <c r="G1105" s="85"/>
      <c r="H1105" s="97"/>
      <c r="I1105" s="12"/>
      <c r="J1105" s="36"/>
    </row>
    <row r="1106" spans="1:10">
      <c r="A1106" s="91"/>
      <c r="B1106" s="92"/>
      <c r="C1106" s="114"/>
      <c r="D1106" s="120" t="str">
        <f>IF(ISBLANK($C1106),"",_xlfn.XLOOKUP($C1106,SpeciesList[Species Code],SpeciesList[Species Name],"Unknown",0))</f>
        <v/>
      </c>
      <c r="E1106" s="36"/>
      <c r="G1106" s="85"/>
      <c r="H1106" s="97"/>
      <c r="I1106" s="12"/>
      <c r="J1106" s="36"/>
    </row>
    <row r="1107" spans="1:10">
      <c r="A1107" s="91"/>
      <c r="B1107" s="92"/>
      <c r="C1107" s="114"/>
      <c r="D1107" s="120" t="str">
        <f>IF(ISBLANK($C1107),"",_xlfn.XLOOKUP($C1107,SpeciesList[Species Code],SpeciesList[Species Name],"Unknown",0))</f>
        <v/>
      </c>
      <c r="E1107" s="36"/>
      <c r="G1107" s="85"/>
      <c r="H1107" s="97"/>
      <c r="I1107" s="12"/>
      <c r="J1107" s="36"/>
    </row>
    <row r="1108" spans="1:10">
      <c r="A1108" s="91"/>
      <c r="B1108" s="92"/>
      <c r="C1108" s="114"/>
      <c r="D1108" s="120" t="str">
        <f>IF(ISBLANK($C1108),"",_xlfn.XLOOKUP($C1108,SpeciesList[Species Code],SpeciesList[Species Name],"Unknown",0))</f>
        <v/>
      </c>
      <c r="E1108" s="36"/>
      <c r="G1108" s="85"/>
      <c r="H1108" s="97"/>
      <c r="I1108" s="12"/>
      <c r="J1108" s="36"/>
    </row>
    <row r="1109" spans="1:10">
      <c r="A1109" s="91"/>
      <c r="B1109" s="92"/>
      <c r="C1109" s="114"/>
      <c r="D1109" s="120" t="str">
        <f>IF(ISBLANK($C1109),"",_xlfn.XLOOKUP($C1109,SpeciesList[Species Code],SpeciesList[Species Name],"Unknown",0))</f>
        <v/>
      </c>
      <c r="E1109" s="36"/>
      <c r="G1109" s="85"/>
      <c r="H1109" s="97"/>
      <c r="I1109" s="12"/>
      <c r="J1109" s="36"/>
    </row>
    <row r="1110" spans="1:10">
      <c r="A1110" s="91"/>
      <c r="B1110" s="92"/>
      <c r="C1110" s="114"/>
      <c r="D1110" s="120" t="str">
        <f>IF(ISBLANK($C1110),"",_xlfn.XLOOKUP($C1110,SpeciesList[Species Code],SpeciesList[Species Name],"Unknown",0))</f>
        <v/>
      </c>
      <c r="E1110" s="36"/>
      <c r="G1110" s="85"/>
      <c r="H1110" s="97"/>
      <c r="I1110" s="12"/>
      <c r="J1110" s="36"/>
    </row>
    <row r="1111" spans="1:10">
      <c r="A1111" s="91"/>
      <c r="B1111" s="92"/>
      <c r="C1111" s="114"/>
      <c r="D1111" s="120" t="str">
        <f>IF(ISBLANK($C1111),"",_xlfn.XLOOKUP($C1111,SpeciesList[Species Code],SpeciesList[Species Name],"Unknown",0))</f>
        <v/>
      </c>
      <c r="E1111" s="36"/>
      <c r="G1111" s="85"/>
      <c r="H1111" s="97"/>
      <c r="I1111" s="12"/>
      <c r="J1111" s="36"/>
    </row>
    <row r="1112" spans="1:10">
      <c r="A1112" s="91"/>
      <c r="B1112" s="92"/>
      <c r="C1112" s="114"/>
      <c r="D1112" s="120" t="str">
        <f>IF(ISBLANK($C1112),"",_xlfn.XLOOKUP($C1112,SpeciesList[Species Code],SpeciesList[Species Name],"Unknown",0))</f>
        <v/>
      </c>
      <c r="E1112" s="36"/>
      <c r="G1112" s="85"/>
      <c r="H1112" s="97"/>
      <c r="I1112" s="12"/>
      <c r="J1112" s="36"/>
    </row>
    <row r="1113" spans="1:10">
      <c r="A1113" s="91"/>
      <c r="B1113" s="92"/>
      <c r="C1113" s="114"/>
      <c r="D1113" s="120" t="str">
        <f>IF(ISBLANK($C1113),"",_xlfn.XLOOKUP($C1113,SpeciesList[Species Code],SpeciesList[Species Name],"Unknown",0))</f>
        <v/>
      </c>
      <c r="E1113" s="36"/>
      <c r="G1113" s="85"/>
      <c r="H1113" s="97"/>
      <c r="I1113" s="12"/>
      <c r="J1113" s="36"/>
    </row>
    <row r="1114" spans="1:10">
      <c r="A1114" s="91"/>
      <c r="B1114" s="92"/>
      <c r="C1114" s="114"/>
      <c r="D1114" s="120" t="str">
        <f>IF(ISBLANK($C1114),"",_xlfn.XLOOKUP($C1114,SpeciesList[Species Code],SpeciesList[Species Name],"Unknown",0))</f>
        <v/>
      </c>
      <c r="E1114" s="36"/>
      <c r="G1114" s="85"/>
      <c r="H1114" s="97"/>
      <c r="I1114" s="12"/>
      <c r="J1114" s="36"/>
    </row>
    <row r="1115" spans="1:10">
      <c r="A1115" s="91"/>
      <c r="B1115" s="92"/>
      <c r="C1115" s="114"/>
      <c r="D1115" s="120" t="str">
        <f>IF(ISBLANK($C1115),"",_xlfn.XLOOKUP($C1115,SpeciesList[Species Code],SpeciesList[Species Name],"Unknown",0))</f>
        <v/>
      </c>
      <c r="E1115" s="36"/>
      <c r="G1115" s="85"/>
      <c r="H1115" s="97"/>
      <c r="I1115" s="12"/>
      <c r="J1115" s="36"/>
    </row>
    <row r="1116" spans="1:10">
      <c r="A1116" s="91"/>
      <c r="B1116" s="92"/>
      <c r="C1116" s="114"/>
      <c r="D1116" s="120" t="str">
        <f>IF(ISBLANK($C1116),"",_xlfn.XLOOKUP($C1116,SpeciesList[Species Code],SpeciesList[Species Name],"Unknown",0))</f>
        <v/>
      </c>
      <c r="E1116" s="36"/>
      <c r="G1116" s="85"/>
      <c r="H1116" s="97"/>
      <c r="I1116" s="12"/>
      <c r="J1116" s="36"/>
    </row>
    <row r="1117" spans="1:10">
      <c r="A1117" s="91"/>
      <c r="B1117" s="92"/>
      <c r="C1117" s="114"/>
      <c r="D1117" s="120" t="str">
        <f>IF(ISBLANK($C1117),"",_xlfn.XLOOKUP($C1117,SpeciesList[Species Code],SpeciesList[Species Name],"Unknown",0))</f>
        <v/>
      </c>
      <c r="E1117" s="36"/>
      <c r="G1117" s="85"/>
      <c r="H1117" s="97"/>
      <c r="I1117" s="12"/>
      <c r="J1117" s="36"/>
    </row>
    <row r="1118" spans="1:10">
      <c r="A1118" s="91"/>
      <c r="B1118" s="92"/>
      <c r="C1118" s="114"/>
      <c r="D1118" s="120" t="str">
        <f>IF(ISBLANK($C1118),"",_xlfn.XLOOKUP($C1118,SpeciesList[Species Code],SpeciesList[Species Name],"Unknown",0))</f>
        <v/>
      </c>
      <c r="E1118" s="36"/>
      <c r="G1118" s="85"/>
      <c r="H1118" s="97"/>
      <c r="I1118" s="12"/>
      <c r="J1118" s="36"/>
    </row>
    <row r="1119" spans="1:10">
      <c r="A1119" s="91"/>
      <c r="B1119" s="92"/>
      <c r="C1119" s="114"/>
      <c r="D1119" s="120" t="str">
        <f>IF(ISBLANK($C1119),"",_xlfn.XLOOKUP($C1119,SpeciesList[Species Code],SpeciesList[Species Name],"Unknown",0))</f>
        <v/>
      </c>
      <c r="E1119" s="36"/>
      <c r="G1119" s="85"/>
      <c r="H1119" s="97"/>
      <c r="I1119" s="12"/>
      <c r="J1119" s="36"/>
    </row>
    <row r="1120" spans="1:10">
      <c r="A1120" s="91"/>
      <c r="B1120" s="92"/>
      <c r="C1120" s="114"/>
      <c r="D1120" s="120" t="str">
        <f>IF(ISBLANK($C1120),"",_xlfn.XLOOKUP($C1120,SpeciesList[Species Code],SpeciesList[Species Name],"Unknown",0))</f>
        <v/>
      </c>
      <c r="E1120" s="36"/>
      <c r="G1120" s="85"/>
      <c r="H1120" s="97"/>
      <c r="I1120" s="12"/>
      <c r="J1120" s="36"/>
    </row>
    <row r="1121" spans="1:11" ht="18.75" customHeight="1">
      <c r="A1121"/>
      <c r="B1121"/>
      <c r="C1121"/>
      <c r="D1121"/>
      <c r="E1121"/>
      <c r="J1121"/>
      <c r="K1121"/>
    </row>
    <row r="1122" spans="1:11" ht="15.6" customHeight="1">
      <c r="A1122" s="174" t="s">
        <v>119</v>
      </c>
      <c r="B1122" s="174"/>
      <c r="C1122" s="174"/>
      <c r="D1122" s="174"/>
      <c r="E1122" s="174"/>
      <c r="F1122" s="174"/>
      <c r="G1122" s="174"/>
      <c r="H1122" s="174"/>
      <c r="I1122" s="174"/>
      <c r="J1122" s="174"/>
    </row>
    <row r="1123" spans="1:11" ht="18.75" customHeight="1">
      <c r="A1123"/>
      <c r="B1123"/>
      <c r="C1123"/>
      <c r="D1123"/>
      <c r="E1123"/>
      <c r="J1123"/>
    </row>
    <row r="1124" spans="1:11" ht="23.45" customHeight="1">
      <c r="A1124"/>
      <c r="B1124"/>
      <c r="C1124"/>
      <c r="D1124"/>
      <c r="E1124"/>
      <c r="J1124"/>
    </row>
  </sheetData>
  <sheetProtection algorithmName="SHA-512" hashValue="GEnXDqNaFYtrSU4rngZESp7EC7IMEahT8d+gVaduUqCAgnWxUELQqQvs/UIzBHhbKl4rXWFnWGXq5XJE3mX8eg==" saltValue="N71Xc3O+dU7ZgAHYMqF+Mg==" spinCount="100000" sheet="1" objects="1" scenarios="1" selectLockedCells="1"/>
  <mergeCells count="11">
    <mergeCell ref="A4:J4"/>
    <mergeCell ref="A6:J6"/>
    <mergeCell ref="A7:J7"/>
    <mergeCell ref="A8:J10"/>
    <mergeCell ref="A1122:J1122"/>
    <mergeCell ref="G117:J117"/>
    <mergeCell ref="G118:J118"/>
    <mergeCell ref="A12:E12"/>
    <mergeCell ref="A13:E13"/>
    <mergeCell ref="A117:E117"/>
    <mergeCell ref="A118:E118"/>
  </mergeCells>
  <conditionalFormatting sqref="A15:A114 A121:A1120">
    <cfRule type="expression" dxfId="60" priority="2">
      <formula>NOT(ISBLANK($A15))</formula>
    </cfRule>
  </conditionalFormatting>
  <conditionalFormatting sqref="A8:B8">
    <cfRule type="expression" dxfId="59" priority="106">
      <formula>ISBLANK(A8)</formula>
    </cfRule>
  </conditionalFormatting>
  <conditionalFormatting sqref="A15:B114">
    <cfRule type="expression" dxfId="58" priority="49">
      <formula>AND((ISBLANK($A15)),NOT(ISBLANK($C15)))</formula>
    </cfRule>
    <cfRule type="expression" dxfId="57" priority="16">
      <formula>AND((ISBLANK($A15)),NOT(ISBLANK($D15)))</formula>
    </cfRule>
  </conditionalFormatting>
  <conditionalFormatting sqref="A121:B1120">
    <cfRule type="expression" dxfId="56" priority="55">
      <formula>AND((ISBLANK($A121)),NOT(ISBLANK($C121)))</formula>
    </cfRule>
  </conditionalFormatting>
  <conditionalFormatting sqref="A15:D114">
    <cfRule type="expression" dxfId="55" priority="67">
      <formula>ISBLANK(A15)</formula>
    </cfRule>
    <cfRule type="expression" dxfId="54" priority="48">
      <formula>AND((ISBLANK($A15)),NOT(ISBLANK($B15)))</formula>
    </cfRule>
  </conditionalFormatting>
  <conditionalFormatting sqref="A121:D1120">
    <cfRule type="expression" dxfId="53" priority="18">
      <formula>AND((ISBLANK($A121)),NOT(ISBLANK($E121)))</formula>
    </cfRule>
  </conditionalFormatting>
  <conditionalFormatting sqref="A121:E1120">
    <cfRule type="expression" dxfId="52" priority="26">
      <formula>AND((ISBLANK($B121)),NOT(ISBLANK($A121)))</formula>
    </cfRule>
    <cfRule type="expression" dxfId="51" priority="69">
      <formula>ISBLANK(A121)</formula>
    </cfRule>
    <cfRule type="expression" dxfId="50" priority="20">
      <formula>AND((ISBLANK($E121)),NOT(ISBLANK($C121)))</formula>
    </cfRule>
  </conditionalFormatting>
  <conditionalFormatting sqref="B15:B114 B121:B1120">
    <cfRule type="expression" dxfId="49" priority="3">
      <formula>NOT(ISBLANK($B15))</formula>
    </cfRule>
  </conditionalFormatting>
  <conditionalFormatting sqref="B15:B114">
    <cfRule type="expression" dxfId="48" priority="41">
      <formula>AND((ISBLANK($B15)),NOT(ISBLANK($A15)))</formula>
    </cfRule>
  </conditionalFormatting>
  <conditionalFormatting sqref="B121:B1120">
    <cfRule type="expression" dxfId="47" priority="53">
      <formula>AND((ISBLANK($B121)),NOT(ISBLANK($C121)))</formula>
    </cfRule>
  </conditionalFormatting>
  <conditionalFormatting sqref="C15:C114">
    <cfRule type="expression" dxfId="46" priority="46">
      <formula>AND((ISBLANK($C15)),NOT(ISBLANK($A15)))</formula>
    </cfRule>
    <cfRule type="expression" dxfId="45" priority="38">
      <formula>AND((ISBLANK($C15)),NOT(ISBLANK($D15)))</formula>
    </cfRule>
  </conditionalFormatting>
  <conditionalFormatting sqref="C121:D1120 C15:C114">
    <cfRule type="expression" dxfId="44" priority="4">
      <formula>NOT(ISBLANK($C15))</formula>
    </cfRule>
  </conditionalFormatting>
  <conditionalFormatting sqref="C121:E1120 A121:A1120">
    <cfRule type="expression" dxfId="43" priority="19">
      <formula>AND((ISBLANK($C121)),NOT(ISBLANK($B121)))</formula>
    </cfRule>
    <cfRule type="expression" dxfId="42" priority="17">
      <formula>AND((ISBLANK($A121)),NOT(ISBLANK($B121)))</formula>
    </cfRule>
  </conditionalFormatting>
  <conditionalFormatting sqref="D15:D114">
    <cfRule type="expression" dxfId="41" priority="5">
      <formula>NOT(ISBLANK($D15))</formula>
    </cfRule>
    <cfRule type="expression" dxfId="40" priority="43">
      <formula>AND((ISBLANK($D15)),NOT(ISBLANK($C15)))</formula>
    </cfRule>
    <cfRule type="expression" dxfId="39" priority="45">
      <formula>AND((ISBLANK($D15)),NOT(ISBLANK($A15)))</formula>
    </cfRule>
  </conditionalFormatting>
  <conditionalFormatting sqref="D121:D1120">
    <cfRule type="expression" dxfId="38" priority="56">
      <formula>ISBLANK($C121)</formula>
    </cfRule>
  </conditionalFormatting>
  <conditionalFormatting sqref="E121:E1120">
    <cfRule type="expression" dxfId="37" priority="6">
      <formula>NOT(ISBLANK($E121))</formula>
    </cfRule>
  </conditionalFormatting>
  <conditionalFormatting sqref="G121:G1120">
    <cfRule type="expression" dxfId="36" priority="8">
      <formula>NOT(ISBLANK($G121))</formula>
    </cfRule>
  </conditionalFormatting>
  <conditionalFormatting sqref="G121:H1120">
    <cfRule type="expression" dxfId="35" priority="32">
      <formula>AND((ISBLANK($G121)),NOT(ISBLANK($I121)))</formula>
    </cfRule>
  </conditionalFormatting>
  <conditionalFormatting sqref="G121:I1120">
    <cfRule type="expression" dxfId="34" priority="21">
      <formula>AND((ISBLANK($G121)),NOT(ISBLANK($J121)))</formula>
    </cfRule>
  </conditionalFormatting>
  <conditionalFormatting sqref="G121:J1120">
    <cfRule type="expression" dxfId="33" priority="57">
      <formula>ISBLANK(G121)</formula>
    </cfRule>
  </conditionalFormatting>
  <conditionalFormatting sqref="H121:H1120">
    <cfRule type="expression" dxfId="32" priority="10">
      <formula>NOT(ISBLANK($H121))</formula>
    </cfRule>
    <cfRule type="expression" dxfId="31" priority="28">
      <formula>AND((ISBLANK($H121)),NOT(ISBLANK($I121)))</formula>
    </cfRule>
  </conditionalFormatting>
  <conditionalFormatting sqref="H121:I1120">
    <cfRule type="expression" dxfId="30" priority="29">
      <formula>AND((ISBLANK($I121)),NOT(ISBLANK($G121)))</formula>
    </cfRule>
  </conditionalFormatting>
  <conditionalFormatting sqref="I121:I1120">
    <cfRule type="expression" dxfId="29" priority="12">
      <formula>NOT(ISBLANK($I121))</formula>
    </cfRule>
  </conditionalFormatting>
  <conditionalFormatting sqref="I121:J1120 G121:G1120">
    <cfRule type="expression" dxfId="28" priority="25">
      <formula>AND((ISBLANK($G121)),NOT(ISBLANK($H121)))</formula>
    </cfRule>
  </conditionalFormatting>
  <conditionalFormatting sqref="J121:J1120">
    <cfRule type="expression" dxfId="27" priority="30">
      <formula>AND((ISBLANK($J121)),NOT(ISBLANK($I121)))</formula>
    </cfRule>
    <cfRule type="expression" dxfId="26" priority="34">
      <formula>AND((ISBLANK($J121)),NOT(ISBLANK($G121)))</formula>
    </cfRule>
    <cfRule type="expression" dxfId="25" priority="14">
      <formula>NOT(ISBLANK($J121))</formula>
    </cfRule>
  </conditionalFormatting>
  <dataValidations count="5">
    <dataValidation type="whole" allowBlank="1" showInputMessage="1" showErrorMessage="1" errorTitle="Invalid entry" error="Please enter a whole number." sqref="E121:E1120 J121:J1120" xr:uid="{78E59A4F-A8D4-405E-A22D-2D061E520149}">
      <formula1>1</formula1>
      <formula2>10000000000000</formula2>
    </dataValidation>
    <dataValidation type="custom" allowBlank="1" showInputMessage="1" showErrorMessage="1" errorTitle="Invaid entry" error="Please enter area figures to 2 decimal places." sqref="C15:C114" xr:uid="{486ED3C9-23C8-4757-88F2-CF77BA794143}">
      <formula1>$C15=ROUND($C15,2)</formula1>
    </dataValidation>
    <dataValidation type="whole" allowBlank="1" showInputMessage="1" showErrorMessage="1" errorTitle="Invalid entry" error="Please enter the Compartment ID number only, as shown in column A, tab 3 - Land Summary of your EWCO Application Form." sqref="A121:A1120 G121:G1120 A15:A114" xr:uid="{73E5B436-AE8B-444B-B591-AC31B4FC9821}">
      <formula1>1</formula1>
      <formula2>200</formula2>
    </dataValidation>
    <dataValidation type="custom" allowBlank="1" showInputMessage="1" showErrorMessage="1" errorTitle="Invalid entry" error="Please enter area figures to 2 decimal places." sqref="D15:D114" xr:uid="{3441A730-F898-4BB8-B390-B0FBE6096F47}">
      <formula1>$D15=ROUND($D15,2)</formula1>
    </dataValidation>
    <dataValidation type="list" allowBlank="1" showInputMessage="1" showErrorMessage="1" errorTitle="Invalid entry" error="Please enter a valid tree species code." sqref="C121:C1120 I121:I1120" xr:uid="{F12A1393-2A32-4604-9A51-ADF66CD47A5E}">
      <formula1>Tree_Species</formula1>
    </dataValidation>
  </dataValidations>
  <pageMargins left="0.23622047244094491" right="0.23622047244094491" top="0.94488188976377963" bottom="0.55118110236220474" header="0.19685039370078741" footer="0.31496062992125984"/>
  <pageSetup paperSize="9" scale="44" fitToHeight="0" orientation="portrait" r:id="rId1"/>
  <headerFooter>
    <oddHeader>&amp;L&amp;"Verdana,Bold"&amp;20Section 2: EWCO Planting Details&amp;R&amp;G</oddHeader>
    <oddFooter>&amp;L&amp;"Verdana,Regular"&amp;10&amp;D&amp;C&amp;"Verdana,Regular"&amp;10&amp;A&amp;R&amp;"Verdana,Regular"&amp;10EWCO Claim Form - Page &amp;P of &amp;N</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A5833CC7-763B-437F-A1B8-F49048A7645D}">
            <xm:f>COUNTIF(Data!$B$24:$B$78,C121)</xm:f>
            <x14:dxf>
              <fill>
                <patternFill>
                  <bgColor theme="5" tint="0.39994506668294322"/>
                </patternFill>
              </fill>
            </x14:dxf>
          </x14:cfRule>
          <xm:sqref>C121:D1120 I121:I1120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8CB6-D0DE-4348-A573-CC314548C417}">
  <sheetPr>
    <tabColor rgb="FF62A60E"/>
    <pageSetUpPr autoPageBreaks="0" fitToPage="1"/>
  </sheetPr>
  <dimension ref="A1:P49"/>
  <sheetViews>
    <sheetView showGridLines="0" showRowColHeaders="0" zoomScaleNormal="100" workbookViewId="0">
      <selection activeCell="B6" sqref="B6:D6"/>
    </sheetView>
  </sheetViews>
  <sheetFormatPr defaultColWidth="0" defaultRowHeight="15" zeroHeight="1"/>
  <cols>
    <col min="1" max="1" width="48.42578125" customWidth="1"/>
    <col min="2" max="2" width="3.85546875" customWidth="1"/>
    <col min="3" max="3" width="14.85546875" customWidth="1"/>
    <col min="4" max="4" width="42.85546875" customWidth="1"/>
    <col min="5" max="5" width="4.7109375" customWidth="1"/>
    <col min="6" max="6" width="13.7109375" hidden="1" customWidth="1"/>
    <col min="7" max="16" width="0" hidden="1" customWidth="1"/>
    <col min="17" max="16384" width="8.7109375" hidden="1"/>
  </cols>
  <sheetData>
    <row r="1" spans="1:7" ht="30" customHeight="1">
      <c r="A1" s="13" t="s">
        <v>120</v>
      </c>
      <c r="B1" s="14"/>
      <c r="C1" s="15"/>
      <c r="D1" s="15"/>
      <c r="E1" s="15"/>
      <c r="F1" s="15"/>
      <c r="G1" s="15"/>
    </row>
    <row r="2" spans="1:7" ht="17.25" customHeight="1">
      <c r="A2" s="16" t="s">
        <v>9</v>
      </c>
      <c r="B2" s="17"/>
      <c r="C2" s="1"/>
      <c r="D2" s="1"/>
      <c r="E2" s="1"/>
      <c r="F2" s="1"/>
      <c r="G2" s="1"/>
    </row>
    <row r="3" spans="1:7" ht="24" customHeight="1">
      <c r="A3" s="17"/>
      <c r="B3" s="17"/>
      <c r="C3" s="1"/>
      <c r="D3" s="1"/>
      <c r="E3" s="38"/>
      <c r="F3" s="38"/>
      <c r="G3" s="1"/>
    </row>
    <row r="4" spans="1:7">
      <c r="A4" s="1"/>
      <c r="B4" s="1"/>
      <c r="C4" s="1"/>
      <c r="D4" s="1"/>
      <c r="E4" s="1"/>
      <c r="F4" s="1"/>
      <c r="G4" s="1"/>
    </row>
    <row r="5" spans="1:7" ht="23.45" customHeight="1">
      <c r="A5" s="172" t="s">
        <v>121</v>
      </c>
      <c r="B5" s="172"/>
      <c r="C5" s="172"/>
      <c r="D5" s="172"/>
      <c r="E5" s="19"/>
      <c r="F5" s="19"/>
      <c r="G5" s="19"/>
    </row>
    <row r="6" spans="1:7" ht="51" customHeight="1">
      <c r="A6" s="47" t="s">
        <v>122</v>
      </c>
      <c r="B6" s="166"/>
      <c r="C6" s="167"/>
      <c r="D6" s="168"/>
      <c r="E6" s="21"/>
      <c r="F6" s="21"/>
      <c r="G6" s="21"/>
    </row>
    <row r="7" spans="1:7" ht="51" customHeight="1">
      <c r="A7" s="160" t="str">
        <f>IF(ISBLANK(B6),"", IF(B6="Yes",Data!A10,IF(B6="No",Data!A9)))</f>
        <v/>
      </c>
      <c r="B7" s="193"/>
      <c r="C7" s="193"/>
      <c r="D7" s="194"/>
      <c r="E7" s="21"/>
      <c r="F7" s="21"/>
      <c r="G7" s="21"/>
    </row>
    <row r="8" spans="1:7" ht="17.100000000000001" customHeight="1">
      <c r="A8" s="1"/>
      <c r="B8" s="1"/>
      <c r="C8" s="1"/>
      <c r="D8" s="1"/>
      <c r="E8" s="21"/>
      <c r="F8" s="21"/>
      <c r="G8" s="21"/>
    </row>
    <row r="9" spans="1:7" ht="21.95" customHeight="1">
      <c r="A9" s="172" t="s">
        <v>123</v>
      </c>
      <c r="B9" s="172"/>
      <c r="C9" s="172"/>
      <c r="D9" s="172"/>
      <c r="E9" s="21"/>
      <c r="F9" s="21"/>
      <c r="G9" s="21"/>
    </row>
    <row r="10" spans="1:7" ht="15" customHeight="1">
      <c r="A10" s="197" t="s">
        <v>124</v>
      </c>
      <c r="B10" s="43"/>
      <c r="C10" s="195" t="s">
        <v>125</v>
      </c>
      <c r="D10" s="196"/>
      <c r="F10" s="21"/>
      <c r="G10" s="21"/>
    </row>
    <row r="11" spans="1:7" ht="15" customHeight="1">
      <c r="A11" s="198"/>
      <c r="B11" s="43"/>
      <c r="C11" s="195" t="s">
        <v>126</v>
      </c>
      <c r="D11" s="196"/>
      <c r="E11" s="21"/>
      <c r="F11" s="21"/>
      <c r="G11" s="21"/>
    </row>
    <row r="12" spans="1:7" ht="17.100000000000001" customHeight="1">
      <c r="A12" s="198"/>
      <c r="B12" s="43"/>
      <c r="C12" s="195" t="s">
        <v>127</v>
      </c>
      <c r="D12" s="196"/>
      <c r="E12" s="21"/>
      <c r="F12" s="21"/>
      <c r="G12" s="21"/>
    </row>
    <row r="13" spans="1:7" ht="17.100000000000001" customHeight="1">
      <c r="A13" s="199"/>
      <c r="B13" s="44"/>
      <c r="C13" s="195" t="s">
        <v>128</v>
      </c>
      <c r="D13" s="196"/>
      <c r="E13" s="21"/>
      <c r="F13" s="21"/>
      <c r="G13" s="21"/>
    </row>
    <row r="14" spans="1:7" ht="57.6" customHeight="1">
      <c r="A14" s="46" t="s">
        <v>129</v>
      </c>
      <c r="B14" s="192"/>
      <c r="C14" s="192"/>
      <c r="D14" s="192"/>
      <c r="E14" s="21"/>
      <c r="F14" s="21"/>
      <c r="G14" s="21"/>
    </row>
    <row r="15" spans="1:7" ht="63" customHeight="1">
      <c r="A15" s="46" t="s">
        <v>130</v>
      </c>
      <c r="B15" s="192"/>
      <c r="C15" s="192"/>
      <c r="D15" s="192"/>
      <c r="E15" s="21"/>
      <c r="F15" s="21"/>
      <c r="G15" s="21"/>
    </row>
    <row r="16" spans="1:7">
      <c r="E16" s="21"/>
      <c r="F16" s="21"/>
      <c r="G16" s="21"/>
    </row>
    <row r="17" spans="1:7" ht="30.4" customHeight="1">
      <c r="A17" s="172" t="s">
        <v>131</v>
      </c>
      <c r="B17" s="172"/>
      <c r="C17" s="172"/>
      <c r="D17" s="172"/>
      <c r="E17" s="21"/>
      <c r="F17" s="21"/>
      <c r="G17" s="21"/>
    </row>
    <row r="18" spans="1:7" ht="103.5" customHeight="1">
      <c r="A18" s="189" t="s">
        <v>132</v>
      </c>
      <c r="B18" s="190"/>
      <c r="C18" s="190"/>
      <c r="D18" s="191"/>
      <c r="E18" s="21"/>
      <c r="F18" s="21"/>
      <c r="G18" s="21"/>
    </row>
    <row r="19" spans="1:7">
      <c r="A19" s="200" t="s">
        <v>133</v>
      </c>
      <c r="B19" s="201"/>
      <c r="C19" s="201"/>
      <c r="D19" s="202"/>
      <c r="E19" s="1"/>
      <c r="F19" s="1"/>
      <c r="G19" s="1"/>
    </row>
    <row r="20" spans="1:7">
      <c r="A20" s="20" t="s">
        <v>134</v>
      </c>
      <c r="B20" s="173"/>
      <c r="C20" s="173"/>
      <c r="D20" s="173"/>
      <c r="E20" s="1"/>
      <c r="F20" s="1"/>
      <c r="G20" s="1"/>
    </row>
    <row r="21" spans="1:7">
      <c r="A21" s="20" t="s">
        <v>135</v>
      </c>
      <c r="B21" s="188"/>
      <c r="C21" s="173"/>
      <c r="D21" s="173"/>
      <c r="E21" s="1"/>
      <c r="F21" s="1"/>
      <c r="G21" s="1"/>
    </row>
    <row r="22" spans="1:7">
      <c r="A22" s="121" t="s">
        <v>136</v>
      </c>
      <c r="B22" s="173"/>
      <c r="C22" s="173"/>
      <c r="D22" s="173"/>
      <c r="E22" s="1"/>
      <c r="F22" s="1"/>
      <c r="G22" s="1"/>
    </row>
    <row r="23" spans="1:7">
      <c r="A23" s="20" t="s">
        <v>137</v>
      </c>
      <c r="B23" s="166"/>
      <c r="C23" s="167"/>
      <c r="D23" s="168"/>
      <c r="E23" s="1"/>
      <c r="F23" s="1"/>
      <c r="G23" s="1"/>
    </row>
    <row r="24" spans="1:7">
      <c r="A24" s="200" t="s">
        <v>138</v>
      </c>
      <c r="B24" s="201"/>
      <c r="C24" s="201"/>
      <c r="D24" s="202"/>
    </row>
    <row r="25" spans="1:7">
      <c r="A25" s="20" t="s">
        <v>134</v>
      </c>
      <c r="B25" s="173"/>
      <c r="C25" s="173"/>
      <c r="D25" s="173"/>
    </row>
    <row r="26" spans="1:7">
      <c r="A26" s="20" t="s">
        <v>135</v>
      </c>
      <c r="B26" s="173"/>
      <c r="C26" s="173"/>
      <c r="D26" s="173"/>
    </row>
    <row r="27" spans="1:7">
      <c r="A27" s="121" t="s">
        <v>136</v>
      </c>
      <c r="B27" s="173"/>
      <c r="C27" s="173"/>
      <c r="D27" s="173"/>
    </row>
    <row r="28" spans="1:7">
      <c r="A28" s="20" t="s">
        <v>137</v>
      </c>
      <c r="B28" s="166"/>
      <c r="C28" s="167"/>
      <c r="D28" s="168"/>
    </row>
    <row r="29" spans="1:7">
      <c r="A29" s="200" t="s">
        <v>139</v>
      </c>
      <c r="B29" s="201"/>
      <c r="C29" s="201"/>
      <c r="D29" s="202"/>
    </row>
    <row r="30" spans="1:7">
      <c r="A30" s="20" t="s">
        <v>134</v>
      </c>
      <c r="B30" s="173"/>
      <c r="C30" s="173"/>
      <c r="D30" s="173"/>
    </row>
    <row r="31" spans="1:7">
      <c r="A31" s="20" t="s">
        <v>135</v>
      </c>
      <c r="B31" s="173"/>
      <c r="C31" s="173"/>
      <c r="D31" s="173"/>
    </row>
    <row r="32" spans="1:7">
      <c r="A32" s="121" t="s">
        <v>136</v>
      </c>
      <c r="B32" s="173"/>
      <c r="C32" s="173"/>
      <c r="D32" s="173"/>
    </row>
    <row r="33" spans="1:4">
      <c r="A33" s="20" t="s">
        <v>137</v>
      </c>
      <c r="B33" s="166"/>
      <c r="C33" s="167"/>
      <c r="D33" s="168"/>
    </row>
    <row r="34" spans="1:4">
      <c r="A34" s="200" t="s">
        <v>140</v>
      </c>
      <c r="B34" s="201"/>
      <c r="C34" s="201"/>
      <c r="D34" s="202"/>
    </row>
    <row r="35" spans="1:4">
      <c r="A35" s="20" t="s">
        <v>134</v>
      </c>
      <c r="B35" s="173"/>
      <c r="C35" s="173"/>
      <c r="D35" s="173"/>
    </row>
    <row r="36" spans="1:4">
      <c r="A36" s="20" t="s">
        <v>135</v>
      </c>
      <c r="B36" s="173"/>
      <c r="C36" s="173"/>
      <c r="D36" s="173"/>
    </row>
    <row r="37" spans="1:4">
      <c r="A37" s="121" t="s">
        <v>136</v>
      </c>
      <c r="B37" s="173"/>
      <c r="C37" s="173"/>
      <c r="D37" s="173"/>
    </row>
    <row r="38" spans="1:4">
      <c r="A38" s="20" t="s">
        <v>137</v>
      </c>
      <c r="B38" s="166"/>
      <c r="C38" s="167"/>
      <c r="D38" s="168"/>
    </row>
    <row r="39" spans="1:4">
      <c r="A39" s="200" t="s">
        <v>141</v>
      </c>
      <c r="B39" s="201"/>
      <c r="C39" s="201"/>
      <c r="D39" s="202"/>
    </row>
    <row r="40" spans="1:4">
      <c r="A40" s="20" t="s">
        <v>134</v>
      </c>
      <c r="B40" s="173"/>
      <c r="C40" s="173"/>
      <c r="D40" s="173"/>
    </row>
    <row r="41" spans="1:4">
      <c r="A41" s="20" t="s">
        <v>135</v>
      </c>
      <c r="B41" s="173"/>
      <c r="C41" s="173"/>
      <c r="D41" s="173"/>
    </row>
    <row r="42" spans="1:4">
      <c r="A42" s="121" t="s">
        <v>136</v>
      </c>
      <c r="B42" s="173"/>
      <c r="C42" s="173"/>
      <c r="D42" s="173"/>
    </row>
    <row r="43" spans="1:4">
      <c r="A43" s="20" t="s">
        <v>137</v>
      </c>
      <c r="B43" s="166"/>
      <c r="C43" s="167"/>
      <c r="D43" s="168"/>
    </row>
    <row r="44" spans="1:4" ht="15.6" customHeight="1"/>
    <row r="49" spans="16:16" hidden="1">
      <c r="P49" t="s">
        <v>142</v>
      </c>
    </row>
  </sheetData>
  <sheetProtection algorithmName="SHA-512" hashValue="y957q2uyU7YYtmcGUc/lW8gqSU8SudDzMp8Et7GeF0ATgisfUPi69/wGp8p6FqqCQUFHlWuf7FPVN2u/e41Whw==" saltValue="UPtQZeN+b8uvgEWiPxZBTQ==" spinCount="100000" sheet="1" objects="1" scenarios="1" selectLockedCells="1"/>
  <mergeCells count="38">
    <mergeCell ref="B32:D32"/>
    <mergeCell ref="B33:D33"/>
    <mergeCell ref="A34:D34"/>
    <mergeCell ref="A39:D39"/>
    <mergeCell ref="B40:D40"/>
    <mergeCell ref="A29:D29"/>
    <mergeCell ref="B30:D30"/>
    <mergeCell ref="B31:D31"/>
    <mergeCell ref="C10:D10"/>
    <mergeCell ref="C11:D11"/>
    <mergeCell ref="C12:D12"/>
    <mergeCell ref="B26:D26"/>
    <mergeCell ref="B27:D27"/>
    <mergeCell ref="B28:D28"/>
    <mergeCell ref="B25:D25"/>
    <mergeCell ref="A24:D24"/>
    <mergeCell ref="B22:D22"/>
    <mergeCell ref="B23:D23"/>
    <mergeCell ref="A17:D17"/>
    <mergeCell ref="A19:D19"/>
    <mergeCell ref="B20:D20"/>
    <mergeCell ref="B42:D42"/>
    <mergeCell ref="B43:D43"/>
    <mergeCell ref="B35:D35"/>
    <mergeCell ref="B36:D36"/>
    <mergeCell ref="B37:D37"/>
    <mergeCell ref="B38:D38"/>
    <mergeCell ref="B41:D41"/>
    <mergeCell ref="B21:D21"/>
    <mergeCell ref="A18:D18"/>
    <mergeCell ref="B14:D14"/>
    <mergeCell ref="B15:D15"/>
    <mergeCell ref="A5:D5"/>
    <mergeCell ref="B6:D6"/>
    <mergeCell ref="A9:D9"/>
    <mergeCell ref="A7:D7"/>
    <mergeCell ref="C13:D13"/>
    <mergeCell ref="A10:A13"/>
  </mergeCells>
  <conditionalFormatting sqref="A7:D7">
    <cfRule type="expression" dxfId="23" priority="82">
      <formula>$B$6="No"</formula>
    </cfRule>
    <cfRule type="expression" dxfId="22" priority="83">
      <formula>$B$6="Yes"</formula>
    </cfRule>
  </conditionalFormatting>
  <conditionalFormatting sqref="B6">
    <cfRule type="expression" dxfId="21" priority="76">
      <formula>ISBLANK($B$6)</formula>
    </cfRule>
  </conditionalFormatting>
  <conditionalFormatting sqref="B20:B23">
    <cfRule type="expression" dxfId="20" priority="25">
      <formula>ISBLANK(B20)</formula>
    </cfRule>
  </conditionalFormatting>
  <conditionalFormatting sqref="B25:B28">
    <cfRule type="expression" dxfId="19" priority="23">
      <formula>ISBLANK(B25)</formula>
    </cfRule>
  </conditionalFormatting>
  <conditionalFormatting sqref="B30:B33">
    <cfRule type="expression" dxfId="18" priority="19">
      <formula>ISBLANK(B30)</formula>
    </cfRule>
  </conditionalFormatting>
  <conditionalFormatting sqref="B35:B38">
    <cfRule type="expression" dxfId="17" priority="15">
      <formula>ISBLANK(B35)</formula>
    </cfRule>
  </conditionalFormatting>
  <conditionalFormatting sqref="B40:B43">
    <cfRule type="expression" dxfId="16" priority="11">
      <formula>ISBLANK(B40)</formula>
    </cfRule>
  </conditionalFormatting>
  <conditionalFormatting sqref="B14:D14">
    <cfRule type="expression" dxfId="15" priority="27">
      <formula>NOT(ISBLANK($B$14))</formula>
    </cfRule>
  </conditionalFormatting>
  <conditionalFormatting sqref="B14:D15">
    <cfRule type="expression" dxfId="14" priority="29">
      <formula>ISBLANK(B14)</formula>
    </cfRule>
  </conditionalFormatting>
  <conditionalFormatting sqref="B15:D15">
    <cfRule type="expression" dxfId="13" priority="28">
      <formula>NOT(ISBLANK($B$15))</formula>
    </cfRule>
  </conditionalFormatting>
  <dataValidations count="1">
    <dataValidation type="list" allowBlank="1" showInputMessage="1" showErrorMessage="1" sqref="B6:D6" xr:uid="{0EB99596-B681-435F-8652-5C55E830A48C}">
      <formula1>"Yes,No"</formula1>
    </dataValidation>
  </dataValidations>
  <pageMargins left="0.51181102362204722" right="0.51181102362204722" top="0.94488188976377963" bottom="0.74803149606299213" header="0.19685039370078741" footer="0.31496062992125984"/>
  <pageSetup paperSize="9" scale="83" orientation="portrait" horizontalDpi="1200" verticalDpi="1200" r:id="rId1"/>
  <headerFooter>
    <oddHeader>&amp;L&amp;"Verdana,Bold"&amp;20Section 3: Biosecure Procurement 
Requirement Pilot Details&amp;R&amp;G</oddHeader>
    <oddFooter>&amp;L&amp;"Verdana,Regular"&amp;10&amp;D&amp;C&amp;"Verdana,Regular"&amp;10&amp;A&amp;R&amp;"Verdana,Regular"&amp;10EWCO Claim Form - 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30" r:id="rId5" name="Check Box 10">
              <controlPr defaultSize="0" autoFill="0" autoLine="0" autoPict="0">
                <anchor moveWithCells="1">
                  <from>
                    <xdr:col>1</xdr:col>
                    <xdr:colOff>19050</xdr:colOff>
                    <xdr:row>9</xdr:row>
                    <xdr:rowOff>0</xdr:rowOff>
                  </from>
                  <to>
                    <xdr:col>2</xdr:col>
                    <xdr:colOff>114300</xdr:colOff>
                    <xdr:row>9</xdr:row>
                    <xdr:rowOff>180975</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from>
                    <xdr:col>1</xdr:col>
                    <xdr:colOff>19050</xdr:colOff>
                    <xdr:row>9</xdr:row>
                    <xdr:rowOff>180975</xdr:rowOff>
                  </from>
                  <to>
                    <xdr:col>2</xdr:col>
                    <xdr:colOff>219075</xdr:colOff>
                    <xdr:row>11</xdr:row>
                    <xdr:rowOff>0</xdr:rowOff>
                  </to>
                </anchor>
              </controlPr>
            </control>
          </mc:Choice>
        </mc:AlternateContent>
        <mc:AlternateContent xmlns:mc="http://schemas.openxmlformats.org/markup-compatibility/2006">
          <mc:Choice Requires="x14">
            <control shapeId="5132" r:id="rId7" name="Check Box 12">
              <controlPr defaultSize="0" autoFill="0" autoLine="0" autoPict="0">
                <anchor moveWithCells="1">
                  <from>
                    <xdr:col>1</xdr:col>
                    <xdr:colOff>19050</xdr:colOff>
                    <xdr:row>11</xdr:row>
                    <xdr:rowOff>9525</xdr:rowOff>
                  </from>
                  <to>
                    <xdr:col>2</xdr:col>
                    <xdr:colOff>209550</xdr:colOff>
                    <xdr:row>12</xdr:row>
                    <xdr:rowOff>0</xdr:rowOff>
                  </to>
                </anchor>
              </controlPr>
            </control>
          </mc:Choice>
        </mc:AlternateContent>
        <mc:AlternateContent xmlns:mc="http://schemas.openxmlformats.org/markup-compatibility/2006">
          <mc:Choice Requires="x14">
            <control shapeId="5133" r:id="rId8" name="Check Box 13">
              <controlPr defaultSize="0" autoFill="0" autoLine="0" autoPict="0">
                <anchor moveWithCells="1">
                  <from>
                    <xdr:col>1</xdr:col>
                    <xdr:colOff>19050</xdr:colOff>
                    <xdr:row>12</xdr:row>
                    <xdr:rowOff>0</xdr:rowOff>
                  </from>
                  <to>
                    <xdr:col>2</xdr:col>
                    <xdr:colOff>219075</xdr:colOff>
                    <xdr:row>13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D0778F2-8633-4320-86B6-B9A9D6C21517}">
            <xm:f>$A$7=Data!$A$10</xm:f>
            <x14:dxf>
              <fill>
                <patternFill>
                  <bgColor theme="2"/>
                </patternFill>
              </fill>
            </x14:dxf>
          </x14:cfRule>
          <xm:sqref>A9:D15 A17:D43</xm:sqref>
        </x14:conditionalFormatting>
        <x14:conditionalFormatting xmlns:xm="http://schemas.microsoft.com/office/excel/2006/main">
          <x14:cfRule type="expression" priority="2" id="{99C7080E-00CC-436C-BFF0-5C655C1FD3AA}">
            <xm:f>Data!$B$16=FALSE</xm:f>
            <x14:dxf>
              <fill>
                <patternFill>
                  <bgColor theme="2"/>
                </patternFill>
              </fill>
            </x14:dxf>
          </x14:cfRule>
          <xm:sqref>A14:D14</xm:sqref>
        </x14:conditionalFormatting>
        <x14:conditionalFormatting xmlns:xm="http://schemas.microsoft.com/office/excel/2006/main">
          <x14:cfRule type="expression" priority="3" id="{3480003F-7E0C-45D2-B9F5-045E6C2937AB}">
            <xm:f>Data!$B$14=FALSE</xm:f>
            <x14:dxf>
              <fill>
                <patternFill>
                  <bgColor theme="2"/>
                </patternFill>
              </fill>
            </x14:dxf>
          </x14:cfRule>
          <xm:sqref>A15:D15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B15275D-EE88-4674-AF5E-A70C3B63DF30}">
          <x14:formula1>
            <xm:f>Data!$A$19:$A$21</xm:f>
          </x14:formula1>
          <xm:sqref>B22:D22 B27:D27 B32:D32 B37:D37 B42:D42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F487-CF8E-426A-8391-BADFA4FF63BA}">
  <sheetPr>
    <tabColor rgb="FFB94917"/>
    <pageSetUpPr autoPageBreaks="0" fitToPage="1"/>
  </sheetPr>
  <dimension ref="A1:K111"/>
  <sheetViews>
    <sheetView showGridLines="0" showRowColHeaders="0" zoomScaleNormal="100" workbookViewId="0">
      <selection activeCell="B2" sqref="B2:F2"/>
    </sheetView>
  </sheetViews>
  <sheetFormatPr defaultColWidth="0" defaultRowHeight="12.75" customHeight="1" zeroHeight="1"/>
  <cols>
    <col min="1" max="1" width="3.7109375" style="51" customWidth="1"/>
    <col min="2" max="2" width="29" style="51" bestFit="1" customWidth="1"/>
    <col min="3" max="3" width="31" style="51" bestFit="1" customWidth="1"/>
    <col min="4" max="4" width="16.140625" style="51" customWidth="1"/>
    <col min="5" max="5" width="17.85546875" style="51" hidden="1" customWidth="1"/>
    <col min="6" max="6" width="8.5703125" style="51" customWidth="1"/>
    <col min="7" max="7" width="26.140625" style="51" bestFit="1" customWidth="1"/>
    <col min="8" max="8" width="27.140625" style="51" bestFit="1" customWidth="1"/>
    <col min="9" max="9" width="16.140625" style="51" bestFit="1" customWidth="1"/>
    <col min="10" max="10" width="4.42578125" style="51" hidden="1" customWidth="1"/>
    <col min="11" max="11" width="3.7109375" style="51" customWidth="1"/>
    <col min="12" max="16384" width="8.5703125" style="51" hidden="1"/>
  </cols>
  <sheetData>
    <row r="1" spans="1:10" ht="15" customHeight="1">
      <c r="A1" s="216"/>
      <c r="B1" s="216"/>
      <c r="C1" s="50"/>
      <c r="D1" s="50"/>
      <c r="E1" s="50"/>
      <c r="F1" s="216"/>
      <c r="G1" s="216"/>
      <c r="H1" s="50"/>
      <c r="I1" s="50"/>
      <c r="J1" s="50"/>
    </row>
    <row r="2" spans="1:10" ht="39.950000000000003" customHeight="1">
      <c r="A2" s="50"/>
      <c r="B2" s="203" t="s">
        <v>143</v>
      </c>
      <c r="C2" s="203"/>
      <c r="D2" s="203"/>
      <c r="E2" s="203"/>
      <c r="F2" s="203"/>
      <c r="G2" s="52"/>
      <c r="H2" s="50"/>
      <c r="I2" s="50"/>
      <c r="J2" s="50"/>
    </row>
    <row r="3" spans="1:10">
      <c r="A3" s="216"/>
      <c r="B3" s="216"/>
      <c r="C3" s="50"/>
      <c r="D3" s="50"/>
      <c r="E3" s="50"/>
      <c r="F3" s="217"/>
      <c r="G3" s="217"/>
      <c r="H3" s="50"/>
      <c r="I3" s="50"/>
      <c r="J3" s="50"/>
    </row>
    <row r="4" spans="1:10" ht="192.75" customHeight="1">
      <c r="A4" s="50"/>
      <c r="B4" s="204"/>
      <c r="C4" s="205"/>
      <c r="D4" s="205"/>
      <c r="E4" s="205"/>
      <c r="F4" s="205"/>
      <c r="G4" s="205"/>
      <c r="H4" s="205"/>
      <c r="I4" s="206"/>
      <c r="J4" s="50"/>
    </row>
    <row r="5" spans="1:10" ht="8.4499999999999993" customHeight="1">
      <c r="A5" s="50"/>
      <c r="B5" s="218"/>
      <c r="C5" s="218"/>
      <c r="D5" s="218"/>
      <c r="E5" s="218"/>
      <c r="F5" s="218"/>
      <c r="G5" s="218"/>
      <c r="H5" s="218"/>
      <c r="I5" s="218"/>
      <c r="J5" s="50"/>
    </row>
    <row r="6" spans="1:10" ht="21.95" customHeight="1">
      <c r="A6" s="50"/>
      <c r="B6" s="138" t="s">
        <v>144</v>
      </c>
      <c r="C6" s="139"/>
      <c r="D6" s="139"/>
      <c r="E6" s="139"/>
      <c r="F6" s="139"/>
      <c r="G6" s="140"/>
      <c r="H6"/>
      <c r="I6" s="52"/>
      <c r="J6" s="50"/>
    </row>
    <row r="7" spans="1:10" ht="17.45" customHeight="1">
      <c r="A7" s="216"/>
      <c r="B7" s="216"/>
      <c r="C7" s="50"/>
      <c r="D7" s="50"/>
      <c r="E7" s="50"/>
      <c r="F7" s="216"/>
      <c r="G7" s="216"/>
      <c r="H7" s="50"/>
      <c r="I7" s="50"/>
      <c r="J7" s="50"/>
    </row>
    <row r="8" spans="1:10" ht="15.75">
      <c r="A8" s="50"/>
      <c r="B8" s="207" t="s">
        <v>145</v>
      </c>
      <c r="C8" s="207"/>
      <c r="D8" s="207"/>
      <c r="E8" s="134"/>
      <c r="F8" s="50"/>
      <c r="G8" s="207" t="s">
        <v>146</v>
      </c>
      <c r="H8" s="208"/>
      <c r="I8" s="208"/>
      <c r="J8" s="134"/>
    </row>
    <row r="9" spans="1:10" ht="15">
      <c r="A9" s="50"/>
      <c r="B9" s="53" t="s">
        <v>147</v>
      </c>
      <c r="C9" s="54" t="s">
        <v>148</v>
      </c>
      <c r="D9" s="55" t="s">
        <v>149</v>
      </c>
      <c r="E9" s="134"/>
      <c r="F9" s="50"/>
      <c r="G9" s="53" t="s">
        <v>147</v>
      </c>
      <c r="H9" s="54" t="s">
        <v>148</v>
      </c>
      <c r="I9" s="55" t="s">
        <v>149</v>
      </c>
      <c r="J9" s="134"/>
    </row>
    <row r="10" spans="1:10" ht="15">
      <c r="A10" s="50"/>
      <c r="B10" s="56" t="s">
        <v>150</v>
      </c>
      <c r="C10" s="50" t="s">
        <v>142</v>
      </c>
      <c r="D10" s="57" t="s">
        <v>151</v>
      </c>
      <c r="E10" s="134"/>
      <c r="F10" s="50"/>
      <c r="G10" s="58" t="s">
        <v>152</v>
      </c>
      <c r="H10" s="59" t="s">
        <v>153</v>
      </c>
      <c r="I10" s="60" t="s">
        <v>154</v>
      </c>
      <c r="J10" s="134"/>
    </row>
    <row r="11" spans="1:10" ht="15">
      <c r="A11" s="50"/>
      <c r="B11" s="58" t="s">
        <v>155</v>
      </c>
      <c r="C11" s="59" t="s">
        <v>156</v>
      </c>
      <c r="D11" s="60" t="s">
        <v>157</v>
      </c>
      <c r="E11" s="134"/>
      <c r="F11" s="50"/>
      <c r="G11" s="61" t="s">
        <v>158</v>
      </c>
      <c r="H11" s="62" t="s">
        <v>159</v>
      </c>
      <c r="I11" s="63" t="s">
        <v>160</v>
      </c>
      <c r="J11" s="134"/>
    </row>
    <row r="12" spans="1:10" ht="15">
      <c r="A12" s="50"/>
      <c r="B12" s="64" t="s">
        <v>161</v>
      </c>
      <c r="C12" s="65" t="s">
        <v>162</v>
      </c>
      <c r="D12" s="66" t="s">
        <v>163</v>
      </c>
      <c r="E12" s="134"/>
      <c r="F12" s="216"/>
      <c r="G12" s="216"/>
      <c r="H12" s="59"/>
      <c r="I12" s="50"/>
      <c r="J12" s="134"/>
    </row>
    <row r="13" spans="1:10" ht="15">
      <c r="A13" s="50"/>
      <c r="B13" s="58" t="s">
        <v>164</v>
      </c>
      <c r="C13" s="59" t="s">
        <v>165</v>
      </c>
      <c r="D13" s="60" t="s">
        <v>166</v>
      </c>
      <c r="E13" s="134"/>
      <c r="F13" s="216"/>
      <c r="G13" s="216"/>
      <c r="H13" s="59"/>
      <c r="I13" s="50"/>
      <c r="J13" s="134"/>
    </row>
    <row r="14" spans="1:10" ht="15.75">
      <c r="A14" s="50"/>
      <c r="B14" s="58" t="s">
        <v>167</v>
      </c>
      <c r="C14" s="59" t="s">
        <v>168</v>
      </c>
      <c r="D14" s="60" t="s">
        <v>169</v>
      </c>
      <c r="E14" s="134"/>
      <c r="F14" s="50"/>
      <c r="G14" s="207" t="s">
        <v>170</v>
      </c>
      <c r="H14" s="207"/>
      <c r="I14" s="207"/>
      <c r="J14" s="134"/>
    </row>
    <row r="15" spans="1:10" ht="15">
      <c r="A15" s="50"/>
      <c r="B15" s="58" t="s">
        <v>171</v>
      </c>
      <c r="C15" s="59" t="s">
        <v>172</v>
      </c>
      <c r="D15" s="60" t="s">
        <v>173</v>
      </c>
      <c r="E15" s="134"/>
      <c r="F15" s="50"/>
      <c r="G15" s="67" t="s">
        <v>147</v>
      </c>
      <c r="H15" s="68" t="s">
        <v>148</v>
      </c>
      <c r="I15" s="69" t="s">
        <v>149</v>
      </c>
      <c r="J15" s="134"/>
    </row>
    <row r="16" spans="1:10" ht="15">
      <c r="A16" s="50"/>
      <c r="B16" s="58" t="s">
        <v>174</v>
      </c>
      <c r="C16" s="59" t="s">
        <v>175</v>
      </c>
      <c r="D16" s="60" t="s">
        <v>176</v>
      </c>
      <c r="E16" s="134"/>
      <c r="F16" s="50"/>
      <c r="G16" s="136" t="s">
        <v>177</v>
      </c>
      <c r="H16" s="70" t="s">
        <v>142</v>
      </c>
      <c r="I16" s="71" t="s">
        <v>178</v>
      </c>
      <c r="J16" s="134"/>
    </row>
    <row r="17" spans="1:10" ht="15">
      <c r="A17" s="50"/>
      <c r="B17" s="58" t="s">
        <v>179</v>
      </c>
      <c r="C17" s="59" t="s">
        <v>180</v>
      </c>
      <c r="D17" s="60" t="s">
        <v>181</v>
      </c>
      <c r="E17" s="134"/>
      <c r="F17" s="50"/>
      <c r="G17" s="136" t="s">
        <v>182</v>
      </c>
      <c r="H17" s="70" t="s">
        <v>142</v>
      </c>
      <c r="I17" s="71" t="s">
        <v>183</v>
      </c>
      <c r="J17" s="134"/>
    </row>
    <row r="18" spans="1:10" ht="15">
      <c r="A18" s="50"/>
      <c r="B18" s="58" t="s">
        <v>184</v>
      </c>
      <c r="C18" s="59" t="s">
        <v>185</v>
      </c>
      <c r="D18" s="60" t="s">
        <v>186</v>
      </c>
      <c r="E18" s="134"/>
      <c r="F18" s="50"/>
      <c r="G18" s="58" t="s">
        <v>187</v>
      </c>
      <c r="H18" s="72" t="s">
        <v>188</v>
      </c>
      <c r="I18" s="71" t="s">
        <v>189</v>
      </c>
      <c r="J18" s="134"/>
    </row>
    <row r="19" spans="1:10" ht="15">
      <c r="A19" s="50"/>
      <c r="B19" s="58" t="s">
        <v>190</v>
      </c>
      <c r="C19" s="59" t="s">
        <v>191</v>
      </c>
      <c r="D19" s="60" t="s">
        <v>192</v>
      </c>
      <c r="E19" s="134"/>
      <c r="F19" s="50"/>
      <c r="G19" s="58" t="s">
        <v>193</v>
      </c>
      <c r="H19" s="72" t="s">
        <v>194</v>
      </c>
      <c r="I19" s="71" t="s">
        <v>195</v>
      </c>
      <c r="J19" s="134"/>
    </row>
    <row r="20" spans="1:10" ht="15">
      <c r="A20" s="50"/>
      <c r="B20" s="73" t="s">
        <v>196</v>
      </c>
      <c r="C20" s="74" t="s">
        <v>197</v>
      </c>
      <c r="D20" s="75" t="s">
        <v>198</v>
      </c>
      <c r="E20" s="134"/>
      <c r="F20" s="50"/>
      <c r="G20" s="136" t="s">
        <v>199</v>
      </c>
      <c r="H20" s="72" t="s">
        <v>200</v>
      </c>
      <c r="I20" s="71" t="s">
        <v>201</v>
      </c>
      <c r="J20" s="134"/>
    </row>
    <row r="21" spans="1:10" ht="15">
      <c r="A21" s="50"/>
      <c r="B21" s="58" t="s">
        <v>202</v>
      </c>
      <c r="C21" s="59" t="s">
        <v>203</v>
      </c>
      <c r="D21" s="60" t="s">
        <v>204</v>
      </c>
      <c r="E21" s="134"/>
      <c r="F21" s="50"/>
      <c r="G21" s="136" t="s">
        <v>205</v>
      </c>
      <c r="H21" s="72" t="s">
        <v>206</v>
      </c>
      <c r="I21" s="71" t="s">
        <v>207</v>
      </c>
      <c r="J21" s="134"/>
    </row>
    <row r="22" spans="1:10" ht="15">
      <c r="A22" s="50"/>
      <c r="B22" s="58" t="s">
        <v>208</v>
      </c>
      <c r="C22" s="59" t="s">
        <v>209</v>
      </c>
      <c r="D22" s="60" t="s">
        <v>210</v>
      </c>
      <c r="E22" s="134"/>
      <c r="F22" s="50"/>
      <c r="G22" s="58" t="s">
        <v>211</v>
      </c>
      <c r="H22" s="72" t="s">
        <v>212</v>
      </c>
      <c r="I22" s="71" t="s">
        <v>213</v>
      </c>
      <c r="J22" s="134"/>
    </row>
    <row r="23" spans="1:10" ht="13.5" customHeight="1">
      <c r="A23" s="50"/>
      <c r="B23" s="58" t="s">
        <v>214</v>
      </c>
      <c r="C23" s="76" t="s">
        <v>215</v>
      </c>
      <c r="D23" s="60" t="s">
        <v>216</v>
      </c>
      <c r="E23" s="134"/>
      <c r="F23" s="50"/>
      <c r="G23" s="136" t="s">
        <v>217</v>
      </c>
      <c r="H23" s="72" t="s">
        <v>218</v>
      </c>
      <c r="I23" s="71" t="s">
        <v>219</v>
      </c>
      <c r="J23" s="134"/>
    </row>
    <row r="24" spans="1:10" ht="15">
      <c r="A24" s="50"/>
      <c r="B24" s="58" t="s">
        <v>220</v>
      </c>
      <c r="C24" s="59" t="s">
        <v>221</v>
      </c>
      <c r="D24" s="60" t="s">
        <v>222</v>
      </c>
      <c r="E24" s="134"/>
      <c r="F24" s="50"/>
      <c r="G24" s="58" t="s">
        <v>223</v>
      </c>
      <c r="H24" s="72" t="s">
        <v>224</v>
      </c>
      <c r="I24" s="71" t="s">
        <v>225</v>
      </c>
      <c r="J24" s="134"/>
    </row>
    <row r="25" spans="1:10" ht="15">
      <c r="A25" s="50"/>
      <c r="B25" s="58" t="s">
        <v>226</v>
      </c>
      <c r="C25" s="59" t="s">
        <v>227</v>
      </c>
      <c r="D25" s="60" t="s">
        <v>228</v>
      </c>
      <c r="E25" s="134"/>
      <c r="F25" s="50"/>
      <c r="G25" s="136" t="s">
        <v>229</v>
      </c>
      <c r="H25" s="72" t="s">
        <v>230</v>
      </c>
      <c r="I25" s="71" t="s">
        <v>231</v>
      </c>
      <c r="J25" s="134"/>
    </row>
    <row r="26" spans="1:10" ht="15">
      <c r="A26" s="50"/>
      <c r="B26" s="58" t="s">
        <v>232</v>
      </c>
      <c r="C26" s="59" t="s">
        <v>233</v>
      </c>
      <c r="D26" s="60" t="s">
        <v>234</v>
      </c>
      <c r="E26" s="134"/>
      <c r="F26" s="50"/>
      <c r="G26" s="136" t="s">
        <v>235</v>
      </c>
      <c r="H26" s="72" t="s">
        <v>236</v>
      </c>
      <c r="I26" s="71" t="s">
        <v>237</v>
      </c>
      <c r="J26" s="134"/>
    </row>
    <row r="27" spans="1:10" ht="15">
      <c r="A27" s="50"/>
      <c r="B27" s="58" t="s">
        <v>238</v>
      </c>
      <c r="C27" s="59" t="s">
        <v>239</v>
      </c>
      <c r="D27" s="60" t="s">
        <v>240</v>
      </c>
      <c r="E27" s="134"/>
      <c r="F27" s="50"/>
      <c r="G27" s="136" t="s">
        <v>241</v>
      </c>
      <c r="H27" s="72" t="s">
        <v>242</v>
      </c>
      <c r="I27" s="71" t="s">
        <v>243</v>
      </c>
      <c r="J27" s="134"/>
    </row>
    <row r="28" spans="1:10" ht="15">
      <c r="A28" s="50"/>
      <c r="B28" s="58" t="s">
        <v>244</v>
      </c>
      <c r="C28" s="59" t="s">
        <v>245</v>
      </c>
      <c r="D28" s="60" t="s">
        <v>246</v>
      </c>
      <c r="E28" s="134"/>
      <c r="F28" s="50"/>
      <c r="G28" s="136" t="s">
        <v>247</v>
      </c>
      <c r="H28" s="72" t="s">
        <v>248</v>
      </c>
      <c r="I28" s="71" t="s">
        <v>249</v>
      </c>
      <c r="J28" s="134"/>
    </row>
    <row r="29" spans="1:10" ht="15">
      <c r="A29" s="50"/>
      <c r="B29" s="58" t="s">
        <v>250</v>
      </c>
      <c r="C29" s="59" t="s">
        <v>251</v>
      </c>
      <c r="D29" s="60" t="s">
        <v>252</v>
      </c>
      <c r="E29" s="134"/>
      <c r="F29" s="50"/>
      <c r="G29" s="58" t="s">
        <v>253</v>
      </c>
      <c r="H29" s="72" t="s">
        <v>254</v>
      </c>
      <c r="I29" s="71" t="s">
        <v>255</v>
      </c>
      <c r="J29" s="134"/>
    </row>
    <row r="30" spans="1:10" ht="15">
      <c r="A30" s="50"/>
      <c r="B30" s="58" t="s">
        <v>256</v>
      </c>
      <c r="C30" s="59" t="s">
        <v>257</v>
      </c>
      <c r="D30" s="60" t="s">
        <v>258</v>
      </c>
      <c r="E30" s="134"/>
      <c r="F30" s="50"/>
      <c r="G30" s="58" t="s">
        <v>259</v>
      </c>
      <c r="H30" s="72" t="s">
        <v>260</v>
      </c>
      <c r="I30" s="71" t="s">
        <v>261</v>
      </c>
      <c r="J30" s="134"/>
    </row>
    <row r="31" spans="1:10" ht="15">
      <c r="A31" s="50"/>
      <c r="B31" s="58" t="s">
        <v>262</v>
      </c>
      <c r="C31" s="59" t="s">
        <v>263</v>
      </c>
      <c r="D31" s="60" t="s">
        <v>264</v>
      </c>
      <c r="E31" s="134"/>
      <c r="F31" s="50"/>
      <c r="G31" s="58" t="s">
        <v>265</v>
      </c>
      <c r="H31" s="72" t="s">
        <v>266</v>
      </c>
      <c r="I31" s="71" t="s">
        <v>267</v>
      </c>
      <c r="J31" s="134"/>
    </row>
    <row r="32" spans="1:10" ht="15">
      <c r="A32" s="50"/>
      <c r="B32" s="58" t="s">
        <v>268</v>
      </c>
      <c r="C32" s="59" t="s">
        <v>269</v>
      </c>
      <c r="D32" s="60" t="s">
        <v>270</v>
      </c>
      <c r="E32" s="134"/>
      <c r="F32" s="50"/>
      <c r="G32" s="58" t="s">
        <v>271</v>
      </c>
      <c r="H32" s="72" t="s">
        <v>272</v>
      </c>
      <c r="I32" s="71" t="s">
        <v>273</v>
      </c>
      <c r="J32" s="134"/>
    </row>
    <row r="33" spans="1:10" ht="15">
      <c r="A33" s="50"/>
      <c r="B33" s="58" t="s">
        <v>274</v>
      </c>
      <c r="C33" s="59" t="s">
        <v>275</v>
      </c>
      <c r="D33" s="60" t="s">
        <v>276</v>
      </c>
      <c r="E33" s="134"/>
      <c r="F33" s="50"/>
      <c r="G33" s="58" t="s">
        <v>277</v>
      </c>
      <c r="H33" s="72" t="s">
        <v>278</v>
      </c>
      <c r="I33" s="71" t="s">
        <v>279</v>
      </c>
      <c r="J33" s="134"/>
    </row>
    <row r="34" spans="1:10" ht="15">
      <c r="A34" s="50"/>
      <c r="B34" s="58" t="s">
        <v>280</v>
      </c>
      <c r="C34" s="59" t="s">
        <v>281</v>
      </c>
      <c r="D34" s="60" t="s">
        <v>282</v>
      </c>
      <c r="E34" s="134"/>
      <c r="F34" s="50"/>
      <c r="G34" s="136" t="s">
        <v>283</v>
      </c>
      <c r="H34" s="72" t="s">
        <v>284</v>
      </c>
      <c r="I34" s="71" t="s">
        <v>285</v>
      </c>
      <c r="J34" s="134"/>
    </row>
    <row r="35" spans="1:10" ht="15">
      <c r="A35" s="50"/>
      <c r="B35" s="58" t="s">
        <v>286</v>
      </c>
      <c r="C35" s="59" t="s">
        <v>287</v>
      </c>
      <c r="D35" s="60" t="s">
        <v>288</v>
      </c>
      <c r="E35" s="134"/>
      <c r="F35" s="50"/>
      <c r="G35" s="58" t="s">
        <v>289</v>
      </c>
      <c r="H35" s="72" t="s">
        <v>290</v>
      </c>
      <c r="I35" s="71" t="s">
        <v>291</v>
      </c>
      <c r="J35" s="134"/>
    </row>
    <row r="36" spans="1:10" ht="15">
      <c r="A36" s="50"/>
      <c r="B36" s="58" t="s">
        <v>292</v>
      </c>
      <c r="C36" s="59" t="s">
        <v>293</v>
      </c>
      <c r="D36" s="60" t="s">
        <v>294</v>
      </c>
      <c r="E36" s="134"/>
      <c r="F36" s="50"/>
      <c r="G36" s="136" t="s">
        <v>295</v>
      </c>
      <c r="H36" s="72" t="s">
        <v>296</v>
      </c>
      <c r="I36" s="71" t="s">
        <v>297</v>
      </c>
      <c r="J36" s="134"/>
    </row>
    <row r="37" spans="1:10" ht="15">
      <c r="A37" s="50"/>
      <c r="B37" s="58" t="s">
        <v>298</v>
      </c>
      <c r="C37" s="59" t="s">
        <v>299</v>
      </c>
      <c r="D37" s="60" t="s">
        <v>300</v>
      </c>
      <c r="E37" s="134"/>
      <c r="F37" s="50"/>
      <c r="G37" s="136" t="s">
        <v>301</v>
      </c>
      <c r="H37" s="72" t="s">
        <v>302</v>
      </c>
      <c r="I37" s="71" t="s">
        <v>303</v>
      </c>
      <c r="J37" s="134"/>
    </row>
    <row r="38" spans="1:10" ht="15">
      <c r="A38" s="50"/>
      <c r="B38" s="58" t="s">
        <v>304</v>
      </c>
      <c r="C38" s="59" t="s">
        <v>305</v>
      </c>
      <c r="D38" s="60" t="s">
        <v>306</v>
      </c>
      <c r="E38" s="134"/>
      <c r="F38" s="50"/>
      <c r="G38" s="136" t="s">
        <v>307</v>
      </c>
      <c r="H38" s="72" t="s">
        <v>308</v>
      </c>
      <c r="I38" s="71" t="s">
        <v>309</v>
      </c>
      <c r="J38" s="134"/>
    </row>
    <row r="39" spans="1:10" ht="15">
      <c r="A39" s="50"/>
      <c r="B39" s="58" t="s">
        <v>310</v>
      </c>
      <c r="C39" s="59" t="s">
        <v>311</v>
      </c>
      <c r="D39" s="60" t="s">
        <v>312</v>
      </c>
      <c r="E39" s="134"/>
      <c r="F39" s="50"/>
      <c r="G39" s="136" t="s">
        <v>313</v>
      </c>
      <c r="H39" s="72" t="s">
        <v>314</v>
      </c>
      <c r="I39" s="71" t="s">
        <v>315</v>
      </c>
      <c r="J39" s="134"/>
    </row>
    <row r="40" spans="1:10" ht="15">
      <c r="A40" s="50"/>
      <c r="B40" s="58" t="s">
        <v>316</v>
      </c>
      <c r="C40" s="59" t="s">
        <v>317</v>
      </c>
      <c r="D40" s="60" t="s">
        <v>318</v>
      </c>
      <c r="E40" s="134"/>
      <c r="F40" s="50"/>
      <c r="G40" s="58" t="s">
        <v>319</v>
      </c>
      <c r="H40" s="72" t="s">
        <v>320</v>
      </c>
      <c r="I40" s="71" t="s">
        <v>321</v>
      </c>
      <c r="J40" s="134"/>
    </row>
    <row r="41" spans="1:10" ht="15">
      <c r="A41" s="50"/>
      <c r="B41" s="58" t="s">
        <v>322</v>
      </c>
      <c r="C41" s="59" t="s">
        <v>323</v>
      </c>
      <c r="D41" s="60" t="s">
        <v>324</v>
      </c>
      <c r="E41" s="134"/>
      <c r="F41" s="50"/>
      <c r="G41" s="136" t="s">
        <v>325</v>
      </c>
      <c r="H41" s="72" t="s">
        <v>326</v>
      </c>
      <c r="I41" s="71" t="s">
        <v>327</v>
      </c>
      <c r="J41" s="134"/>
    </row>
    <row r="42" spans="1:10" ht="15">
      <c r="A42" s="50"/>
      <c r="B42" s="58" t="s">
        <v>328</v>
      </c>
      <c r="C42" s="59" t="s">
        <v>329</v>
      </c>
      <c r="D42" s="60" t="s">
        <v>330</v>
      </c>
      <c r="E42" s="134"/>
      <c r="F42" s="50"/>
      <c r="G42" s="136" t="s">
        <v>331</v>
      </c>
      <c r="H42" s="72" t="s">
        <v>332</v>
      </c>
      <c r="I42" s="71" t="s">
        <v>333</v>
      </c>
      <c r="J42" s="134"/>
    </row>
    <row r="43" spans="1:10" ht="15">
      <c r="A43" s="50"/>
      <c r="B43" s="58" t="s">
        <v>334</v>
      </c>
      <c r="C43" s="59" t="s">
        <v>335</v>
      </c>
      <c r="D43" s="60" t="s">
        <v>336</v>
      </c>
      <c r="E43" s="134"/>
      <c r="F43" s="50"/>
      <c r="G43" s="136" t="s">
        <v>337</v>
      </c>
      <c r="H43" s="72" t="s">
        <v>338</v>
      </c>
      <c r="I43" s="71" t="s">
        <v>339</v>
      </c>
      <c r="J43" s="134"/>
    </row>
    <row r="44" spans="1:10" ht="15">
      <c r="A44" s="50"/>
      <c r="B44" s="58" t="s">
        <v>340</v>
      </c>
      <c r="C44" s="59" t="s">
        <v>341</v>
      </c>
      <c r="D44" s="60" t="s">
        <v>342</v>
      </c>
      <c r="E44" s="134"/>
      <c r="F44" s="50"/>
      <c r="G44" s="136" t="s">
        <v>343</v>
      </c>
      <c r="H44" s="72" t="s">
        <v>344</v>
      </c>
      <c r="I44" s="71" t="s">
        <v>345</v>
      </c>
      <c r="J44" s="134"/>
    </row>
    <row r="45" spans="1:10" ht="15">
      <c r="A45" s="50"/>
      <c r="B45" s="58" t="s">
        <v>346</v>
      </c>
      <c r="C45" s="59" t="s">
        <v>347</v>
      </c>
      <c r="D45" s="60" t="s">
        <v>348</v>
      </c>
      <c r="E45" s="134"/>
      <c r="F45" s="50"/>
      <c r="G45" s="77" t="s">
        <v>349</v>
      </c>
      <c r="H45" s="72" t="s">
        <v>350</v>
      </c>
      <c r="I45" s="71" t="s">
        <v>351</v>
      </c>
      <c r="J45" s="134"/>
    </row>
    <row r="46" spans="1:10" ht="15">
      <c r="A46" s="50"/>
      <c r="B46" s="61" t="s">
        <v>352</v>
      </c>
      <c r="C46" s="62" t="s">
        <v>353</v>
      </c>
      <c r="D46" s="63" t="s">
        <v>354</v>
      </c>
      <c r="E46" s="134"/>
      <c r="F46" s="50"/>
      <c r="G46" s="136" t="s">
        <v>355</v>
      </c>
      <c r="H46" s="72" t="s">
        <v>356</v>
      </c>
      <c r="I46" s="71" t="s">
        <v>357</v>
      </c>
      <c r="J46" s="134"/>
    </row>
    <row r="47" spans="1:10" ht="15">
      <c r="A47" s="50"/>
      <c r="B47" s="50"/>
      <c r="C47" s="59"/>
      <c r="D47" s="50"/>
      <c r="E47" s="134"/>
      <c r="F47" s="50"/>
      <c r="G47" s="136" t="s">
        <v>358</v>
      </c>
      <c r="H47" s="72" t="s">
        <v>359</v>
      </c>
      <c r="I47" s="71" t="s">
        <v>360</v>
      </c>
      <c r="J47" s="134"/>
    </row>
    <row r="48" spans="1:10" ht="15">
      <c r="A48" s="50"/>
      <c r="B48" s="50"/>
      <c r="C48" s="59"/>
      <c r="D48" s="50"/>
      <c r="E48" s="134"/>
      <c r="F48" s="50"/>
      <c r="G48" s="58" t="s">
        <v>361</v>
      </c>
      <c r="H48" s="72" t="s">
        <v>362</v>
      </c>
      <c r="I48" s="71" t="s">
        <v>363</v>
      </c>
      <c r="J48" s="134"/>
    </row>
    <row r="49" spans="1:10" ht="15.75">
      <c r="A49" s="50"/>
      <c r="B49" s="207" t="s">
        <v>364</v>
      </c>
      <c r="C49" s="207"/>
      <c r="D49" s="207"/>
      <c r="E49" s="134"/>
      <c r="F49" s="50"/>
      <c r="G49" s="136" t="s">
        <v>365</v>
      </c>
      <c r="H49" s="72" t="s">
        <v>366</v>
      </c>
      <c r="I49" s="71" t="s">
        <v>367</v>
      </c>
      <c r="J49" s="134"/>
    </row>
    <row r="50" spans="1:10" ht="15">
      <c r="A50" s="50"/>
      <c r="B50" s="53" t="s">
        <v>147</v>
      </c>
      <c r="C50" s="54" t="s">
        <v>148</v>
      </c>
      <c r="D50" s="55" t="s">
        <v>149</v>
      </c>
      <c r="E50" s="134"/>
      <c r="F50" s="50"/>
      <c r="G50" s="58" t="s">
        <v>368</v>
      </c>
      <c r="H50" s="72" t="s">
        <v>369</v>
      </c>
      <c r="I50" s="71" t="s">
        <v>370</v>
      </c>
      <c r="J50" s="134"/>
    </row>
    <row r="51" spans="1:10" ht="15">
      <c r="A51" s="50"/>
      <c r="B51" s="136" t="s">
        <v>371</v>
      </c>
      <c r="C51" s="70" t="s">
        <v>142</v>
      </c>
      <c r="D51" s="71" t="s">
        <v>372</v>
      </c>
      <c r="E51" s="134"/>
      <c r="F51" s="50"/>
      <c r="G51" s="136" t="s">
        <v>373</v>
      </c>
      <c r="H51" s="72" t="s">
        <v>374</v>
      </c>
      <c r="I51" s="71" t="s">
        <v>375</v>
      </c>
      <c r="J51" s="134"/>
    </row>
    <row r="52" spans="1:10" ht="15">
      <c r="A52" s="50"/>
      <c r="B52" s="136" t="s">
        <v>376</v>
      </c>
      <c r="C52" s="70" t="s">
        <v>142</v>
      </c>
      <c r="D52" s="71" t="s">
        <v>377</v>
      </c>
      <c r="E52" s="134"/>
      <c r="F52" s="50"/>
      <c r="G52" s="136" t="s">
        <v>378</v>
      </c>
      <c r="H52" s="72" t="s">
        <v>379</v>
      </c>
      <c r="I52" s="71" t="s">
        <v>380</v>
      </c>
      <c r="J52" s="134"/>
    </row>
    <row r="53" spans="1:10" ht="15">
      <c r="A53" s="50"/>
      <c r="B53" s="136" t="s">
        <v>381</v>
      </c>
      <c r="C53" s="72" t="s">
        <v>382</v>
      </c>
      <c r="D53" s="71" t="s">
        <v>383</v>
      </c>
      <c r="E53" s="134"/>
      <c r="F53" s="50"/>
      <c r="G53" s="136" t="s">
        <v>384</v>
      </c>
      <c r="H53" s="72" t="s">
        <v>385</v>
      </c>
      <c r="I53" s="71" t="s">
        <v>386</v>
      </c>
      <c r="J53" s="134"/>
    </row>
    <row r="54" spans="1:10" ht="15">
      <c r="A54" s="50"/>
      <c r="B54" s="77" t="s">
        <v>387</v>
      </c>
      <c r="C54" s="72" t="s">
        <v>388</v>
      </c>
      <c r="D54" s="71" t="s">
        <v>389</v>
      </c>
      <c r="E54" s="134"/>
      <c r="F54" s="50"/>
      <c r="G54" s="136" t="s">
        <v>390</v>
      </c>
      <c r="H54" s="72" t="s">
        <v>391</v>
      </c>
      <c r="I54" s="71" t="s">
        <v>392</v>
      </c>
      <c r="J54" s="134"/>
    </row>
    <row r="55" spans="1:10" ht="15">
      <c r="A55" s="50"/>
      <c r="B55" s="136" t="s">
        <v>393</v>
      </c>
      <c r="C55" s="72" t="s">
        <v>394</v>
      </c>
      <c r="D55" s="71" t="s">
        <v>395</v>
      </c>
      <c r="E55" s="134"/>
      <c r="F55" s="50"/>
      <c r="G55" s="136" t="s">
        <v>396</v>
      </c>
      <c r="H55" s="72" t="s">
        <v>397</v>
      </c>
      <c r="I55" s="71" t="s">
        <v>398</v>
      </c>
      <c r="J55" s="134"/>
    </row>
    <row r="56" spans="1:10" ht="15">
      <c r="A56" s="50"/>
      <c r="B56" s="58" t="s">
        <v>399</v>
      </c>
      <c r="C56" s="72" t="s">
        <v>400</v>
      </c>
      <c r="D56" s="71" t="s">
        <v>401</v>
      </c>
      <c r="E56" s="134"/>
      <c r="F56" s="50"/>
      <c r="G56" s="136" t="s">
        <v>402</v>
      </c>
      <c r="H56" s="72" t="s">
        <v>403</v>
      </c>
      <c r="I56" s="71" t="s">
        <v>404</v>
      </c>
      <c r="J56" s="134"/>
    </row>
    <row r="57" spans="1:10" ht="15">
      <c r="A57" s="50"/>
      <c r="B57" s="58" t="s">
        <v>405</v>
      </c>
      <c r="C57" s="72" t="s">
        <v>406</v>
      </c>
      <c r="D57" s="71" t="s">
        <v>407</v>
      </c>
      <c r="E57" s="134"/>
      <c r="F57" s="50"/>
      <c r="G57" s="58" t="s">
        <v>408</v>
      </c>
      <c r="H57" s="72" t="s">
        <v>409</v>
      </c>
      <c r="I57" s="71" t="s">
        <v>410</v>
      </c>
      <c r="J57" s="134"/>
    </row>
    <row r="58" spans="1:10" ht="15">
      <c r="A58" s="50"/>
      <c r="B58" s="136" t="s">
        <v>411</v>
      </c>
      <c r="C58" s="72" t="s">
        <v>412</v>
      </c>
      <c r="D58" s="71" t="s">
        <v>413</v>
      </c>
      <c r="E58" s="134"/>
      <c r="F58" s="50"/>
      <c r="G58" s="58" t="s">
        <v>414</v>
      </c>
      <c r="H58" s="72" t="s">
        <v>415</v>
      </c>
      <c r="I58" s="71" t="s">
        <v>416</v>
      </c>
      <c r="J58" s="134"/>
    </row>
    <row r="59" spans="1:10" ht="15">
      <c r="A59" s="50"/>
      <c r="B59" s="136" t="s">
        <v>417</v>
      </c>
      <c r="C59" s="72" t="s">
        <v>418</v>
      </c>
      <c r="D59" s="71" t="s">
        <v>419</v>
      </c>
      <c r="E59" s="134"/>
      <c r="F59" s="50"/>
      <c r="G59" s="58" t="s">
        <v>420</v>
      </c>
      <c r="H59" s="72" t="s">
        <v>421</v>
      </c>
      <c r="I59" s="71" t="s">
        <v>422</v>
      </c>
      <c r="J59" s="134"/>
    </row>
    <row r="60" spans="1:10" ht="15">
      <c r="A60" s="50"/>
      <c r="B60" s="136" t="s">
        <v>423</v>
      </c>
      <c r="C60" s="72" t="s">
        <v>424</v>
      </c>
      <c r="D60" s="71" t="s">
        <v>425</v>
      </c>
      <c r="E60" s="134"/>
      <c r="F60" s="50"/>
      <c r="G60" s="58" t="s">
        <v>426</v>
      </c>
      <c r="H60" s="72" t="s">
        <v>427</v>
      </c>
      <c r="I60" s="71" t="s">
        <v>428</v>
      </c>
      <c r="J60" s="134"/>
    </row>
    <row r="61" spans="1:10" ht="15">
      <c r="A61" s="50"/>
      <c r="B61" s="136" t="s">
        <v>429</v>
      </c>
      <c r="C61" s="72" t="s">
        <v>430</v>
      </c>
      <c r="D61" s="71" t="s">
        <v>431</v>
      </c>
      <c r="E61" s="134"/>
      <c r="F61" s="50"/>
      <c r="G61" s="61" t="s">
        <v>432</v>
      </c>
      <c r="H61" s="78" t="s">
        <v>433</v>
      </c>
      <c r="I61" s="79" t="s">
        <v>434</v>
      </c>
      <c r="J61" s="134"/>
    </row>
    <row r="62" spans="1:10" ht="15">
      <c r="A62" s="50"/>
      <c r="B62" s="136" t="s">
        <v>435</v>
      </c>
      <c r="C62" s="72" t="s">
        <v>436</v>
      </c>
      <c r="D62" s="71" t="s">
        <v>437</v>
      </c>
      <c r="E62" s="134"/>
      <c r="F62" s="216"/>
      <c r="G62" s="216"/>
      <c r="H62" s="59"/>
      <c r="I62" s="50"/>
      <c r="J62" s="134"/>
    </row>
    <row r="63" spans="1:10" ht="15">
      <c r="A63" s="50"/>
      <c r="B63" s="77" t="s">
        <v>438</v>
      </c>
      <c r="C63" s="72" t="s">
        <v>439</v>
      </c>
      <c r="D63" s="71" t="s">
        <v>440</v>
      </c>
      <c r="E63" s="134"/>
      <c r="F63" s="216"/>
      <c r="G63" s="216"/>
      <c r="H63" s="59"/>
      <c r="I63" s="50"/>
      <c r="J63" s="134"/>
    </row>
    <row r="64" spans="1:10" ht="15.75">
      <c r="A64" s="50"/>
      <c r="B64" s="77" t="s">
        <v>441</v>
      </c>
      <c r="C64" s="72" t="s">
        <v>442</v>
      </c>
      <c r="D64" s="71" t="s">
        <v>443</v>
      </c>
      <c r="E64" s="134"/>
      <c r="F64" s="50"/>
      <c r="G64" s="207" t="s">
        <v>444</v>
      </c>
      <c r="H64" s="207"/>
      <c r="I64" s="207"/>
      <c r="J64" s="134"/>
    </row>
    <row r="65" spans="1:10" ht="15">
      <c r="A65" s="50"/>
      <c r="B65" s="136" t="s">
        <v>445</v>
      </c>
      <c r="C65" s="72" t="s">
        <v>446</v>
      </c>
      <c r="D65" s="71" t="s">
        <v>447</v>
      </c>
      <c r="E65" s="134"/>
      <c r="F65" s="50"/>
      <c r="G65" s="67" t="s">
        <v>147</v>
      </c>
      <c r="H65" s="68" t="s">
        <v>148</v>
      </c>
      <c r="I65" s="69" t="s">
        <v>149</v>
      </c>
      <c r="J65" s="134"/>
    </row>
    <row r="66" spans="1:10" ht="15">
      <c r="A66" s="50"/>
      <c r="B66" s="136" t="s">
        <v>448</v>
      </c>
      <c r="C66" s="72" t="s">
        <v>449</v>
      </c>
      <c r="D66" s="71" t="s">
        <v>450</v>
      </c>
      <c r="E66" s="134"/>
      <c r="F66" s="50"/>
      <c r="G66" s="61" t="s">
        <v>451</v>
      </c>
      <c r="H66" s="62" t="s">
        <v>452</v>
      </c>
      <c r="I66" s="63" t="s">
        <v>453</v>
      </c>
      <c r="J66" s="134"/>
    </row>
    <row r="67" spans="1:10" ht="15">
      <c r="A67" s="50"/>
      <c r="B67" s="136" t="s">
        <v>454</v>
      </c>
      <c r="C67" s="72" t="s">
        <v>455</v>
      </c>
      <c r="D67" s="71" t="s">
        <v>456</v>
      </c>
      <c r="E67" s="134"/>
      <c r="F67" s="216"/>
      <c r="G67" s="216"/>
      <c r="H67" s="50"/>
      <c r="I67" s="50"/>
      <c r="J67" s="134"/>
    </row>
    <row r="68" spans="1:10" ht="15">
      <c r="A68" s="50"/>
      <c r="B68" s="136" t="s">
        <v>457</v>
      </c>
      <c r="C68" s="72" t="s">
        <v>458</v>
      </c>
      <c r="D68" s="71" t="s">
        <v>459</v>
      </c>
      <c r="E68" s="134"/>
      <c r="F68" s="216"/>
      <c r="G68" s="216"/>
      <c r="H68" s="50"/>
      <c r="I68" s="50"/>
      <c r="J68" s="134"/>
    </row>
    <row r="69" spans="1:10" ht="15.75">
      <c r="A69" s="50"/>
      <c r="B69" s="136" t="s">
        <v>460</v>
      </c>
      <c r="C69" s="72" t="s">
        <v>461</v>
      </c>
      <c r="D69" s="71" t="s">
        <v>462</v>
      </c>
      <c r="E69" s="134"/>
      <c r="F69" s="50"/>
      <c r="G69" s="207" t="s">
        <v>463</v>
      </c>
      <c r="H69" s="207"/>
      <c r="I69" s="207"/>
      <c r="J69" s="134"/>
    </row>
    <row r="70" spans="1:10" ht="15">
      <c r="A70" s="50"/>
      <c r="B70" s="58" t="s">
        <v>464</v>
      </c>
      <c r="C70" s="72" t="s">
        <v>465</v>
      </c>
      <c r="D70" s="71" t="s">
        <v>466</v>
      </c>
      <c r="E70" s="134"/>
      <c r="F70" s="50"/>
      <c r="G70" s="67" t="s">
        <v>147</v>
      </c>
      <c r="H70" s="68" t="s">
        <v>148</v>
      </c>
      <c r="I70" s="69" t="s">
        <v>149</v>
      </c>
      <c r="J70" s="134"/>
    </row>
    <row r="71" spans="1:10" ht="15">
      <c r="A71" s="50"/>
      <c r="B71" s="58" t="s">
        <v>467</v>
      </c>
      <c r="C71" s="72" t="s">
        <v>468</v>
      </c>
      <c r="D71" s="71" t="s">
        <v>469</v>
      </c>
      <c r="E71" s="134"/>
      <c r="F71" s="50"/>
      <c r="G71" s="58" t="s">
        <v>470</v>
      </c>
      <c r="H71" s="59"/>
      <c r="I71" s="60" t="s">
        <v>471</v>
      </c>
      <c r="J71" s="134"/>
    </row>
    <row r="72" spans="1:10" ht="15">
      <c r="A72" s="50"/>
      <c r="B72" s="136" t="s">
        <v>472</v>
      </c>
      <c r="C72" s="72" t="s">
        <v>473</v>
      </c>
      <c r="D72" s="71" t="s">
        <v>474</v>
      </c>
      <c r="E72" s="134"/>
      <c r="F72" s="50"/>
      <c r="G72" s="58" t="s">
        <v>475</v>
      </c>
      <c r="H72" s="59" t="s">
        <v>476</v>
      </c>
      <c r="I72" s="60" t="s">
        <v>477</v>
      </c>
      <c r="J72" s="134"/>
    </row>
    <row r="73" spans="1:10" ht="15">
      <c r="A73" s="50"/>
      <c r="B73" s="58" t="s">
        <v>478</v>
      </c>
      <c r="C73" s="72" t="s">
        <v>479</v>
      </c>
      <c r="D73" s="71" t="s">
        <v>480</v>
      </c>
      <c r="E73" s="134"/>
      <c r="F73" s="50"/>
      <c r="G73" s="58" t="s">
        <v>481</v>
      </c>
      <c r="H73" s="59" t="s">
        <v>482</v>
      </c>
      <c r="I73" s="60" t="s">
        <v>483</v>
      </c>
      <c r="J73" s="134"/>
    </row>
    <row r="74" spans="1:10" ht="15">
      <c r="A74" s="50"/>
      <c r="B74" s="58" t="s">
        <v>484</v>
      </c>
      <c r="C74" s="72" t="s">
        <v>485</v>
      </c>
      <c r="D74" s="71" t="s">
        <v>486</v>
      </c>
      <c r="E74" s="134"/>
      <c r="F74" s="50"/>
      <c r="G74" s="58" t="s">
        <v>487</v>
      </c>
      <c r="H74" s="59" t="s">
        <v>488</v>
      </c>
      <c r="I74" s="60" t="s">
        <v>489</v>
      </c>
      <c r="J74" s="134"/>
    </row>
    <row r="75" spans="1:10" ht="15">
      <c r="A75" s="50"/>
      <c r="B75" s="136" t="s">
        <v>490</v>
      </c>
      <c r="C75" s="72" t="s">
        <v>491</v>
      </c>
      <c r="D75" s="71" t="s">
        <v>492</v>
      </c>
      <c r="E75" s="134"/>
      <c r="F75" s="50"/>
      <c r="G75" s="58" t="s">
        <v>493</v>
      </c>
      <c r="H75" s="59" t="s">
        <v>494</v>
      </c>
      <c r="I75" s="60" t="s">
        <v>495</v>
      </c>
      <c r="J75" s="134"/>
    </row>
    <row r="76" spans="1:10" ht="15">
      <c r="A76" s="50"/>
      <c r="B76" s="136" t="s">
        <v>496</v>
      </c>
      <c r="C76" s="72" t="s">
        <v>497</v>
      </c>
      <c r="D76" s="71" t="s">
        <v>498</v>
      </c>
      <c r="E76" s="134"/>
      <c r="F76" s="50"/>
      <c r="G76" s="58" t="s">
        <v>499</v>
      </c>
      <c r="H76" s="59" t="s">
        <v>500</v>
      </c>
      <c r="I76" s="60" t="s">
        <v>501</v>
      </c>
      <c r="J76" s="134"/>
    </row>
    <row r="77" spans="1:10" ht="15">
      <c r="A77" s="50"/>
      <c r="B77" s="136" t="s">
        <v>502</v>
      </c>
      <c r="C77" s="72" t="s">
        <v>503</v>
      </c>
      <c r="D77" s="71" t="s">
        <v>504</v>
      </c>
      <c r="E77" s="134"/>
      <c r="F77" s="50"/>
      <c r="G77" s="58" t="s">
        <v>505</v>
      </c>
      <c r="H77" s="59" t="s">
        <v>506</v>
      </c>
      <c r="I77" s="60" t="s">
        <v>507</v>
      </c>
      <c r="J77" s="134"/>
    </row>
    <row r="78" spans="1:10" ht="15">
      <c r="A78" s="50"/>
      <c r="B78" s="136" t="s">
        <v>508</v>
      </c>
      <c r="C78" s="72" t="s">
        <v>509</v>
      </c>
      <c r="D78" s="71" t="s">
        <v>510</v>
      </c>
      <c r="E78" s="134"/>
      <c r="F78" s="50"/>
      <c r="G78" s="58" t="s">
        <v>511</v>
      </c>
      <c r="H78" s="59" t="s">
        <v>512</v>
      </c>
      <c r="I78" s="60" t="s">
        <v>513</v>
      </c>
      <c r="J78" s="134"/>
    </row>
    <row r="79" spans="1:10" ht="15">
      <c r="A79" s="50"/>
      <c r="B79" s="58" t="s">
        <v>514</v>
      </c>
      <c r="C79" s="72" t="s">
        <v>515</v>
      </c>
      <c r="D79" s="71" t="s">
        <v>516</v>
      </c>
      <c r="E79" s="134"/>
      <c r="F79" s="50"/>
      <c r="G79" s="58" t="s">
        <v>517</v>
      </c>
      <c r="H79" s="59" t="s">
        <v>518</v>
      </c>
      <c r="I79" s="60" t="s">
        <v>519</v>
      </c>
      <c r="J79" s="134"/>
    </row>
    <row r="80" spans="1:10" ht="15">
      <c r="A80" s="50"/>
      <c r="B80" s="58" t="s">
        <v>520</v>
      </c>
      <c r="C80" s="72" t="s">
        <v>521</v>
      </c>
      <c r="D80" s="71" t="s">
        <v>522</v>
      </c>
      <c r="E80" s="134"/>
      <c r="F80" s="50"/>
      <c r="G80" s="58" t="s">
        <v>523</v>
      </c>
      <c r="H80" s="59" t="s">
        <v>524</v>
      </c>
      <c r="I80" s="60" t="s">
        <v>525</v>
      </c>
      <c r="J80" s="134"/>
    </row>
    <row r="81" spans="1:10" ht="15">
      <c r="A81" s="50"/>
      <c r="B81" s="58" t="s">
        <v>526</v>
      </c>
      <c r="C81" s="72" t="s">
        <v>527</v>
      </c>
      <c r="D81" s="71" t="s">
        <v>528</v>
      </c>
      <c r="E81" s="134"/>
      <c r="F81" s="50"/>
      <c r="G81" s="58" t="s">
        <v>529</v>
      </c>
      <c r="H81" s="59" t="s">
        <v>530</v>
      </c>
      <c r="I81" s="60" t="s">
        <v>531</v>
      </c>
      <c r="J81" s="134"/>
    </row>
    <row r="82" spans="1:10" ht="15">
      <c r="A82" s="50"/>
      <c r="B82" s="136" t="s">
        <v>532</v>
      </c>
      <c r="C82" s="72" t="s">
        <v>533</v>
      </c>
      <c r="D82" s="71" t="s">
        <v>534</v>
      </c>
      <c r="E82" s="134"/>
      <c r="F82" s="50"/>
      <c r="G82" s="61" t="s">
        <v>535</v>
      </c>
      <c r="H82" s="62" t="s">
        <v>536</v>
      </c>
      <c r="I82" s="63" t="s">
        <v>537</v>
      </c>
      <c r="J82" s="134"/>
    </row>
    <row r="83" spans="1:10" ht="15">
      <c r="A83" s="50"/>
      <c r="B83" s="58" t="s">
        <v>538</v>
      </c>
      <c r="C83" s="72" t="s">
        <v>539</v>
      </c>
      <c r="D83" s="71" t="s">
        <v>540</v>
      </c>
      <c r="E83" s="134"/>
      <c r="F83" s="50"/>
      <c r="G83" s="50"/>
      <c r="H83" s="50"/>
      <c r="I83" s="50"/>
      <c r="J83" s="134"/>
    </row>
    <row r="84" spans="1:10" ht="15">
      <c r="A84" s="50"/>
      <c r="B84" s="136" t="s">
        <v>541</v>
      </c>
      <c r="C84" s="72" t="s">
        <v>542</v>
      </c>
      <c r="D84" s="71" t="s">
        <v>543</v>
      </c>
      <c r="E84" s="134"/>
      <c r="F84" s="50"/>
      <c r="G84" s="80"/>
      <c r="H84" s="50"/>
      <c r="I84" s="50"/>
      <c r="J84" s="134"/>
    </row>
    <row r="85" spans="1:10" ht="14.45" customHeight="1">
      <c r="A85" s="50"/>
      <c r="B85" s="136" t="s">
        <v>544</v>
      </c>
      <c r="C85" s="72" t="s">
        <v>545</v>
      </c>
      <c r="D85" s="71" t="s">
        <v>546</v>
      </c>
      <c r="E85" s="134"/>
      <c r="F85" s="50"/>
      <c r="G85" s="212" t="s">
        <v>547</v>
      </c>
      <c r="H85" s="212"/>
      <c r="I85" s="212"/>
      <c r="J85" s="134"/>
    </row>
    <row r="86" spans="1:10" ht="14.45" customHeight="1">
      <c r="A86" s="50"/>
      <c r="B86" s="136" t="s">
        <v>548</v>
      </c>
      <c r="C86" s="72" t="s">
        <v>549</v>
      </c>
      <c r="D86" s="71" t="s">
        <v>550</v>
      </c>
      <c r="E86" s="134"/>
      <c r="F86" s="50"/>
      <c r="G86" s="213" t="s">
        <v>551</v>
      </c>
      <c r="H86" s="214"/>
      <c r="I86" s="215"/>
      <c r="J86" s="134"/>
    </row>
    <row r="87" spans="1:10" ht="14.45" customHeight="1">
      <c r="A87" s="50"/>
      <c r="B87" s="136" t="s">
        <v>552</v>
      </c>
      <c r="C87" s="72" t="s">
        <v>553</v>
      </c>
      <c r="D87" s="71" t="s">
        <v>554</v>
      </c>
      <c r="E87" s="134"/>
      <c r="F87" s="50"/>
      <c r="G87" s="213"/>
      <c r="H87" s="214"/>
      <c r="I87" s="215"/>
      <c r="J87" s="134"/>
    </row>
    <row r="88" spans="1:10" ht="16.5" customHeight="1">
      <c r="A88" s="50"/>
      <c r="B88" s="136" t="s">
        <v>555</v>
      </c>
      <c r="C88" s="72" t="s">
        <v>556</v>
      </c>
      <c r="D88" s="71" t="s">
        <v>557</v>
      </c>
      <c r="E88" s="134"/>
      <c r="F88" s="50"/>
      <c r="G88" s="213"/>
      <c r="H88" s="214"/>
      <c r="I88" s="215"/>
      <c r="J88" s="134"/>
    </row>
    <row r="89" spans="1:10" ht="14.45" customHeight="1">
      <c r="A89" s="50"/>
      <c r="B89" s="137" t="s">
        <v>558</v>
      </c>
      <c r="C89" s="78" t="s">
        <v>559</v>
      </c>
      <c r="D89" s="79" t="s">
        <v>560</v>
      </c>
      <c r="E89" s="134"/>
      <c r="F89" s="50"/>
      <c r="G89" s="67" t="s">
        <v>147</v>
      </c>
      <c r="H89" s="68" t="s">
        <v>148</v>
      </c>
      <c r="I89" s="69" t="s">
        <v>149</v>
      </c>
      <c r="J89" s="134"/>
    </row>
    <row r="90" spans="1:10" ht="14.45" customHeight="1">
      <c r="A90" s="50"/>
      <c r="B90" s="50"/>
      <c r="C90" s="59"/>
      <c r="D90" s="50"/>
      <c r="E90" s="134"/>
      <c r="F90" s="50"/>
      <c r="G90" s="58" t="s">
        <v>155</v>
      </c>
      <c r="H90" s="59" t="s">
        <v>156</v>
      </c>
      <c r="I90" s="60" t="s">
        <v>157</v>
      </c>
      <c r="J90" s="134"/>
    </row>
    <row r="91" spans="1:10" ht="14.45" customHeight="1">
      <c r="A91" s="50"/>
      <c r="B91" s="50"/>
      <c r="C91" s="59"/>
      <c r="D91" s="50"/>
      <c r="E91" s="134"/>
      <c r="F91" s="50"/>
      <c r="G91" s="58" t="s">
        <v>174</v>
      </c>
      <c r="H91" s="59" t="s">
        <v>175</v>
      </c>
      <c r="I91" s="60" t="s">
        <v>176</v>
      </c>
      <c r="J91" s="134"/>
    </row>
    <row r="92" spans="1:10" ht="14.45" customHeight="1">
      <c r="A92" s="50"/>
      <c r="B92" s="209" t="s">
        <v>561</v>
      </c>
      <c r="C92" s="210"/>
      <c r="D92" s="211"/>
      <c r="E92" s="134"/>
      <c r="F92" s="50"/>
      <c r="G92" s="58" t="s">
        <v>179</v>
      </c>
      <c r="H92" s="59" t="s">
        <v>180</v>
      </c>
      <c r="I92" s="60" t="s">
        <v>181</v>
      </c>
      <c r="J92" s="134"/>
    </row>
    <row r="93" spans="1:10" ht="14.45" customHeight="1">
      <c r="A93" s="50"/>
      <c r="B93" s="81"/>
      <c r="C93" s="82"/>
      <c r="D93" s="83"/>
      <c r="E93" s="134"/>
      <c r="F93" s="50"/>
      <c r="G93" s="58" t="s">
        <v>184</v>
      </c>
      <c r="H93" s="59" t="s">
        <v>185</v>
      </c>
      <c r="I93" s="60" t="s">
        <v>186</v>
      </c>
      <c r="J93" s="134"/>
    </row>
    <row r="94" spans="1:10" ht="14.45" customHeight="1">
      <c r="A94" s="50"/>
      <c r="B94" s="67" t="s">
        <v>147</v>
      </c>
      <c r="C94" s="68" t="s">
        <v>148</v>
      </c>
      <c r="D94" s="69" t="s">
        <v>149</v>
      </c>
      <c r="E94" s="134"/>
      <c r="F94" s="50"/>
      <c r="G94" s="58" t="s">
        <v>202</v>
      </c>
      <c r="H94" s="59" t="s">
        <v>203</v>
      </c>
      <c r="I94" s="60" t="s">
        <v>204</v>
      </c>
      <c r="J94" s="134"/>
    </row>
    <row r="95" spans="1:10" ht="15">
      <c r="A95" s="50"/>
      <c r="B95" s="58" t="s">
        <v>562</v>
      </c>
      <c r="C95" s="59" t="s">
        <v>563</v>
      </c>
      <c r="D95" s="60" t="s">
        <v>564</v>
      </c>
      <c r="E95" s="134"/>
      <c r="F95" s="50"/>
      <c r="G95" s="58" t="s">
        <v>152</v>
      </c>
      <c r="H95" s="59" t="s">
        <v>153</v>
      </c>
      <c r="I95" s="60" t="s">
        <v>154</v>
      </c>
      <c r="J95" s="134"/>
    </row>
    <row r="96" spans="1:10" ht="15">
      <c r="A96" s="50"/>
      <c r="B96" s="58" t="s">
        <v>565</v>
      </c>
      <c r="C96" s="59" t="s">
        <v>566</v>
      </c>
      <c r="D96" s="60" t="s">
        <v>567</v>
      </c>
      <c r="E96" s="134"/>
      <c r="F96" s="50"/>
      <c r="G96" s="58" t="s">
        <v>208</v>
      </c>
      <c r="H96" s="59" t="s">
        <v>209</v>
      </c>
      <c r="I96" s="60" t="s">
        <v>210</v>
      </c>
      <c r="J96" s="134"/>
    </row>
    <row r="97" spans="1:10" ht="15">
      <c r="A97" s="50"/>
      <c r="B97" s="58" t="s">
        <v>568</v>
      </c>
      <c r="C97" s="59" t="s">
        <v>569</v>
      </c>
      <c r="D97" s="60" t="s">
        <v>570</v>
      </c>
      <c r="E97" s="134"/>
      <c r="F97" s="50"/>
      <c r="G97" s="58" t="s">
        <v>238</v>
      </c>
      <c r="H97" s="59" t="s">
        <v>239</v>
      </c>
      <c r="I97" s="60" t="s">
        <v>240</v>
      </c>
      <c r="J97" s="134"/>
    </row>
    <row r="98" spans="1:10" ht="15">
      <c r="A98" s="50"/>
      <c r="B98" s="58" t="s">
        <v>571</v>
      </c>
      <c r="C98" s="59" t="s">
        <v>572</v>
      </c>
      <c r="D98" s="60" t="s">
        <v>573</v>
      </c>
      <c r="E98" s="134"/>
      <c r="F98" s="50"/>
      <c r="G98" s="58" t="s">
        <v>244</v>
      </c>
      <c r="H98" s="59" t="s">
        <v>245</v>
      </c>
      <c r="I98" s="60" t="s">
        <v>246</v>
      </c>
      <c r="J98" s="134"/>
    </row>
    <row r="99" spans="1:10" ht="15">
      <c r="A99" s="50"/>
      <c r="B99" s="58" t="s">
        <v>574</v>
      </c>
      <c r="C99" s="59" t="s">
        <v>575</v>
      </c>
      <c r="D99" s="60" t="s">
        <v>576</v>
      </c>
      <c r="E99" s="134"/>
      <c r="F99" s="50"/>
      <c r="G99" s="58" t="s">
        <v>262</v>
      </c>
      <c r="H99" s="59" t="s">
        <v>263</v>
      </c>
      <c r="I99" s="60" t="s">
        <v>264</v>
      </c>
      <c r="J99" s="134"/>
    </row>
    <row r="100" spans="1:10" ht="15">
      <c r="A100" s="50"/>
      <c r="B100" s="58" t="s">
        <v>577</v>
      </c>
      <c r="C100" s="59" t="s">
        <v>578</v>
      </c>
      <c r="D100" s="60" t="s">
        <v>579</v>
      </c>
      <c r="E100" s="134"/>
      <c r="F100" s="50"/>
      <c r="G100" s="58" t="s">
        <v>274</v>
      </c>
      <c r="H100" s="59" t="s">
        <v>275</v>
      </c>
      <c r="I100" s="60" t="s">
        <v>276</v>
      </c>
      <c r="J100" s="134"/>
    </row>
    <row r="101" spans="1:10" ht="15">
      <c r="A101" s="50"/>
      <c r="B101" s="136" t="s">
        <v>580</v>
      </c>
      <c r="C101" s="72" t="s">
        <v>581</v>
      </c>
      <c r="D101" s="71" t="s">
        <v>582</v>
      </c>
      <c r="E101" s="134"/>
      <c r="F101" s="50"/>
      <c r="G101" s="58" t="s">
        <v>280</v>
      </c>
      <c r="H101" s="59" t="s">
        <v>281</v>
      </c>
      <c r="I101" s="60" t="s">
        <v>282</v>
      </c>
      <c r="J101" s="134"/>
    </row>
    <row r="102" spans="1:10" ht="15">
      <c r="A102" s="50"/>
      <c r="B102" s="137" t="s">
        <v>583</v>
      </c>
      <c r="C102" s="78" t="s">
        <v>584</v>
      </c>
      <c r="D102" s="79" t="s">
        <v>585</v>
      </c>
      <c r="E102" s="134"/>
      <c r="F102" s="50"/>
      <c r="G102" s="58" t="s">
        <v>292</v>
      </c>
      <c r="H102" s="59" t="s">
        <v>293</v>
      </c>
      <c r="I102" s="60" t="s">
        <v>294</v>
      </c>
      <c r="J102" s="134"/>
    </row>
    <row r="103" spans="1:10" ht="15">
      <c r="A103" s="50"/>
      <c r="B103" s="218"/>
      <c r="C103" s="218"/>
      <c r="D103" s="218"/>
      <c r="E103" s="134"/>
      <c r="F103" s="50"/>
      <c r="G103" s="58" t="s">
        <v>298</v>
      </c>
      <c r="H103" s="59" t="s">
        <v>299</v>
      </c>
      <c r="I103" s="60" t="s">
        <v>300</v>
      </c>
      <c r="J103" s="134"/>
    </row>
    <row r="104" spans="1:10" ht="15">
      <c r="A104" s="50"/>
      <c r="B104" s="218"/>
      <c r="C104" s="218"/>
      <c r="D104" s="218"/>
      <c r="E104" s="134"/>
      <c r="F104" s="50"/>
      <c r="G104" s="58" t="s">
        <v>304</v>
      </c>
      <c r="H104" s="59" t="s">
        <v>305</v>
      </c>
      <c r="I104" s="60" t="s">
        <v>306</v>
      </c>
      <c r="J104" s="134"/>
    </row>
    <row r="105" spans="1:10" ht="15">
      <c r="A105" s="50"/>
      <c r="B105" s="218"/>
      <c r="C105" s="218"/>
      <c r="D105" s="218"/>
      <c r="E105" s="134"/>
      <c r="F105" s="50"/>
      <c r="G105" s="58" t="s">
        <v>310</v>
      </c>
      <c r="H105" s="59" t="s">
        <v>311</v>
      </c>
      <c r="I105" s="60" t="s">
        <v>312</v>
      </c>
      <c r="J105" s="134"/>
    </row>
    <row r="106" spans="1:10" ht="15">
      <c r="A106" s="50"/>
      <c r="B106" s="59" t="s">
        <v>586</v>
      </c>
      <c r="C106" s="218"/>
      <c r="D106" s="218"/>
      <c r="E106" s="134"/>
      <c r="F106" s="50"/>
      <c r="G106" s="61" t="s">
        <v>316</v>
      </c>
      <c r="H106" s="62" t="s">
        <v>317</v>
      </c>
      <c r="I106" s="63" t="s">
        <v>318</v>
      </c>
      <c r="J106" s="134"/>
    </row>
    <row r="107" spans="1:10">
      <c r="A107" s="50"/>
      <c r="B107" s="50"/>
      <c r="C107" s="59"/>
      <c r="D107" s="50"/>
      <c r="E107" s="50"/>
      <c r="F107" s="50"/>
      <c r="G107" s="218"/>
      <c r="H107" s="218"/>
      <c r="I107" s="218"/>
      <c r="J107" s="50"/>
    </row>
    <row r="108" spans="1:10">
      <c r="A108" s="50"/>
      <c r="B108" s="218"/>
      <c r="C108" s="50"/>
      <c r="D108" s="50"/>
      <c r="E108" s="50"/>
      <c r="F108" s="50"/>
      <c r="G108" s="218"/>
      <c r="H108" s="218"/>
      <c r="I108" s="218"/>
      <c r="J108" s="50"/>
    </row>
    <row r="109" spans="1:10">
      <c r="A109" s="50"/>
      <c r="B109" s="218"/>
      <c r="C109" s="50"/>
      <c r="D109" s="50"/>
      <c r="E109" s="50"/>
      <c r="F109" s="50"/>
      <c r="G109" s="218"/>
      <c r="H109" s="218"/>
      <c r="I109" s="218"/>
      <c r="J109" s="50"/>
    </row>
    <row r="110" spans="1:10" hidden="1">
      <c r="A110" s="50"/>
      <c r="B110" s="218"/>
      <c r="C110" s="218"/>
      <c r="D110" s="218"/>
      <c r="E110" s="218"/>
      <c r="F110" s="50"/>
      <c r="G110" s="50"/>
      <c r="H110" s="50"/>
      <c r="I110" s="50"/>
      <c r="J110" s="50"/>
    </row>
    <row r="111" spans="1:10" hidden="1">
      <c r="A111" s="50"/>
      <c r="B111" s="218"/>
      <c r="C111" s="218"/>
      <c r="D111" s="218"/>
      <c r="E111" s="218"/>
      <c r="F111" s="50"/>
      <c r="G111" s="50"/>
      <c r="H111" s="50"/>
      <c r="I111" s="50"/>
      <c r="J111" s="50"/>
    </row>
  </sheetData>
  <sheetProtection algorithmName="SHA-512" hashValue="6+jMvXff5g/wyMaa8uZKkdqzkczBFqi8zQcOL4zBczKmY/D6uZqDPECelcKaYQ54MLFWmpZziIbhl1VKSJ80jA==" saltValue="NAVqh1fgFO9hU9dK4rIlxg==" spinCount="100000" sheet="1" objects="1" scenarios="1" selectLockedCells="1" selectUnlockedCells="1"/>
  <mergeCells count="23">
    <mergeCell ref="B92:D92"/>
    <mergeCell ref="F13:G13"/>
    <mergeCell ref="G14:I14"/>
    <mergeCell ref="B49:D49"/>
    <mergeCell ref="F62:G62"/>
    <mergeCell ref="F63:G63"/>
    <mergeCell ref="G64:I64"/>
    <mergeCell ref="F67:G67"/>
    <mergeCell ref="F68:G68"/>
    <mergeCell ref="G69:I69"/>
    <mergeCell ref="G85:I85"/>
    <mergeCell ref="G86:I88"/>
    <mergeCell ref="F12:G12"/>
    <mergeCell ref="A1:B1"/>
    <mergeCell ref="F1:G1"/>
    <mergeCell ref="B2:F2"/>
    <mergeCell ref="A3:B3"/>
    <mergeCell ref="F3:G3"/>
    <mergeCell ref="B4:I4"/>
    <mergeCell ref="A7:B7"/>
    <mergeCell ref="F7:G7"/>
    <mergeCell ref="B8:D8"/>
    <mergeCell ref="G8:I8"/>
  </mergeCells>
  <pageMargins left="0.23622047244094491" right="0.23622047244094491" top="0.74803149606299213" bottom="0.74803149606299213" header="0.19685039370078741" footer="0.31496062992125984"/>
  <pageSetup paperSize="9" scale="61" fitToHeight="0" orientation="portrait" r:id="rId1"/>
  <headerFooter>
    <oddFooter>&amp;L&amp;"Verdana,Regular"&amp;10&amp;D&amp;C&amp;"Verdana,Regular"&amp;10&amp;A&amp;R&amp;"Verdana,Regular"&amp;10EWCO Claim Form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118E-A166-4F35-B18A-2CB4AAFFE372}">
  <sheetPr>
    <tabColor theme="1"/>
  </sheetPr>
  <dimension ref="A1:H1048575"/>
  <sheetViews>
    <sheetView workbookViewId="0"/>
  </sheetViews>
  <sheetFormatPr defaultColWidth="8.7109375" defaultRowHeight="15"/>
  <cols>
    <col min="1" max="2" width="22.5703125" customWidth="1"/>
    <col min="3" max="3" width="28.5703125" bestFit="1" customWidth="1"/>
    <col min="4" max="4" width="8.7109375" customWidth="1"/>
    <col min="5" max="5" width="13.5703125" customWidth="1"/>
    <col min="6" max="6" width="11.140625" customWidth="1"/>
    <col min="7" max="9" width="8.7109375" customWidth="1"/>
  </cols>
  <sheetData>
    <row r="1" spans="1:8">
      <c r="A1" s="100" t="s">
        <v>587</v>
      </c>
    </row>
    <row r="2" spans="1:8">
      <c r="A2" s="39"/>
    </row>
    <row r="3" spans="1:8">
      <c r="A3" s="41" t="s">
        <v>588</v>
      </c>
    </row>
    <row r="4" spans="1:8">
      <c r="A4" s="39" t="s">
        <v>589</v>
      </c>
      <c r="F4" s="2"/>
      <c r="G4" s="2"/>
      <c r="H4" s="3"/>
    </row>
    <row r="5" spans="1:8">
      <c r="A5" s="39" t="s">
        <v>590</v>
      </c>
      <c r="E5" s="1"/>
      <c r="F5" s="1"/>
      <c r="G5" s="1"/>
      <c r="H5" s="1"/>
    </row>
    <row r="6" spans="1:8">
      <c r="A6" s="39"/>
      <c r="E6" s="1"/>
      <c r="F6" s="1"/>
      <c r="G6" s="1"/>
      <c r="H6" s="1"/>
    </row>
    <row r="7" spans="1:8">
      <c r="A7" s="99" t="s">
        <v>591</v>
      </c>
      <c r="E7" s="1"/>
      <c r="F7" s="1"/>
      <c r="G7" s="1"/>
      <c r="H7" s="1"/>
    </row>
    <row r="8" spans="1:8" ht="45">
      <c r="A8" s="41" t="s">
        <v>592</v>
      </c>
    </row>
    <row r="9" spans="1:8" ht="165">
      <c r="A9" s="39" t="s">
        <v>593</v>
      </c>
      <c r="E9" s="1"/>
      <c r="F9" s="1"/>
      <c r="G9" s="1"/>
      <c r="H9" s="1"/>
    </row>
    <row r="10" spans="1:8" ht="105">
      <c r="A10" s="39" t="s">
        <v>594</v>
      </c>
    </row>
    <row r="11" spans="1:8">
      <c r="A11" s="39"/>
    </row>
    <row r="12" spans="1:8" ht="30">
      <c r="A12" s="99" t="s">
        <v>595</v>
      </c>
      <c r="B12" s="99" t="s">
        <v>596</v>
      </c>
      <c r="C12" s="40" t="s">
        <v>597</v>
      </c>
    </row>
    <row r="13" spans="1:8" ht="30">
      <c r="A13" s="39" t="s">
        <v>125</v>
      </c>
      <c r="B13" s="45" t="b">
        <v>0</v>
      </c>
      <c r="C13" t="str">
        <f>IF(B13,"Yes","No")</f>
        <v>No</v>
      </c>
      <c r="F13" s="2"/>
    </row>
    <row r="14" spans="1:8" ht="30">
      <c r="A14" s="39" t="s">
        <v>126</v>
      </c>
      <c r="B14" s="45" t="b">
        <v>0</v>
      </c>
      <c r="C14" t="str">
        <f>IF(B14,"Yes","No")</f>
        <v>No</v>
      </c>
      <c r="E14" s="1"/>
      <c r="F14" s="1"/>
    </row>
    <row r="15" spans="1:8">
      <c r="A15" s="39" t="s">
        <v>127</v>
      </c>
      <c r="B15" s="45" t="b">
        <v>0</v>
      </c>
      <c r="C15" t="str">
        <f>IF(B15,"Yes","No")</f>
        <v>No</v>
      </c>
      <c r="E15" s="1"/>
      <c r="F15" s="1"/>
    </row>
    <row r="16" spans="1:8">
      <c r="A16" s="39" t="s">
        <v>128</v>
      </c>
      <c r="B16" s="45" t="b">
        <v>0</v>
      </c>
      <c r="C16" t="str">
        <f>IF(B16,"Yes","No")</f>
        <v>No</v>
      </c>
      <c r="E16" s="1"/>
      <c r="F16" s="1"/>
    </row>
    <row r="17" spans="1:6">
      <c r="A17" s="39"/>
      <c r="E17" s="1"/>
      <c r="F17" s="1"/>
    </row>
    <row r="18" spans="1:6">
      <c r="A18" s="99" t="s">
        <v>598</v>
      </c>
      <c r="E18" s="1"/>
      <c r="F18" s="1"/>
    </row>
    <row r="19" spans="1:6">
      <c r="A19" s="39" t="s">
        <v>599</v>
      </c>
    </row>
    <row r="20" spans="1:6">
      <c r="A20" s="39" t="s">
        <v>600</v>
      </c>
    </row>
    <row r="21" spans="1:6" ht="30">
      <c r="A21" s="39" t="s">
        <v>601</v>
      </c>
    </row>
    <row r="23" spans="1:6">
      <c r="A23" s="117" t="s">
        <v>602</v>
      </c>
      <c r="B23" s="117" t="s">
        <v>603</v>
      </c>
      <c r="C23" s="117" t="s">
        <v>604</v>
      </c>
    </row>
    <row r="24" spans="1:6">
      <c r="A24" s="115" t="s">
        <v>151</v>
      </c>
      <c r="B24" s="116" t="s">
        <v>372</v>
      </c>
      <c r="C24" s="115" t="s">
        <v>150</v>
      </c>
    </row>
    <row r="25" spans="1:6">
      <c r="A25" s="115" t="s">
        <v>157</v>
      </c>
      <c r="B25" s="116" t="s">
        <v>377</v>
      </c>
      <c r="C25" s="115" t="s">
        <v>155</v>
      </c>
    </row>
    <row r="26" spans="1:6">
      <c r="A26" s="115" t="s">
        <v>163</v>
      </c>
      <c r="B26" s="116" t="s">
        <v>383</v>
      </c>
      <c r="C26" s="115" t="s">
        <v>161</v>
      </c>
    </row>
    <row r="27" spans="1:6">
      <c r="A27" s="115" t="s">
        <v>166</v>
      </c>
      <c r="B27" s="116" t="s">
        <v>395</v>
      </c>
      <c r="C27" s="115" t="s">
        <v>164</v>
      </c>
    </row>
    <row r="28" spans="1:6">
      <c r="A28" s="115" t="s">
        <v>169</v>
      </c>
      <c r="B28" s="116" t="s">
        <v>413</v>
      </c>
      <c r="C28" s="115" t="s">
        <v>167</v>
      </c>
    </row>
    <row r="29" spans="1:6">
      <c r="A29" s="115" t="s">
        <v>173</v>
      </c>
      <c r="B29" s="116" t="s">
        <v>419</v>
      </c>
      <c r="C29" s="115" t="s">
        <v>171</v>
      </c>
    </row>
    <row r="30" spans="1:6">
      <c r="A30" s="115" t="s">
        <v>176</v>
      </c>
      <c r="B30" s="116" t="s">
        <v>425</v>
      </c>
      <c r="C30" s="115" t="s">
        <v>174</v>
      </c>
    </row>
    <row r="31" spans="1:6">
      <c r="A31" s="115" t="s">
        <v>181</v>
      </c>
      <c r="B31" s="116" t="s">
        <v>431</v>
      </c>
      <c r="C31" s="115" t="s">
        <v>179</v>
      </c>
    </row>
    <row r="32" spans="1:6">
      <c r="A32" s="115" t="s">
        <v>186</v>
      </c>
      <c r="B32" s="116" t="s">
        <v>437</v>
      </c>
      <c r="C32" s="115" t="s">
        <v>184</v>
      </c>
    </row>
    <row r="33" spans="1:3">
      <c r="A33" s="115" t="s">
        <v>192</v>
      </c>
      <c r="B33" s="116" t="s">
        <v>447</v>
      </c>
      <c r="C33" s="115" t="s">
        <v>190</v>
      </c>
    </row>
    <row r="34" spans="1:3">
      <c r="A34" s="115" t="s">
        <v>204</v>
      </c>
      <c r="B34" s="116" t="s">
        <v>450</v>
      </c>
      <c r="C34" s="115" t="s">
        <v>202</v>
      </c>
    </row>
    <row r="35" spans="1:3">
      <c r="A35" s="115" t="s">
        <v>210</v>
      </c>
      <c r="B35" s="116" t="s">
        <v>456</v>
      </c>
      <c r="C35" s="115" t="s">
        <v>208</v>
      </c>
    </row>
    <row r="36" spans="1:3">
      <c r="A36" s="115" t="s">
        <v>216</v>
      </c>
      <c r="B36" s="116" t="s">
        <v>459</v>
      </c>
      <c r="C36" s="115" t="s">
        <v>214</v>
      </c>
    </row>
    <row r="37" spans="1:3">
      <c r="A37" s="115" t="s">
        <v>222</v>
      </c>
      <c r="B37" s="116" t="s">
        <v>462</v>
      </c>
      <c r="C37" s="115" t="s">
        <v>220</v>
      </c>
    </row>
    <row r="38" spans="1:3">
      <c r="A38" s="115" t="s">
        <v>228</v>
      </c>
      <c r="B38" s="116" t="s">
        <v>474</v>
      </c>
      <c r="C38" s="115" t="s">
        <v>226</v>
      </c>
    </row>
    <row r="39" spans="1:3">
      <c r="A39" s="115" t="s">
        <v>234</v>
      </c>
      <c r="B39" s="116" t="s">
        <v>492</v>
      </c>
      <c r="C39" s="115" t="s">
        <v>232</v>
      </c>
    </row>
    <row r="40" spans="1:3">
      <c r="A40" s="115" t="s">
        <v>240</v>
      </c>
      <c r="B40" s="116" t="s">
        <v>498</v>
      </c>
      <c r="C40" s="115" t="s">
        <v>238</v>
      </c>
    </row>
    <row r="41" spans="1:3">
      <c r="A41" s="115" t="s">
        <v>246</v>
      </c>
      <c r="B41" s="116" t="s">
        <v>504</v>
      </c>
      <c r="C41" s="115" t="s">
        <v>244</v>
      </c>
    </row>
    <row r="42" spans="1:3">
      <c r="A42" s="115" t="s">
        <v>252</v>
      </c>
      <c r="B42" s="116" t="s">
        <v>510</v>
      </c>
      <c r="C42" s="115" t="s">
        <v>250</v>
      </c>
    </row>
    <row r="43" spans="1:3">
      <c r="A43" s="115" t="s">
        <v>258</v>
      </c>
      <c r="B43" s="116" t="s">
        <v>534</v>
      </c>
      <c r="C43" s="115" t="s">
        <v>256</v>
      </c>
    </row>
    <row r="44" spans="1:3">
      <c r="A44" s="115" t="s">
        <v>264</v>
      </c>
      <c r="B44" s="116" t="s">
        <v>543</v>
      </c>
      <c r="C44" s="115" t="s">
        <v>262</v>
      </c>
    </row>
    <row r="45" spans="1:3">
      <c r="A45" s="115" t="s">
        <v>270</v>
      </c>
      <c r="B45" s="116" t="s">
        <v>546</v>
      </c>
      <c r="C45" s="115" t="s">
        <v>268</v>
      </c>
    </row>
    <row r="46" spans="1:3">
      <c r="A46" s="115" t="s">
        <v>276</v>
      </c>
      <c r="B46" s="116" t="s">
        <v>550</v>
      </c>
      <c r="C46" s="115" t="s">
        <v>274</v>
      </c>
    </row>
    <row r="47" spans="1:3">
      <c r="A47" s="115" t="s">
        <v>282</v>
      </c>
      <c r="B47" s="116" t="s">
        <v>554</v>
      </c>
      <c r="C47" s="115" t="s">
        <v>280</v>
      </c>
    </row>
    <row r="48" spans="1:3">
      <c r="A48" s="115" t="s">
        <v>288</v>
      </c>
      <c r="B48" s="116" t="s">
        <v>557</v>
      </c>
      <c r="C48" s="115" t="s">
        <v>286</v>
      </c>
    </row>
    <row r="49" spans="1:3">
      <c r="A49" s="115" t="s">
        <v>294</v>
      </c>
      <c r="B49" s="116" t="s">
        <v>560</v>
      </c>
      <c r="C49" s="115" t="s">
        <v>292</v>
      </c>
    </row>
    <row r="50" spans="1:3">
      <c r="A50" s="115" t="s">
        <v>300</v>
      </c>
      <c r="B50" s="116" t="s">
        <v>582</v>
      </c>
      <c r="C50" s="115" t="s">
        <v>298</v>
      </c>
    </row>
    <row r="51" spans="1:3">
      <c r="A51" s="115" t="s">
        <v>306</v>
      </c>
      <c r="B51" s="116" t="s">
        <v>585</v>
      </c>
      <c r="C51" s="115" t="s">
        <v>304</v>
      </c>
    </row>
    <row r="52" spans="1:3">
      <c r="A52" s="115" t="s">
        <v>312</v>
      </c>
      <c r="B52" s="116" t="s">
        <v>178</v>
      </c>
      <c r="C52" s="115" t="s">
        <v>310</v>
      </c>
    </row>
    <row r="53" spans="1:3">
      <c r="A53" s="115" t="s">
        <v>318</v>
      </c>
      <c r="B53" s="116" t="s">
        <v>183</v>
      </c>
      <c r="C53" s="115" t="s">
        <v>316</v>
      </c>
    </row>
    <row r="54" spans="1:3">
      <c r="A54" s="115" t="s">
        <v>324</v>
      </c>
      <c r="B54" s="116" t="s">
        <v>201</v>
      </c>
      <c r="C54" s="115" t="s">
        <v>322</v>
      </c>
    </row>
    <row r="55" spans="1:3">
      <c r="A55" s="115" t="s">
        <v>330</v>
      </c>
      <c r="B55" s="116" t="s">
        <v>207</v>
      </c>
      <c r="C55" s="115" t="s">
        <v>328</v>
      </c>
    </row>
    <row r="56" spans="1:3">
      <c r="A56" s="115" t="s">
        <v>336</v>
      </c>
      <c r="B56" s="116" t="s">
        <v>219</v>
      </c>
      <c r="C56" s="115" t="s">
        <v>334</v>
      </c>
    </row>
    <row r="57" spans="1:3">
      <c r="A57" s="115" t="s">
        <v>342</v>
      </c>
      <c r="B57" s="116" t="s">
        <v>231</v>
      </c>
      <c r="C57" s="115" t="s">
        <v>340</v>
      </c>
    </row>
    <row r="58" spans="1:3">
      <c r="A58" s="115" t="s">
        <v>348</v>
      </c>
      <c r="B58" s="116" t="s">
        <v>237</v>
      </c>
      <c r="C58" s="115" t="s">
        <v>346</v>
      </c>
    </row>
    <row r="59" spans="1:3">
      <c r="A59" s="115" t="s">
        <v>354</v>
      </c>
      <c r="B59" s="116" t="s">
        <v>243</v>
      </c>
      <c r="C59" s="115" t="s">
        <v>352</v>
      </c>
    </row>
    <row r="60" spans="1:3">
      <c r="A60" s="115" t="s">
        <v>372</v>
      </c>
      <c r="B60" s="116" t="s">
        <v>249</v>
      </c>
      <c r="C60" s="115" t="s">
        <v>371</v>
      </c>
    </row>
    <row r="61" spans="1:3">
      <c r="A61" s="115" t="s">
        <v>377</v>
      </c>
      <c r="B61" s="116" t="s">
        <v>285</v>
      </c>
      <c r="C61" s="115" t="s">
        <v>376</v>
      </c>
    </row>
    <row r="62" spans="1:3">
      <c r="A62" s="115" t="s">
        <v>383</v>
      </c>
      <c r="B62" s="116" t="s">
        <v>297</v>
      </c>
      <c r="C62" s="115" t="s">
        <v>381</v>
      </c>
    </row>
    <row r="63" spans="1:3">
      <c r="A63" s="115" t="s">
        <v>389</v>
      </c>
      <c r="B63" s="116" t="s">
        <v>303</v>
      </c>
      <c r="C63" s="115" t="s">
        <v>387</v>
      </c>
    </row>
    <row r="64" spans="1:3">
      <c r="A64" s="115" t="s">
        <v>395</v>
      </c>
      <c r="B64" s="116" t="s">
        <v>309</v>
      </c>
      <c r="C64" s="115" t="s">
        <v>393</v>
      </c>
    </row>
    <row r="65" spans="1:3">
      <c r="A65" s="115" t="s">
        <v>401</v>
      </c>
      <c r="B65" s="116" t="s">
        <v>315</v>
      </c>
      <c r="C65" s="115" t="s">
        <v>399</v>
      </c>
    </row>
    <row r="66" spans="1:3">
      <c r="A66" s="115" t="s">
        <v>407</v>
      </c>
      <c r="B66" s="116" t="s">
        <v>327</v>
      </c>
      <c r="C66" s="115" t="s">
        <v>405</v>
      </c>
    </row>
    <row r="67" spans="1:3">
      <c r="A67" s="115" t="s">
        <v>413</v>
      </c>
      <c r="B67" s="116" t="s">
        <v>333</v>
      </c>
      <c r="C67" s="115" t="s">
        <v>411</v>
      </c>
    </row>
    <row r="68" spans="1:3">
      <c r="A68" s="115" t="s">
        <v>419</v>
      </c>
      <c r="B68" s="116" t="s">
        <v>339</v>
      </c>
      <c r="C68" s="115" t="s">
        <v>417</v>
      </c>
    </row>
    <row r="69" spans="1:3">
      <c r="A69" s="115" t="s">
        <v>425</v>
      </c>
      <c r="B69" s="116" t="s">
        <v>345</v>
      </c>
      <c r="C69" s="115" t="s">
        <v>605</v>
      </c>
    </row>
    <row r="70" spans="1:3">
      <c r="A70" s="115" t="s">
        <v>431</v>
      </c>
      <c r="B70" s="116" t="s">
        <v>357</v>
      </c>
      <c r="C70" s="115" t="s">
        <v>429</v>
      </c>
    </row>
    <row r="71" spans="1:3">
      <c r="A71" s="115" t="s">
        <v>437</v>
      </c>
      <c r="B71" s="116" t="s">
        <v>360</v>
      </c>
      <c r="C71" s="115" t="s">
        <v>435</v>
      </c>
    </row>
    <row r="72" spans="1:3">
      <c r="A72" s="115" t="s">
        <v>440</v>
      </c>
      <c r="B72" s="116" t="s">
        <v>367</v>
      </c>
      <c r="C72" s="115" t="s">
        <v>438</v>
      </c>
    </row>
    <row r="73" spans="1:3">
      <c r="A73" s="115" t="s">
        <v>443</v>
      </c>
      <c r="B73" s="116" t="s">
        <v>375</v>
      </c>
      <c r="C73" s="115" t="s">
        <v>441</v>
      </c>
    </row>
    <row r="74" spans="1:3">
      <c r="A74" s="115" t="s">
        <v>447</v>
      </c>
      <c r="B74" s="116" t="s">
        <v>380</v>
      </c>
      <c r="C74" s="115" t="s">
        <v>445</v>
      </c>
    </row>
    <row r="75" spans="1:3">
      <c r="A75" s="115" t="s">
        <v>450</v>
      </c>
      <c r="B75" s="116" t="s">
        <v>386</v>
      </c>
      <c r="C75" s="115" t="s">
        <v>448</v>
      </c>
    </row>
    <row r="76" spans="1:3">
      <c r="A76" s="115" t="s">
        <v>456</v>
      </c>
      <c r="B76" s="116" t="s">
        <v>392</v>
      </c>
      <c r="C76" s="115" t="s">
        <v>454</v>
      </c>
    </row>
    <row r="77" spans="1:3">
      <c r="A77" s="115" t="s">
        <v>459</v>
      </c>
      <c r="B77" s="116" t="s">
        <v>398</v>
      </c>
      <c r="C77" s="115" t="s">
        <v>457</v>
      </c>
    </row>
    <row r="78" spans="1:3">
      <c r="A78" s="115" t="s">
        <v>462</v>
      </c>
      <c r="B78" s="116" t="s">
        <v>404</v>
      </c>
      <c r="C78" s="115" t="s">
        <v>460</v>
      </c>
    </row>
    <row r="79" spans="1:3">
      <c r="A79" s="115" t="s">
        <v>466</v>
      </c>
      <c r="C79" s="115" t="s">
        <v>464</v>
      </c>
    </row>
    <row r="80" spans="1:3">
      <c r="A80" s="115" t="s">
        <v>469</v>
      </c>
      <c r="C80" s="115" t="s">
        <v>467</v>
      </c>
    </row>
    <row r="81" spans="1:3">
      <c r="A81" s="115" t="s">
        <v>474</v>
      </c>
      <c r="C81" s="115" t="s">
        <v>472</v>
      </c>
    </row>
    <row r="82" spans="1:3">
      <c r="A82" s="115" t="s">
        <v>480</v>
      </c>
      <c r="C82" s="115" t="s">
        <v>478</v>
      </c>
    </row>
    <row r="83" spans="1:3">
      <c r="A83" s="115" t="s">
        <v>486</v>
      </c>
      <c r="C83" s="115" t="s">
        <v>484</v>
      </c>
    </row>
    <row r="84" spans="1:3">
      <c r="A84" s="115" t="s">
        <v>492</v>
      </c>
      <c r="C84" s="115" t="s">
        <v>490</v>
      </c>
    </row>
    <row r="85" spans="1:3">
      <c r="A85" s="115" t="s">
        <v>498</v>
      </c>
      <c r="C85" s="115" t="s">
        <v>496</v>
      </c>
    </row>
    <row r="86" spans="1:3">
      <c r="A86" s="115" t="s">
        <v>504</v>
      </c>
      <c r="C86" s="115" t="s">
        <v>502</v>
      </c>
    </row>
    <row r="87" spans="1:3">
      <c r="A87" s="115" t="s">
        <v>510</v>
      </c>
      <c r="C87" s="115" t="s">
        <v>508</v>
      </c>
    </row>
    <row r="88" spans="1:3">
      <c r="A88" s="115" t="s">
        <v>516</v>
      </c>
      <c r="C88" s="115" t="s">
        <v>514</v>
      </c>
    </row>
    <row r="89" spans="1:3">
      <c r="A89" s="115" t="s">
        <v>522</v>
      </c>
      <c r="C89" s="115" t="s">
        <v>520</v>
      </c>
    </row>
    <row r="90" spans="1:3">
      <c r="A90" s="115" t="s">
        <v>528</v>
      </c>
      <c r="C90" s="115" t="s">
        <v>526</v>
      </c>
    </row>
    <row r="91" spans="1:3">
      <c r="A91" s="115" t="s">
        <v>534</v>
      </c>
      <c r="C91" s="115" t="s">
        <v>532</v>
      </c>
    </row>
    <row r="92" spans="1:3">
      <c r="A92" s="115" t="s">
        <v>540</v>
      </c>
      <c r="C92" s="115" t="s">
        <v>538</v>
      </c>
    </row>
    <row r="93" spans="1:3">
      <c r="A93" s="115" t="s">
        <v>543</v>
      </c>
      <c r="C93" s="115" t="s">
        <v>541</v>
      </c>
    </row>
    <row r="94" spans="1:3">
      <c r="A94" s="115" t="s">
        <v>546</v>
      </c>
      <c r="C94" s="115" t="s">
        <v>544</v>
      </c>
    </row>
    <row r="95" spans="1:3">
      <c r="A95" s="115" t="s">
        <v>550</v>
      </c>
      <c r="C95" s="115" t="s">
        <v>548</v>
      </c>
    </row>
    <row r="96" spans="1:3">
      <c r="A96" s="115" t="s">
        <v>554</v>
      </c>
      <c r="C96" s="115" t="s">
        <v>552</v>
      </c>
    </row>
    <row r="97" spans="1:3">
      <c r="A97" s="115" t="s">
        <v>557</v>
      </c>
      <c r="C97" s="115" t="s">
        <v>555</v>
      </c>
    </row>
    <row r="98" spans="1:3">
      <c r="A98" s="115" t="s">
        <v>560</v>
      </c>
      <c r="C98" s="115" t="s">
        <v>558</v>
      </c>
    </row>
    <row r="99" spans="1:3">
      <c r="A99" s="115" t="s">
        <v>564</v>
      </c>
      <c r="C99" s="115" t="s">
        <v>562</v>
      </c>
    </row>
    <row r="100" spans="1:3">
      <c r="A100" s="115" t="s">
        <v>567</v>
      </c>
      <c r="C100" s="115" t="s">
        <v>565</v>
      </c>
    </row>
    <row r="101" spans="1:3">
      <c r="A101" s="115" t="s">
        <v>570</v>
      </c>
      <c r="C101" s="115" t="s">
        <v>568</v>
      </c>
    </row>
    <row r="102" spans="1:3">
      <c r="A102" s="115" t="s">
        <v>573</v>
      </c>
      <c r="C102" s="115" t="s">
        <v>571</v>
      </c>
    </row>
    <row r="103" spans="1:3">
      <c r="A103" s="115" t="s">
        <v>576</v>
      </c>
      <c r="C103" s="115" t="s">
        <v>574</v>
      </c>
    </row>
    <row r="104" spans="1:3">
      <c r="A104" s="115" t="s">
        <v>579</v>
      </c>
      <c r="C104" s="115" t="s">
        <v>577</v>
      </c>
    </row>
    <row r="105" spans="1:3">
      <c r="A105" s="115" t="s">
        <v>582</v>
      </c>
      <c r="C105" s="115" t="s">
        <v>580</v>
      </c>
    </row>
    <row r="106" spans="1:3">
      <c r="A106" s="115" t="s">
        <v>585</v>
      </c>
      <c r="C106" s="115" t="s">
        <v>583</v>
      </c>
    </row>
    <row r="107" spans="1:3">
      <c r="A107" s="115" t="s">
        <v>154</v>
      </c>
      <c r="C107" s="115" t="s">
        <v>152</v>
      </c>
    </row>
    <row r="108" spans="1:3">
      <c r="A108" s="115" t="s">
        <v>160</v>
      </c>
      <c r="C108" s="115" t="s">
        <v>158</v>
      </c>
    </row>
    <row r="109" spans="1:3">
      <c r="A109" s="115" t="s">
        <v>178</v>
      </c>
      <c r="C109" s="115" t="s">
        <v>177</v>
      </c>
    </row>
    <row r="110" spans="1:3">
      <c r="A110" s="115" t="s">
        <v>183</v>
      </c>
      <c r="C110" s="115" t="s">
        <v>182</v>
      </c>
    </row>
    <row r="111" spans="1:3">
      <c r="A111" s="115" t="s">
        <v>189</v>
      </c>
      <c r="C111" s="115" t="s">
        <v>187</v>
      </c>
    </row>
    <row r="112" spans="1:3">
      <c r="A112" s="115" t="s">
        <v>195</v>
      </c>
      <c r="C112" s="115" t="s">
        <v>193</v>
      </c>
    </row>
    <row r="113" spans="1:3">
      <c r="A113" s="115" t="s">
        <v>201</v>
      </c>
      <c r="C113" s="115" t="s">
        <v>199</v>
      </c>
    </row>
    <row r="114" spans="1:3">
      <c r="A114" s="115" t="s">
        <v>207</v>
      </c>
      <c r="C114" s="115" t="s">
        <v>205</v>
      </c>
    </row>
    <row r="115" spans="1:3">
      <c r="A115" s="115" t="s">
        <v>213</v>
      </c>
      <c r="C115" s="115" t="s">
        <v>211</v>
      </c>
    </row>
    <row r="116" spans="1:3">
      <c r="A116" s="115" t="s">
        <v>219</v>
      </c>
      <c r="C116" s="115" t="s">
        <v>217</v>
      </c>
    </row>
    <row r="117" spans="1:3">
      <c r="A117" s="115" t="s">
        <v>225</v>
      </c>
      <c r="C117" s="115" t="s">
        <v>223</v>
      </c>
    </row>
    <row r="118" spans="1:3">
      <c r="A118" s="115" t="s">
        <v>231</v>
      </c>
      <c r="C118" s="115" t="s">
        <v>229</v>
      </c>
    </row>
    <row r="119" spans="1:3">
      <c r="A119" s="115" t="s">
        <v>237</v>
      </c>
      <c r="C119" s="115" t="s">
        <v>235</v>
      </c>
    </row>
    <row r="120" spans="1:3">
      <c r="A120" s="115" t="s">
        <v>243</v>
      </c>
      <c r="C120" s="115" t="s">
        <v>241</v>
      </c>
    </row>
    <row r="121" spans="1:3">
      <c r="A121" s="115" t="s">
        <v>249</v>
      </c>
      <c r="C121" s="115" t="s">
        <v>247</v>
      </c>
    </row>
    <row r="122" spans="1:3">
      <c r="A122" s="115" t="s">
        <v>255</v>
      </c>
      <c r="C122" s="115" t="s">
        <v>253</v>
      </c>
    </row>
    <row r="123" spans="1:3">
      <c r="A123" s="115" t="s">
        <v>261</v>
      </c>
      <c r="C123" s="115" t="s">
        <v>259</v>
      </c>
    </row>
    <row r="124" spans="1:3">
      <c r="A124" s="115" t="s">
        <v>267</v>
      </c>
      <c r="C124" s="115" t="s">
        <v>265</v>
      </c>
    </row>
    <row r="125" spans="1:3">
      <c r="A125" s="115" t="s">
        <v>273</v>
      </c>
      <c r="C125" s="115" t="s">
        <v>271</v>
      </c>
    </row>
    <row r="126" spans="1:3">
      <c r="A126" s="115" t="s">
        <v>279</v>
      </c>
      <c r="C126" s="115" t="s">
        <v>277</v>
      </c>
    </row>
    <row r="127" spans="1:3">
      <c r="A127" s="115" t="s">
        <v>285</v>
      </c>
      <c r="C127" s="115" t="s">
        <v>283</v>
      </c>
    </row>
    <row r="128" spans="1:3">
      <c r="A128" s="115" t="s">
        <v>291</v>
      </c>
      <c r="C128" s="115" t="s">
        <v>289</v>
      </c>
    </row>
    <row r="129" spans="1:3">
      <c r="A129" s="115" t="s">
        <v>297</v>
      </c>
      <c r="C129" s="115" t="s">
        <v>295</v>
      </c>
    </row>
    <row r="130" spans="1:3">
      <c r="A130" s="115" t="s">
        <v>303</v>
      </c>
      <c r="C130" s="115" t="s">
        <v>301</v>
      </c>
    </row>
    <row r="131" spans="1:3">
      <c r="A131" s="115" t="s">
        <v>309</v>
      </c>
      <c r="C131" s="115" t="s">
        <v>307</v>
      </c>
    </row>
    <row r="132" spans="1:3">
      <c r="A132" s="115" t="s">
        <v>315</v>
      </c>
      <c r="C132" s="115" t="s">
        <v>313</v>
      </c>
    </row>
    <row r="133" spans="1:3">
      <c r="A133" s="115" t="s">
        <v>321</v>
      </c>
      <c r="C133" s="115" t="s">
        <v>319</v>
      </c>
    </row>
    <row r="134" spans="1:3">
      <c r="A134" s="115" t="s">
        <v>327</v>
      </c>
      <c r="C134" s="115" t="s">
        <v>325</v>
      </c>
    </row>
    <row r="135" spans="1:3">
      <c r="A135" s="115" t="s">
        <v>333</v>
      </c>
      <c r="C135" s="115" t="s">
        <v>331</v>
      </c>
    </row>
    <row r="136" spans="1:3">
      <c r="A136" s="115" t="s">
        <v>339</v>
      </c>
      <c r="C136" s="115" t="s">
        <v>337</v>
      </c>
    </row>
    <row r="137" spans="1:3">
      <c r="A137" s="115" t="s">
        <v>345</v>
      </c>
      <c r="C137" s="115" t="s">
        <v>343</v>
      </c>
    </row>
    <row r="138" spans="1:3">
      <c r="A138" s="115" t="s">
        <v>351</v>
      </c>
      <c r="C138" s="115" t="s">
        <v>349</v>
      </c>
    </row>
    <row r="139" spans="1:3">
      <c r="A139" s="115" t="s">
        <v>357</v>
      </c>
      <c r="C139" s="115" t="s">
        <v>355</v>
      </c>
    </row>
    <row r="140" spans="1:3">
      <c r="A140" s="115" t="s">
        <v>360</v>
      </c>
      <c r="C140" s="115" t="s">
        <v>358</v>
      </c>
    </row>
    <row r="141" spans="1:3">
      <c r="A141" s="115" t="s">
        <v>363</v>
      </c>
      <c r="C141" s="115" t="s">
        <v>361</v>
      </c>
    </row>
    <row r="142" spans="1:3">
      <c r="A142" s="115" t="s">
        <v>367</v>
      </c>
      <c r="C142" s="115" t="s">
        <v>365</v>
      </c>
    </row>
    <row r="143" spans="1:3">
      <c r="A143" s="115" t="s">
        <v>370</v>
      </c>
      <c r="C143" s="115" t="s">
        <v>368</v>
      </c>
    </row>
    <row r="144" spans="1:3">
      <c r="A144" s="115" t="s">
        <v>375</v>
      </c>
      <c r="C144" s="115" t="s">
        <v>373</v>
      </c>
    </row>
    <row r="145" spans="1:3">
      <c r="A145" s="115" t="s">
        <v>380</v>
      </c>
      <c r="C145" s="115" t="s">
        <v>378</v>
      </c>
    </row>
    <row r="146" spans="1:3">
      <c r="A146" s="115" t="s">
        <v>386</v>
      </c>
      <c r="C146" s="115" t="s">
        <v>384</v>
      </c>
    </row>
    <row r="147" spans="1:3">
      <c r="A147" s="115" t="s">
        <v>392</v>
      </c>
      <c r="C147" s="115" t="s">
        <v>390</v>
      </c>
    </row>
    <row r="148" spans="1:3">
      <c r="A148" s="115" t="s">
        <v>398</v>
      </c>
      <c r="C148" s="115" t="s">
        <v>396</v>
      </c>
    </row>
    <row r="149" spans="1:3">
      <c r="A149" s="115" t="s">
        <v>404</v>
      </c>
      <c r="C149" s="115" t="s">
        <v>402</v>
      </c>
    </row>
    <row r="150" spans="1:3">
      <c r="A150" s="115" t="s">
        <v>410</v>
      </c>
      <c r="C150" s="115" t="s">
        <v>408</v>
      </c>
    </row>
    <row r="151" spans="1:3">
      <c r="A151" s="115" t="s">
        <v>416</v>
      </c>
      <c r="C151" s="115" t="s">
        <v>414</v>
      </c>
    </row>
    <row r="152" spans="1:3">
      <c r="A152" s="115" t="s">
        <v>422</v>
      </c>
      <c r="C152" s="115" t="s">
        <v>420</v>
      </c>
    </row>
    <row r="153" spans="1:3">
      <c r="A153" s="115" t="s">
        <v>428</v>
      </c>
      <c r="C153" s="115" t="s">
        <v>426</v>
      </c>
    </row>
    <row r="154" spans="1:3">
      <c r="A154" s="115" t="s">
        <v>434</v>
      </c>
      <c r="C154" s="115" t="s">
        <v>432</v>
      </c>
    </row>
    <row r="155" spans="1:3">
      <c r="A155" s="115" t="s">
        <v>453</v>
      </c>
      <c r="C155" s="115" t="s">
        <v>451</v>
      </c>
    </row>
    <row r="156" spans="1:3">
      <c r="A156" s="115" t="s">
        <v>471</v>
      </c>
      <c r="C156" s="115" t="s">
        <v>470</v>
      </c>
    </row>
    <row r="157" spans="1:3">
      <c r="A157" s="115" t="s">
        <v>477</v>
      </c>
      <c r="C157" s="115" t="s">
        <v>475</v>
      </c>
    </row>
    <row r="158" spans="1:3">
      <c r="A158" s="115" t="s">
        <v>483</v>
      </c>
      <c r="C158" s="115" t="s">
        <v>481</v>
      </c>
    </row>
    <row r="159" spans="1:3">
      <c r="A159" s="115" t="s">
        <v>489</v>
      </c>
      <c r="C159" s="115" t="s">
        <v>487</v>
      </c>
    </row>
    <row r="160" spans="1:3">
      <c r="A160" s="115" t="s">
        <v>495</v>
      </c>
      <c r="C160" s="115" t="s">
        <v>493</v>
      </c>
    </row>
    <row r="161" spans="1:3">
      <c r="A161" s="115" t="s">
        <v>501</v>
      </c>
      <c r="C161" s="115" t="s">
        <v>499</v>
      </c>
    </row>
    <row r="162" spans="1:3">
      <c r="A162" s="115" t="s">
        <v>507</v>
      </c>
      <c r="C162" s="115" t="s">
        <v>505</v>
      </c>
    </row>
    <row r="163" spans="1:3">
      <c r="A163" s="115" t="s">
        <v>513</v>
      </c>
      <c r="C163" s="115" t="s">
        <v>511</v>
      </c>
    </row>
    <row r="164" spans="1:3">
      <c r="A164" s="115" t="s">
        <v>519</v>
      </c>
      <c r="C164" s="115" t="s">
        <v>517</v>
      </c>
    </row>
    <row r="165" spans="1:3">
      <c r="A165" s="115" t="s">
        <v>525</v>
      </c>
      <c r="C165" s="115" t="s">
        <v>523</v>
      </c>
    </row>
    <row r="166" spans="1:3">
      <c r="A166" s="115" t="s">
        <v>531</v>
      </c>
      <c r="C166" s="115" t="s">
        <v>529</v>
      </c>
    </row>
    <row r="167" spans="1:3">
      <c r="A167" s="115" t="s">
        <v>537</v>
      </c>
      <c r="C167" s="115" t="s">
        <v>535</v>
      </c>
    </row>
    <row r="1048574" ht="12" customHeight="1"/>
    <row r="1048575" ht="16.5" customHeight="1"/>
  </sheetData>
  <sheetProtection algorithmName="SHA-512" hashValue="JEYEqSHfC74TSV0tZjgir27qB3m0xQ3TTmNXPs7sRoYLbQs/NiZh0zafz22UiiYeCwyUe4q9Yja5MPkdHr4cVg==" saltValue="kVxXa8FuFqVpNxm4v0fSxg==" spinCount="100000" sheet="1" objects="1" scenarios="1"/>
  <sortState xmlns:xlrd2="http://schemas.microsoft.com/office/spreadsheetml/2017/richdata2" ref="A24:A167">
    <sortCondition ref="A167"/>
  </sortState>
  <phoneticPr fontId="1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AE69B-0FC5-454E-ABD7-3AC437687A3C}">
  <sheetPr>
    <tabColor theme="1"/>
  </sheetPr>
  <dimension ref="B1:J185"/>
  <sheetViews>
    <sheetView showGridLines="0" showRowColHeaders="0" workbookViewId="0">
      <selection activeCell="B6" sqref="B6"/>
    </sheetView>
  </sheetViews>
  <sheetFormatPr defaultColWidth="9.140625" defaultRowHeight="12.75"/>
  <cols>
    <col min="1" max="1" width="4.7109375" style="103" customWidth="1"/>
    <col min="2" max="3" width="9.140625" style="103"/>
    <col min="4" max="4" width="30" style="103" bestFit="1" customWidth="1"/>
    <col min="5" max="5" width="32.85546875" style="103" customWidth="1"/>
    <col min="6" max="6" width="17" style="103" customWidth="1"/>
    <col min="7" max="7" width="23.7109375" style="103" bestFit="1" customWidth="1"/>
    <col min="8" max="8" width="16.28515625" style="103" customWidth="1"/>
    <col min="9" max="9" width="16.7109375" style="103" customWidth="1"/>
    <col min="10" max="10" width="17.5703125" style="103" customWidth="1"/>
    <col min="11" max="16384" width="9.140625" style="103"/>
  </cols>
  <sheetData>
    <row r="1" spans="2:10" ht="15" customHeight="1">
      <c r="B1" s="219"/>
      <c r="C1" s="219"/>
      <c r="D1" s="219"/>
      <c r="E1" s="219"/>
      <c r="F1" s="219"/>
      <c r="G1" s="219"/>
      <c r="H1" s="219"/>
      <c r="I1" s="219"/>
      <c r="J1" s="219"/>
    </row>
    <row r="2" spans="2:10" ht="14.25" customHeight="1">
      <c r="B2" s="219"/>
      <c r="C2" s="219"/>
      <c r="D2" s="219"/>
      <c r="E2" s="219"/>
      <c r="F2" s="219"/>
      <c r="G2" s="219"/>
      <c r="H2" s="219"/>
      <c r="I2" s="219"/>
      <c r="J2" s="219"/>
    </row>
    <row r="3" spans="2:10" ht="25.5" customHeight="1">
      <c r="B3" s="104" t="s">
        <v>606</v>
      </c>
      <c r="C3" s="104"/>
      <c r="D3" s="220"/>
      <c r="E3" s="220"/>
      <c r="F3" s="220"/>
      <c r="G3" s="220"/>
      <c r="H3" s="220"/>
      <c r="I3" s="220"/>
      <c r="J3" s="220"/>
    </row>
    <row r="4" spans="2:10" ht="24.75" customHeight="1">
      <c r="B4" s="113" t="s">
        <v>607</v>
      </c>
      <c r="C4" s="219"/>
      <c r="D4" s="219"/>
      <c r="E4" s="219"/>
      <c r="F4" s="219"/>
      <c r="G4" s="219"/>
      <c r="H4" s="219"/>
      <c r="I4" s="219"/>
      <c r="J4" s="219"/>
    </row>
    <row r="5" spans="2:10" ht="15">
      <c r="B5"/>
      <c r="C5" s="219"/>
      <c r="D5" s="105" t="s">
        <v>608</v>
      </c>
      <c r="E5" s="221"/>
      <c r="F5" s="221"/>
      <c r="G5" s="221"/>
      <c r="H5" s="221"/>
      <c r="I5" s="221"/>
      <c r="J5" s="222"/>
    </row>
    <row r="6" spans="2:10" ht="15">
      <c r="B6"/>
      <c r="C6" s="219"/>
      <c r="D6" s="106" t="s">
        <v>147</v>
      </c>
      <c r="E6" s="106" t="s">
        <v>148</v>
      </c>
      <c r="F6" s="106" t="s">
        <v>149</v>
      </c>
      <c r="G6" s="106" t="s">
        <v>609</v>
      </c>
      <c r="H6" s="106" t="s">
        <v>610</v>
      </c>
      <c r="I6" s="106" t="s">
        <v>611</v>
      </c>
      <c r="J6" s="106" t="s">
        <v>612</v>
      </c>
    </row>
    <row r="7" spans="2:10" ht="12" customHeight="1">
      <c r="B7"/>
      <c r="C7" s="219"/>
      <c r="D7" s="107" t="s">
        <v>150</v>
      </c>
      <c r="E7" s="108" t="s">
        <v>142</v>
      </c>
      <c r="F7" s="107" t="s">
        <v>151</v>
      </c>
      <c r="G7" s="223" t="s">
        <v>613</v>
      </c>
      <c r="H7" s="223" t="s">
        <v>590</v>
      </c>
      <c r="I7" s="223" t="s">
        <v>590</v>
      </c>
      <c r="J7" s="219" t="s">
        <v>590</v>
      </c>
    </row>
    <row r="8" spans="2:10" ht="15">
      <c r="B8"/>
      <c r="C8" s="219"/>
      <c r="D8" s="108" t="s">
        <v>155</v>
      </c>
      <c r="E8" s="109" t="s">
        <v>156</v>
      </c>
      <c r="F8" s="108" t="s">
        <v>157</v>
      </c>
      <c r="G8" s="223" t="s">
        <v>613</v>
      </c>
      <c r="H8" s="223" t="s">
        <v>589</v>
      </c>
      <c r="I8" s="223" t="s">
        <v>590</v>
      </c>
      <c r="J8" s="219" t="s">
        <v>590</v>
      </c>
    </row>
    <row r="9" spans="2:10" ht="15">
      <c r="B9"/>
      <c r="C9" s="219"/>
      <c r="D9" s="108" t="s">
        <v>155</v>
      </c>
      <c r="E9" s="109" t="s">
        <v>156</v>
      </c>
      <c r="F9" s="108" t="s">
        <v>614</v>
      </c>
      <c r="G9" s="223" t="s">
        <v>613</v>
      </c>
      <c r="H9" s="223" t="s">
        <v>589</v>
      </c>
      <c r="I9" s="223" t="s">
        <v>590</v>
      </c>
      <c r="J9" s="219" t="s">
        <v>589</v>
      </c>
    </row>
    <row r="10" spans="2:10" ht="15">
      <c r="B10"/>
      <c r="C10" s="219"/>
      <c r="D10" s="110" t="s">
        <v>161</v>
      </c>
      <c r="E10" s="111" t="s">
        <v>162</v>
      </c>
      <c r="F10" s="110" t="s">
        <v>163</v>
      </c>
      <c r="G10" s="223" t="s">
        <v>613</v>
      </c>
      <c r="H10" s="223" t="s">
        <v>590</v>
      </c>
      <c r="I10" s="223" t="s">
        <v>590</v>
      </c>
      <c r="J10" s="219" t="s">
        <v>590</v>
      </c>
    </row>
    <row r="11" spans="2:10" ht="15">
      <c r="B11"/>
      <c r="C11" s="219"/>
      <c r="D11" s="108" t="s">
        <v>164</v>
      </c>
      <c r="E11" s="109" t="s">
        <v>165</v>
      </c>
      <c r="F11" s="108" t="s">
        <v>166</v>
      </c>
      <c r="G11" s="223" t="s">
        <v>613</v>
      </c>
      <c r="H11" s="223" t="s">
        <v>590</v>
      </c>
      <c r="I11" s="223" t="s">
        <v>590</v>
      </c>
      <c r="J11" s="219" t="s">
        <v>590</v>
      </c>
    </row>
    <row r="12" spans="2:10">
      <c r="B12" s="219"/>
      <c r="C12" s="219"/>
      <c r="D12" s="108" t="s">
        <v>167</v>
      </c>
      <c r="E12" s="109" t="s">
        <v>168</v>
      </c>
      <c r="F12" s="108" t="s">
        <v>169</v>
      </c>
      <c r="G12" s="223" t="s">
        <v>613</v>
      </c>
      <c r="H12" s="223" t="s">
        <v>590</v>
      </c>
      <c r="I12" s="223" t="s">
        <v>590</v>
      </c>
      <c r="J12" s="219" t="s">
        <v>590</v>
      </c>
    </row>
    <row r="13" spans="2:10">
      <c r="B13" s="219"/>
      <c r="C13" s="219"/>
      <c r="D13" s="108" t="s">
        <v>615</v>
      </c>
      <c r="E13" s="109" t="s">
        <v>168</v>
      </c>
      <c r="F13" s="108" t="s">
        <v>616</v>
      </c>
      <c r="G13" s="223" t="s">
        <v>613</v>
      </c>
      <c r="H13" s="223" t="s">
        <v>590</v>
      </c>
      <c r="I13" s="223" t="s">
        <v>590</v>
      </c>
      <c r="J13" s="219" t="s">
        <v>589</v>
      </c>
    </row>
    <row r="14" spans="2:10">
      <c r="B14" s="219"/>
      <c r="C14" s="219"/>
      <c r="D14" s="108" t="s">
        <v>171</v>
      </c>
      <c r="E14" s="109" t="s">
        <v>172</v>
      </c>
      <c r="F14" s="108" t="s">
        <v>173</v>
      </c>
      <c r="G14" s="223" t="s">
        <v>613</v>
      </c>
      <c r="H14" s="223" t="s">
        <v>590</v>
      </c>
      <c r="I14" s="223" t="s">
        <v>590</v>
      </c>
      <c r="J14" s="219" t="s">
        <v>590</v>
      </c>
    </row>
    <row r="15" spans="2:10">
      <c r="B15" s="219"/>
      <c r="C15" s="219"/>
      <c r="D15" s="108" t="s">
        <v>174</v>
      </c>
      <c r="E15" s="109" t="s">
        <v>175</v>
      </c>
      <c r="F15" s="108" t="s">
        <v>176</v>
      </c>
      <c r="G15" s="223" t="s">
        <v>613</v>
      </c>
      <c r="H15" s="223" t="s">
        <v>589</v>
      </c>
      <c r="I15" s="223" t="s">
        <v>590</v>
      </c>
      <c r="J15" s="219" t="s">
        <v>590</v>
      </c>
    </row>
    <row r="16" spans="2:10">
      <c r="B16" s="219"/>
      <c r="C16" s="219"/>
      <c r="D16" s="108" t="s">
        <v>179</v>
      </c>
      <c r="E16" s="109" t="s">
        <v>180</v>
      </c>
      <c r="F16" s="108" t="s">
        <v>181</v>
      </c>
      <c r="G16" s="223" t="s">
        <v>613</v>
      </c>
      <c r="H16" s="223" t="s">
        <v>589</v>
      </c>
      <c r="I16" s="223" t="s">
        <v>590</v>
      </c>
      <c r="J16" s="219" t="s">
        <v>590</v>
      </c>
    </row>
    <row r="17" spans="4:10">
      <c r="D17" s="108" t="s">
        <v>184</v>
      </c>
      <c r="E17" s="109" t="s">
        <v>185</v>
      </c>
      <c r="F17" s="108" t="s">
        <v>186</v>
      </c>
      <c r="G17" s="223" t="s">
        <v>613</v>
      </c>
      <c r="H17" s="223" t="s">
        <v>589</v>
      </c>
      <c r="I17" s="223" t="s">
        <v>590</v>
      </c>
      <c r="J17" s="219" t="s">
        <v>590</v>
      </c>
    </row>
    <row r="18" spans="4:10">
      <c r="D18" s="108" t="s">
        <v>190</v>
      </c>
      <c r="E18" s="109" t="s">
        <v>191</v>
      </c>
      <c r="F18" s="108" t="s">
        <v>192</v>
      </c>
      <c r="G18" s="223" t="s">
        <v>613</v>
      </c>
      <c r="H18" s="223" t="s">
        <v>590</v>
      </c>
      <c r="I18" s="223" t="s">
        <v>590</v>
      </c>
      <c r="J18" s="219" t="s">
        <v>590</v>
      </c>
    </row>
    <row r="19" spans="4:10">
      <c r="D19" s="110" t="s">
        <v>196</v>
      </c>
      <c r="E19" s="111" t="s">
        <v>197</v>
      </c>
      <c r="F19" s="110" t="s">
        <v>617</v>
      </c>
      <c r="G19" s="223" t="s">
        <v>613</v>
      </c>
      <c r="H19" s="223" t="s">
        <v>590</v>
      </c>
      <c r="I19" s="223" t="s">
        <v>590</v>
      </c>
      <c r="J19" s="219" t="s">
        <v>590</v>
      </c>
    </row>
    <row r="20" spans="4:10">
      <c r="D20" s="110" t="s">
        <v>196</v>
      </c>
      <c r="E20" s="111" t="s">
        <v>197</v>
      </c>
      <c r="F20" s="110" t="s">
        <v>198</v>
      </c>
      <c r="G20" s="223" t="s">
        <v>613</v>
      </c>
      <c r="H20" s="223" t="s">
        <v>590</v>
      </c>
      <c r="I20" s="223" t="s">
        <v>590</v>
      </c>
      <c r="J20" s="219" t="s">
        <v>589</v>
      </c>
    </row>
    <row r="21" spans="4:10">
      <c r="D21" s="108" t="s">
        <v>202</v>
      </c>
      <c r="E21" s="109" t="s">
        <v>203</v>
      </c>
      <c r="F21" s="108" t="s">
        <v>204</v>
      </c>
      <c r="G21" s="223" t="s">
        <v>613</v>
      </c>
      <c r="H21" s="223" t="s">
        <v>589</v>
      </c>
      <c r="I21" s="223" t="s">
        <v>590</v>
      </c>
      <c r="J21" s="219" t="s">
        <v>590</v>
      </c>
    </row>
    <row r="22" spans="4:10">
      <c r="D22" s="108" t="s">
        <v>208</v>
      </c>
      <c r="E22" s="109" t="s">
        <v>209</v>
      </c>
      <c r="F22" s="108" t="s">
        <v>210</v>
      </c>
      <c r="G22" s="223" t="s">
        <v>613</v>
      </c>
      <c r="H22" s="223" t="s">
        <v>589</v>
      </c>
      <c r="I22" s="223" t="s">
        <v>590</v>
      </c>
      <c r="J22" s="219" t="s">
        <v>590</v>
      </c>
    </row>
    <row r="23" spans="4:10">
      <c r="D23" s="108" t="s">
        <v>214</v>
      </c>
      <c r="E23" s="112" t="s">
        <v>618</v>
      </c>
      <c r="F23" s="108" t="s">
        <v>216</v>
      </c>
      <c r="G23" s="223" t="s">
        <v>613</v>
      </c>
      <c r="H23" s="223" t="s">
        <v>590</v>
      </c>
      <c r="I23" s="223" t="s">
        <v>590</v>
      </c>
      <c r="J23" s="219" t="s">
        <v>590</v>
      </c>
    </row>
    <row r="24" spans="4:10">
      <c r="D24" s="108" t="s">
        <v>214</v>
      </c>
      <c r="E24" s="112" t="s">
        <v>618</v>
      </c>
      <c r="F24" s="108" t="s">
        <v>619</v>
      </c>
      <c r="G24" s="223" t="s">
        <v>613</v>
      </c>
      <c r="H24" s="223" t="s">
        <v>590</v>
      </c>
      <c r="I24" s="223" t="s">
        <v>590</v>
      </c>
      <c r="J24" s="219" t="s">
        <v>589</v>
      </c>
    </row>
    <row r="25" spans="4:10">
      <c r="D25" s="108" t="s">
        <v>220</v>
      </c>
      <c r="E25" s="109" t="s">
        <v>620</v>
      </c>
      <c r="F25" s="108" t="s">
        <v>222</v>
      </c>
      <c r="G25" s="223" t="s">
        <v>613</v>
      </c>
      <c r="H25" s="223" t="s">
        <v>590</v>
      </c>
      <c r="I25" s="223" t="s">
        <v>590</v>
      </c>
      <c r="J25" s="219" t="s">
        <v>590</v>
      </c>
    </row>
    <row r="26" spans="4:10">
      <c r="D26" s="108" t="s">
        <v>226</v>
      </c>
      <c r="E26" s="109" t="s">
        <v>227</v>
      </c>
      <c r="F26" s="108" t="s">
        <v>228</v>
      </c>
      <c r="G26" s="223" t="s">
        <v>613</v>
      </c>
      <c r="H26" s="223" t="s">
        <v>590</v>
      </c>
      <c r="I26" s="223" t="s">
        <v>590</v>
      </c>
      <c r="J26" s="219" t="s">
        <v>590</v>
      </c>
    </row>
    <row r="27" spans="4:10">
      <c r="D27" s="108" t="s">
        <v>232</v>
      </c>
      <c r="E27" s="109" t="s">
        <v>233</v>
      </c>
      <c r="F27" s="108" t="s">
        <v>234</v>
      </c>
      <c r="G27" s="223" t="s">
        <v>613</v>
      </c>
      <c r="H27" s="223" t="s">
        <v>590</v>
      </c>
      <c r="I27" s="223" t="s">
        <v>590</v>
      </c>
      <c r="J27" s="219" t="s">
        <v>590</v>
      </c>
    </row>
    <row r="28" spans="4:10">
      <c r="D28" s="108" t="s">
        <v>238</v>
      </c>
      <c r="E28" s="109" t="s">
        <v>239</v>
      </c>
      <c r="F28" s="108" t="s">
        <v>240</v>
      </c>
      <c r="G28" s="223" t="s">
        <v>613</v>
      </c>
      <c r="H28" s="223" t="s">
        <v>589</v>
      </c>
      <c r="I28" s="223" t="s">
        <v>590</v>
      </c>
      <c r="J28" s="219" t="s">
        <v>590</v>
      </c>
    </row>
    <row r="29" spans="4:10">
      <c r="D29" s="108" t="s">
        <v>244</v>
      </c>
      <c r="E29" s="109" t="s">
        <v>245</v>
      </c>
      <c r="F29" s="108" t="s">
        <v>246</v>
      </c>
      <c r="G29" s="223" t="s">
        <v>613</v>
      </c>
      <c r="H29" s="223" t="s">
        <v>589</v>
      </c>
      <c r="I29" s="223" t="s">
        <v>590</v>
      </c>
      <c r="J29" s="219" t="s">
        <v>590</v>
      </c>
    </row>
    <row r="30" spans="4:10">
      <c r="D30" s="108" t="s">
        <v>244</v>
      </c>
      <c r="E30" s="109" t="s">
        <v>245</v>
      </c>
      <c r="F30" s="108" t="s">
        <v>621</v>
      </c>
      <c r="G30" s="223" t="s">
        <v>613</v>
      </c>
      <c r="H30" s="223" t="s">
        <v>589</v>
      </c>
      <c r="I30" s="223" t="s">
        <v>590</v>
      </c>
      <c r="J30" s="219" t="s">
        <v>589</v>
      </c>
    </row>
    <row r="31" spans="4:10">
      <c r="D31" s="108" t="s">
        <v>250</v>
      </c>
      <c r="E31" s="109" t="s">
        <v>251</v>
      </c>
      <c r="F31" s="108" t="s">
        <v>252</v>
      </c>
      <c r="G31" s="223" t="s">
        <v>613</v>
      </c>
      <c r="H31" s="223" t="s">
        <v>590</v>
      </c>
      <c r="I31" s="223" t="s">
        <v>590</v>
      </c>
      <c r="J31" s="219" t="s">
        <v>590</v>
      </c>
    </row>
    <row r="32" spans="4:10">
      <c r="D32" s="108" t="s">
        <v>256</v>
      </c>
      <c r="E32" s="109" t="s">
        <v>257</v>
      </c>
      <c r="F32" s="108" t="s">
        <v>258</v>
      </c>
      <c r="G32" s="223" t="s">
        <v>613</v>
      </c>
      <c r="H32" s="223" t="s">
        <v>590</v>
      </c>
      <c r="I32" s="223" t="s">
        <v>590</v>
      </c>
      <c r="J32" s="219" t="s">
        <v>590</v>
      </c>
    </row>
    <row r="33" spans="4:10">
      <c r="D33" s="108" t="s">
        <v>262</v>
      </c>
      <c r="E33" s="109" t="s">
        <v>263</v>
      </c>
      <c r="F33" s="108" t="s">
        <v>264</v>
      </c>
      <c r="G33" s="223" t="s">
        <v>613</v>
      </c>
      <c r="H33" s="223" t="s">
        <v>589</v>
      </c>
      <c r="I33" s="223" t="s">
        <v>590</v>
      </c>
      <c r="J33" s="219" t="s">
        <v>590</v>
      </c>
    </row>
    <row r="34" spans="4:10">
      <c r="D34" s="108" t="s">
        <v>268</v>
      </c>
      <c r="E34" s="109" t="s">
        <v>269</v>
      </c>
      <c r="F34" s="108" t="s">
        <v>270</v>
      </c>
      <c r="G34" s="223" t="s">
        <v>613</v>
      </c>
      <c r="H34" s="223" t="s">
        <v>590</v>
      </c>
      <c r="I34" s="223" t="s">
        <v>590</v>
      </c>
      <c r="J34" s="219" t="s">
        <v>590</v>
      </c>
    </row>
    <row r="35" spans="4:10">
      <c r="D35" s="108" t="s">
        <v>268</v>
      </c>
      <c r="E35" s="109" t="s">
        <v>269</v>
      </c>
      <c r="F35" s="108" t="s">
        <v>622</v>
      </c>
      <c r="G35" s="223" t="s">
        <v>613</v>
      </c>
      <c r="H35" s="223" t="s">
        <v>590</v>
      </c>
      <c r="I35" s="223" t="s">
        <v>590</v>
      </c>
      <c r="J35" s="219" t="s">
        <v>589</v>
      </c>
    </row>
    <row r="36" spans="4:10">
      <c r="D36" s="108" t="s">
        <v>274</v>
      </c>
      <c r="E36" s="109" t="s">
        <v>275</v>
      </c>
      <c r="F36" s="108" t="s">
        <v>276</v>
      </c>
      <c r="G36" s="223" t="s">
        <v>613</v>
      </c>
      <c r="H36" s="223" t="s">
        <v>589</v>
      </c>
      <c r="I36" s="223" t="s">
        <v>590</v>
      </c>
      <c r="J36" s="219" t="s">
        <v>590</v>
      </c>
    </row>
    <row r="37" spans="4:10">
      <c r="D37" s="108" t="s">
        <v>274</v>
      </c>
      <c r="E37" s="109" t="s">
        <v>275</v>
      </c>
      <c r="F37" s="108" t="s">
        <v>623</v>
      </c>
      <c r="G37" s="223" t="s">
        <v>613</v>
      </c>
      <c r="H37" s="223" t="s">
        <v>589</v>
      </c>
      <c r="I37" s="223" t="s">
        <v>590</v>
      </c>
      <c r="J37" s="219" t="s">
        <v>589</v>
      </c>
    </row>
    <row r="38" spans="4:10">
      <c r="D38" s="108" t="s">
        <v>280</v>
      </c>
      <c r="E38" s="109" t="s">
        <v>281</v>
      </c>
      <c r="F38" s="108" t="s">
        <v>282</v>
      </c>
      <c r="G38" s="223" t="s">
        <v>613</v>
      </c>
      <c r="H38" s="223" t="s">
        <v>589</v>
      </c>
      <c r="I38" s="223" t="s">
        <v>590</v>
      </c>
      <c r="J38" s="219" t="s">
        <v>590</v>
      </c>
    </row>
    <row r="39" spans="4:10">
      <c r="D39" s="108" t="s">
        <v>280</v>
      </c>
      <c r="E39" s="109" t="s">
        <v>281</v>
      </c>
      <c r="F39" s="108" t="s">
        <v>624</v>
      </c>
      <c r="G39" s="223" t="s">
        <v>613</v>
      </c>
      <c r="H39" s="223" t="s">
        <v>589</v>
      </c>
      <c r="I39" s="223" t="s">
        <v>590</v>
      </c>
      <c r="J39" s="219" t="s">
        <v>589</v>
      </c>
    </row>
    <row r="40" spans="4:10">
      <c r="D40" s="108" t="s">
        <v>286</v>
      </c>
      <c r="E40" s="109" t="s">
        <v>287</v>
      </c>
      <c r="F40" s="108" t="s">
        <v>288</v>
      </c>
      <c r="G40" s="223" t="s">
        <v>613</v>
      </c>
      <c r="H40" s="223" t="s">
        <v>590</v>
      </c>
      <c r="I40" s="223" t="s">
        <v>590</v>
      </c>
      <c r="J40" s="219" t="s">
        <v>590</v>
      </c>
    </row>
    <row r="41" spans="4:10">
      <c r="D41" s="108" t="s">
        <v>286</v>
      </c>
      <c r="E41" s="109" t="s">
        <v>287</v>
      </c>
      <c r="F41" s="108" t="s">
        <v>625</v>
      </c>
      <c r="G41" s="223" t="s">
        <v>613</v>
      </c>
      <c r="H41" s="223" t="s">
        <v>590</v>
      </c>
      <c r="I41" s="223" t="s">
        <v>590</v>
      </c>
      <c r="J41" s="219" t="s">
        <v>589</v>
      </c>
    </row>
    <row r="42" spans="4:10">
      <c r="D42" s="108" t="s">
        <v>292</v>
      </c>
      <c r="E42" s="109" t="s">
        <v>293</v>
      </c>
      <c r="F42" s="108" t="s">
        <v>294</v>
      </c>
      <c r="G42" s="223" t="s">
        <v>613</v>
      </c>
      <c r="H42" s="223" t="s">
        <v>589</v>
      </c>
      <c r="I42" s="223" t="s">
        <v>590</v>
      </c>
      <c r="J42" s="219" t="s">
        <v>590</v>
      </c>
    </row>
    <row r="43" spans="4:10">
      <c r="D43" s="108" t="s">
        <v>292</v>
      </c>
      <c r="E43" s="109" t="s">
        <v>293</v>
      </c>
      <c r="F43" s="108" t="s">
        <v>626</v>
      </c>
      <c r="G43" s="223" t="s">
        <v>613</v>
      </c>
      <c r="H43" s="223" t="s">
        <v>589</v>
      </c>
      <c r="I43" s="223" t="s">
        <v>590</v>
      </c>
      <c r="J43" s="219" t="s">
        <v>589</v>
      </c>
    </row>
    <row r="44" spans="4:10">
      <c r="D44" s="108" t="s">
        <v>298</v>
      </c>
      <c r="E44" s="109" t="s">
        <v>299</v>
      </c>
      <c r="F44" s="108" t="s">
        <v>300</v>
      </c>
      <c r="G44" s="223" t="s">
        <v>613</v>
      </c>
      <c r="H44" s="223" t="s">
        <v>589</v>
      </c>
      <c r="I44" s="223" t="s">
        <v>590</v>
      </c>
      <c r="J44" s="219" t="s">
        <v>590</v>
      </c>
    </row>
    <row r="45" spans="4:10">
      <c r="D45" s="108" t="s">
        <v>304</v>
      </c>
      <c r="E45" s="109" t="s">
        <v>305</v>
      </c>
      <c r="F45" s="108" t="s">
        <v>306</v>
      </c>
      <c r="G45" s="223" t="s">
        <v>613</v>
      </c>
      <c r="H45" s="223" t="s">
        <v>589</v>
      </c>
      <c r="I45" s="223" t="s">
        <v>590</v>
      </c>
      <c r="J45" s="219" t="s">
        <v>590</v>
      </c>
    </row>
    <row r="46" spans="4:10">
      <c r="D46" s="108" t="s">
        <v>310</v>
      </c>
      <c r="E46" s="109" t="s">
        <v>311</v>
      </c>
      <c r="F46" s="108" t="s">
        <v>312</v>
      </c>
      <c r="G46" s="223" t="s">
        <v>613</v>
      </c>
      <c r="H46" s="223" t="s">
        <v>589</v>
      </c>
      <c r="I46" s="223" t="s">
        <v>590</v>
      </c>
      <c r="J46" s="219" t="s">
        <v>590</v>
      </c>
    </row>
    <row r="47" spans="4:10">
      <c r="D47" s="108" t="s">
        <v>310</v>
      </c>
      <c r="E47" s="109" t="s">
        <v>311</v>
      </c>
      <c r="F47" s="108" t="s">
        <v>627</v>
      </c>
      <c r="G47" s="223" t="s">
        <v>613</v>
      </c>
      <c r="H47" s="223" t="s">
        <v>589</v>
      </c>
      <c r="I47" s="223" t="s">
        <v>590</v>
      </c>
      <c r="J47" s="219" t="s">
        <v>589</v>
      </c>
    </row>
    <row r="48" spans="4:10">
      <c r="D48" s="108" t="s">
        <v>316</v>
      </c>
      <c r="E48" s="109" t="s">
        <v>317</v>
      </c>
      <c r="F48" s="108" t="s">
        <v>318</v>
      </c>
      <c r="G48" s="223" t="s">
        <v>613</v>
      </c>
      <c r="H48" s="223" t="s">
        <v>589</v>
      </c>
      <c r="I48" s="223" t="s">
        <v>590</v>
      </c>
      <c r="J48" s="219" t="s">
        <v>590</v>
      </c>
    </row>
    <row r="49" spans="4:10">
      <c r="D49" s="108" t="s">
        <v>322</v>
      </c>
      <c r="E49" s="109" t="s">
        <v>323</v>
      </c>
      <c r="F49" s="108" t="s">
        <v>324</v>
      </c>
      <c r="G49" s="223" t="s">
        <v>613</v>
      </c>
      <c r="H49" s="223" t="s">
        <v>590</v>
      </c>
      <c r="I49" s="223" t="s">
        <v>590</v>
      </c>
      <c r="J49" s="219" t="s">
        <v>590</v>
      </c>
    </row>
    <row r="50" spans="4:10">
      <c r="D50" s="108" t="s">
        <v>328</v>
      </c>
      <c r="E50" s="109" t="s">
        <v>329</v>
      </c>
      <c r="F50" s="108" t="s">
        <v>330</v>
      </c>
      <c r="G50" s="223" t="s">
        <v>613</v>
      </c>
      <c r="H50" s="223" t="s">
        <v>590</v>
      </c>
      <c r="I50" s="223" t="s">
        <v>590</v>
      </c>
      <c r="J50" s="219" t="s">
        <v>590</v>
      </c>
    </row>
    <row r="51" spans="4:10">
      <c r="D51" s="108" t="s">
        <v>328</v>
      </c>
      <c r="E51" s="109" t="s">
        <v>329</v>
      </c>
      <c r="F51" s="108" t="s">
        <v>628</v>
      </c>
      <c r="G51" s="223" t="s">
        <v>613</v>
      </c>
      <c r="H51" s="223" t="s">
        <v>590</v>
      </c>
      <c r="I51" s="223" t="s">
        <v>590</v>
      </c>
      <c r="J51" s="219" t="s">
        <v>589</v>
      </c>
    </row>
    <row r="52" spans="4:10">
      <c r="D52" s="108" t="s">
        <v>334</v>
      </c>
      <c r="E52" s="109" t="s">
        <v>335</v>
      </c>
      <c r="F52" s="108" t="s">
        <v>336</v>
      </c>
      <c r="G52" s="223" t="s">
        <v>613</v>
      </c>
      <c r="H52" s="223" t="s">
        <v>590</v>
      </c>
      <c r="I52" s="223" t="s">
        <v>590</v>
      </c>
      <c r="J52" s="219" t="s">
        <v>590</v>
      </c>
    </row>
    <row r="53" spans="4:10">
      <c r="D53" s="108" t="s">
        <v>340</v>
      </c>
      <c r="E53" s="109" t="s">
        <v>341</v>
      </c>
      <c r="F53" s="108" t="s">
        <v>342</v>
      </c>
      <c r="G53" s="223" t="s">
        <v>613</v>
      </c>
      <c r="H53" s="223" t="s">
        <v>590</v>
      </c>
      <c r="I53" s="223" t="s">
        <v>590</v>
      </c>
      <c r="J53" s="219" t="s">
        <v>590</v>
      </c>
    </row>
    <row r="54" spans="4:10">
      <c r="D54" s="108" t="s">
        <v>346</v>
      </c>
      <c r="E54" s="109" t="s">
        <v>347</v>
      </c>
      <c r="F54" s="108" t="s">
        <v>348</v>
      </c>
      <c r="G54" s="223" t="s">
        <v>613</v>
      </c>
      <c r="H54" s="223" t="s">
        <v>590</v>
      </c>
      <c r="I54" s="223" t="s">
        <v>590</v>
      </c>
      <c r="J54" s="219" t="s">
        <v>590</v>
      </c>
    </row>
    <row r="55" spans="4:10">
      <c r="D55" s="108" t="s">
        <v>346</v>
      </c>
      <c r="E55" s="109" t="s">
        <v>347</v>
      </c>
      <c r="F55" s="108" t="s">
        <v>629</v>
      </c>
      <c r="G55" s="223" t="s">
        <v>613</v>
      </c>
      <c r="H55" s="223" t="s">
        <v>590</v>
      </c>
      <c r="I55" s="223" t="s">
        <v>590</v>
      </c>
      <c r="J55" s="219" t="s">
        <v>589</v>
      </c>
    </row>
    <row r="56" spans="4:10">
      <c r="D56" s="108" t="s">
        <v>352</v>
      </c>
      <c r="E56" s="109" t="s">
        <v>353</v>
      </c>
      <c r="F56" s="108" t="s">
        <v>354</v>
      </c>
      <c r="G56" s="223" t="s">
        <v>613</v>
      </c>
      <c r="H56" s="223" t="s">
        <v>590</v>
      </c>
      <c r="I56" s="223" t="s">
        <v>590</v>
      </c>
      <c r="J56" s="219" t="s">
        <v>590</v>
      </c>
    </row>
    <row r="57" spans="4:10">
      <c r="D57" s="108" t="s">
        <v>371</v>
      </c>
      <c r="E57" s="108" t="s">
        <v>142</v>
      </c>
      <c r="F57" s="108" t="s">
        <v>372</v>
      </c>
      <c r="G57" s="108" t="s">
        <v>630</v>
      </c>
      <c r="H57" s="223" t="s">
        <v>590</v>
      </c>
      <c r="I57" s="223" t="s">
        <v>589</v>
      </c>
      <c r="J57" s="219" t="s">
        <v>590</v>
      </c>
    </row>
    <row r="58" spans="4:10">
      <c r="D58" s="108" t="s">
        <v>376</v>
      </c>
      <c r="E58" s="108" t="s">
        <v>142</v>
      </c>
      <c r="F58" s="108" t="s">
        <v>377</v>
      </c>
      <c r="G58" s="108" t="s">
        <v>630</v>
      </c>
      <c r="H58" s="223" t="s">
        <v>590</v>
      </c>
      <c r="I58" s="223" t="s">
        <v>589</v>
      </c>
      <c r="J58" s="219" t="s">
        <v>590</v>
      </c>
    </row>
    <row r="59" spans="4:10">
      <c r="D59" s="108" t="s">
        <v>381</v>
      </c>
      <c r="E59" s="109" t="s">
        <v>382</v>
      </c>
      <c r="F59" s="108" t="s">
        <v>383</v>
      </c>
      <c r="G59" s="108" t="s">
        <v>630</v>
      </c>
      <c r="H59" s="223" t="s">
        <v>590</v>
      </c>
      <c r="I59" s="223" t="s">
        <v>589</v>
      </c>
      <c r="J59" s="219" t="s">
        <v>590</v>
      </c>
    </row>
    <row r="60" spans="4:10">
      <c r="D60" s="108" t="s">
        <v>381</v>
      </c>
      <c r="E60" s="109" t="s">
        <v>382</v>
      </c>
      <c r="F60" s="108" t="s">
        <v>631</v>
      </c>
      <c r="G60" s="108" t="s">
        <v>630</v>
      </c>
      <c r="H60" s="223" t="s">
        <v>590</v>
      </c>
      <c r="I60" s="223" t="s">
        <v>589</v>
      </c>
      <c r="J60" s="219" t="s">
        <v>589</v>
      </c>
    </row>
    <row r="61" spans="4:10">
      <c r="D61" s="108" t="s">
        <v>387</v>
      </c>
      <c r="E61" s="109" t="s">
        <v>388</v>
      </c>
      <c r="F61" s="108" t="s">
        <v>389</v>
      </c>
      <c r="G61" s="108" t="s">
        <v>630</v>
      </c>
      <c r="H61" s="223" t="s">
        <v>590</v>
      </c>
      <c r="I61" s="223" t="s">
        <v>590</v>
      </c>
      <c r="J61" s="219" t="s">
        <v>590</v>
      </c>
    </row>
    <row r="62" spans="4:10">
      <c r="D62" s="108" t="s">
        <v>393</v>
      </c>
      <c r="E62" s="109" t="s">
        <v>394</v>
      </c>
      <c r="F62" s="108" t="s">
        <v>395</v>
      </c>
      <c r="G62" s="108" t="s">
        <v>630</v>
      </c>
      <c r="H62" s="223" t="s">
        <v>590</v>
      </c>
      <c r="I62" s="223" t="s">
        <v>589</v>
      </c>
      <c r="J62" s="219" t="s">
        <v>590</v>
      </c>
    </row>
    <row r="63" spans="4:10">
      <c r="D63" s="108" t="s">
        <v>399</v>
      </c>
      <c r="E63" s="109" t="s">
        <v>400</v>
      </c>
      <c r="F63" s="108" t="s">
        <v>401</v>
      </c>
      <c r="G63" s="108" t="s">
        <v>630</v>
      </c>
      <c r="H63" s="223" t="s">
        <v>590</v>
      </c>
      <c r="I63" s="223" t="s">
        <v>590</v>
      </c>
      <c r="J63" s="219" t="s">
        <v>590</v>
      </c>
    </row>
    <row r="64" spans="4:10">
      <c r="D64" s="108" t="s">
        <v>405</v>
      </c>
      <c r="E64" s="109" t="s">
        <v>406</v>
      </c>
      <c r="F64" s="108" t="s">
        <v>407</v>
      </c>
      <c r="G64" s="108" t="s">
        <v>630</v>
      </c>
      <c r="H64" s="223" t="s">
        <v>590</v>
      </c>
      <c r="I64" s="223" t="s">
        <v>590</v>
      </c>
      <c r="J64" s="219" t="s">
        <v>590</v>
      </c>
    </row>
    <row r="65" spans="4:10">
      <c r="D65" s="108" t="s">
        <v>411</v>
      </c>
      <c r="E65" s="109" t="s">
        <v>412</v>
      </c>
      <c r="F65" s="108" t="s">
        <v>413</v>
      </c>
      <c r="G65" s="108" t="s">
        <v>630</v>
      </c>
      <c r="H65" s="223" t="s">
        <v>590</v>
      </c>
      <c r="I65" s="223" t="s">
        <v>589</v>
      </c>
      <c r="J65" s="219" t="s">
        <v>590</v>
      </c>
    </row>
    <row r="66" spans="4:10">
      <c r="D66" s="108" t="s">
        <v>417</v>
      </c>
      <c r="E66" s="109" t="s">
        <v>418</v>
      </c>
      <c r="F66" s="108" t="s">
        <v>419</v>
      </c>
      <c r="G66" s="108" t="s">
        <v>630</v>
      </c>
      <c r="H66" s="223" t="s">
        <v>590</v>
      </c>
      <c r="I66" s="223" t="s">
        <v>589</v>
      </c>
      <c r="J66" s="219" t="s">
        <v>590</v>
      </c>
    </row>
    <row r="67" spans="4:10">
      <c r="D67" s="108" t="s">
        <v>605</v>
      </c>
      <c r="E67" s="109" t="s">
        <v>424</v>
      </c>
      <c r="F67" s="108" t="s">
        <v>425</v>
      </c>
      <c r="G67" s="108" t="s">
        <v>630</v>
      </c>
      <c r="H67" s="223" t="s">
        <v>590</v>
      </c>
      <c r="I67" s="223" t="s">
        <v>589</v>
      </c>
      <c r="J67" s="219" t="s">
        <v>590</v>
      </c>
    </row>
    <row r="68" spans="4:10">
      <c r="D68" s="108" t="s">
        <v>605</v>
      </c>
      <c r="E68" s="109" t="s">
        <v>424</v>
      </c>
      <c r="F68" s="108" t="s">
        <v>632</v>
      </c>
      <c r="G68" s="108" t="s">
        <v>630</v>
      </c>
      <c r="H68" s="223" t="s">
        <v>590</v>
      </c>
      <c r="I68" s="223" t="s">
        <v>589</v>
      </c>
      <c r="J68" s="219" t="s">
        <v>589</v>
      </c>
    </row>
    <row r="69" spans="4:10">
      <c r="D69" s="108" t="s">
        <v>429</v>
      </c>
      <c r="E69" s="109" t="s">
        <v>430</v>
      </c>
      <c r="F69" s="108" t="s">
        <v>431</v>
      </c>
      <c r="G69" s="108" t="s">
        <v>630</v>
      </c>
      <c r="H69" s="223" t="s">
        <v>590</v>
      </c>
      <c r="I69" s="223" t="s">
        <v>589</v>
      </c>
      <c r="J69" s="219" t="s">
        <v>590</v>
      </c>
    </row>
    <row r="70" spans="4:10">
      <c r="D70" s="108" t="s">
        <v>435</v>
      </c>
      <c r="E70" s="109" t="s">
        <v>436</v>
      </c>
      <c r="F70" s="108" t="s">
        <v>437</v>
      </c>
      <c r="G70" s="108" t="s">
        <v>630</v>
      </c>
      <c r="H70" s="223" t="s">
        <v>590</v>
      </c>
      <c r="I70" s="223" t="s">
        <v>589</v>
      </c>
      <c r="J70" s="219" t="s">
        <v>590</v>
      </c>
    </row>
    <row r="71" spans="4:10">
      <c r="D71" s="108" t="s">
        <v>438</v>
      </c>
      <c r="E71" s="109" t="s">
        <v>439</v>
      </c>
      <c r="F71" s="108" t="s">
        <v>440</v>
      </c>
      <c r="G71" s="108" t="s">
        <v>630</v>
      </c>
      <c r="H71" s="223" t="s">
        <v>590</v>
      </c>
      <c r="I71" s="223" t="s">
        <v>590</v>
      </c>
      <c r="J71" s="219" t="s">
        <v>590</v>
      </c>
    </row>
    <row r="72" spans="4:10">
      <c r="D72" s="108" t="s">
        <v>438</v>
      </c>
      <c r="E72" s="109" t="s">
        <v>439</v>
      </c>
      <c r="F72" s="108" t="s">
        <v>633</v>
      </c>
      <c r="G72" s="108" t="s">
        <v>630</v>
      </c>
      <c r="H72" s="223" t="s">
        <v>590</v>
      </c>
      <c r="I72" s="223" t="s">
        <v>590</v>
      </c>
      <c r="J72" s="219" t="s">
        <v>589</v>
      </c>
    </row>
    <row r="73" spans="4:10">
      <c r="D73" s="108" t="s">
        <v>441</v>
      </c>
      <c r="E73" s="109" t="s">
        <v>442</v>
      </c>
      <c r="F73" s="108" t="s">
        <v>443</v>
      </c>
      <c r="G73" s="108" t="s">
        <v>630</v>
      </c>
      <c r="H73" s="223" t="s">
        <v>590</v>
      </c>
      <c r="I73" s="223" t="s">
        <v>590</v>
      </c>
      <c r="J73" s="219" t="s">
        <v>590</v>
      </c>
    </row>
    <row r="74" spans="4:10">
      <c r="D74" s="108" t="s">
        <v>441</v>
      </c>
      <c r="E74" s="109" t="s">
        <v>442</v>
      </c>
      <c r="F74" s="108" t="s">
        <v>634</v>
      </c>
      <c r="G74" s="108" t="s">
        <v>630</v>
      </c>
      <c r="H74" s="223" t="s">
        <v>590</v>
      </c>
      <c r="I74" s="223" t="s">
        <v>590</v>
      </c>
      <c r="J74" s="219" t="s">
        <v>589</v>
      </c>
    </row>
    <row r="75" spans="4:10">
      <c r="D75" s="108" t="s">
        <v>445</v>
      </c>
      <c r="E75" s="109" t="s">
        <v>446</v>
      </c>
      <c r="F75" s="108" t="s">
        <v>447</v>
      </c>
      <c r="G75" s="108" t="s">
        <v>630</v>
      </c>
      <c r="H75" s="223" t="s">
        <v>590</v>
      </c>
      <c r="I75" s="223" t="s">
        <v>589</v>
      </c>
      <c r="J75" s="219" t="s">
        <v>590</v>
      </c>
    </row>
    <row r="76" spans="4:10">
      <c r="D76" s="108" t="s">
        <v>445</v>
      </c>
      <c r="E76" s="109" t="s">
        <v>446</v>
      </c>
      <c r="F76" s="108" t="s">
        <v>635</v>
      </c>
      <c r="G76" s="108" t="s">
        <v>630</v>
      </c>
      <c r="H76" s="223" t="s">
        <v>590</v>
      </c>
      <c r="I76" s="223" t="s">
        <v>589</v>
      </c>
      <c r="J76" s="219" t="s">
        <v>589</v>
      </c>
    </row>
    <row r="77" spans="4:10">
      <c r="D77" s="108" t="s">
        <v>448</v>
      </c>
      <c r="E77" s="109" t="s">
        <v>449</v>
      </c>
      <c r="F77" s="108" t="s">
        <v>450</v>
      </c>
      <c r="G77" s="108" t="s">
        <v>630</v>
      </c>
      <c r="H77" s="223" t="s">
        <v>590</v>
      </c>
      <c r="I77" s="223" t="s">
        <v>589</v>
      </c>
      <c r="J77" s="219" t="s">
        <v>590</v>
      </c>
    </row>
    <row r="78" spans="4:10">
      <c r="D78" s="108" t="s">
        <v>454</v>
      </c>
      <c r="E78" s="109" t="s">
        <v>455</v>
      </c>
      <c r="F78" s="108" t="s">
        <v>456</v>
      </c>
      <c r="G78" s="108" t="s">
        <v>630</v>
      </c>
      <c r="H78" s="223" t="s">
        <v>590</v>
      </c>
      <c r="I78" s="223" t="s">
        <v>589</v>
      </c>
      <c r="J78" s="219" t="s">
        <v>590</v>
      </c>
    </row>
    <row r="79" spans="4:10">
      <c r="D79" s="108" t="s">
        <v>454</v>
      </c>
      <c r="E79" s="109" t="s">
        <v>455</v>
      </c>
      <c r="F79" s="108" t="s">
        <v>636</v>
      </c>
      <c r="G79" s="108" t="s">
        <v>630</v>
      </c>
      <c r="H79" s="223" t="s">
        <v>590</v>
      </c>
      <c r="I79" s="223" t="s">
        <v>589</v>
      </c>
      <c r="J79" s="219" t="s">
        <v>589</v>
      </c>
    </row>
    <row r="80" spans="4:10">
      <c r="D80" s="108" t="s">
        <v>457</v>
      </c>
      <c r="E80" s="109" t="s">
        <v>458</v>
      </c>
      <c r="F80" s="108" t="s">
        <v>459</v>
      </c>
      <c r="G80" s="108" t="s">
        <v>630</v>
      </c>
      <c r="H80" s="223" t="s">
        <v>590</v>
      </c>
      <c r="I80" s="223" t="s">
        <v>589</v>
      </c>
      <c r="J80" s="219" t="s">
        <v>590</v>
      </c>
    </row>
    <row r="81" spans="4:10">
      <c r="D81" s="108" t="s">
        <v>457</v>
      </c>
      <c r="E81" s="109" t="s">
        <v>458</v>
      </c>
      <c r="F81" s="108" t="s">
        <v>637</v>
      </c>
      <c r="G81" s="108" t="s">
        <v>630</v>
      </c>
      <c r="H81" s="223" t="s">
        <v>590</v>
      </c>
      <c r="I81" s="223" t="s">
        <v>589</v>
      </c>
      <c r="J81" s="219" t="s">
        <v>589</v>
      </c>
    </row>
    <row r="82" spans="4:10">
      <c r="D82" s="108" t="s">
        <v>460</v>
      </c>
      <c r="E82" s="109" t="s">
        <v>461</v>
      </c>
      <c r="F82" s="108" t="s">
        <v>462</v>
      </c>
      <c r="G82" s="108" t="s">
        <v>630</v>
      </c>
      <c r="H82" s="223" t="s">
        <v>590</v>
      </c>
      <c r="I82" s="223" t="s">
        <v>589</v>
      </c>
      <c r="J82" s="219" t="s">
        <v>590</v>
      </c>
    </row>
    <row r="83" spans="4:10">
      <c r="D83" s="108" t="s">
        <v>464</v>
      </c>
      <c r="E83" s="109" t="s">
        <v>465</v>
      </c>
      <c r="F83" s="108" t="s">
        <v>466</v>
      </c>
      <c r="G83" s="108" t="s">
        <v>630</v>
      </c>
      <c r="H83" s="223" t="s">
        <v>590</v>
      </c>
      <c r="I83" s="223" t="s">
        <v>590</v>
      </c>
      <c r="J83" s="219" t="s">
        <v>590</v>
      </c>
    </row>
    <row r="84" spans="4:10">
      <c r="D84" s="108" t="s">
        <v>464</v>
      </c>
      <c r="E84" s="109" t="s">
        <v>465</v>
      </c>
      <c r="F84" s="108" t="s">
        <v>638</v>
      </c>
      <c r="G84" s="108" t="s">
        <v>630</v>
      </c>
      <c r="H84" s="223" t="s">
        <v>590</v>
      </c>
      <c r="I84" s="223" t="s">
        <v>590</v>
      </c>
      <c r="J84" s="219" t="s">
        <v>589</v>
      </c>
    </row>
    <row r="85" spans="4:10">
      <c r="D85" s="108" t="s">
        <v>467</v>
      </c>
      <c r="E85" s="109" t="s">
        <v>468</v>
      </c>
      <c r="F85" s="108" t="s">
        <v>469</v>
      </c>
      <c r="G85" s="108" t="s">
        <v>630</v>
      </c>
      <c r="H85" s="223" t="s">
        <v>590</v>
      </c>
      <c r="I85" s="223" t="s">
        <v>590</v>
      </c>
      <c r="J85" s="219" t="s">
        <v>590</v>
      </c>
    </row>
    <row r="86" spans="4:10">
      <c r="D86" s="108" t="s">
        <v>472</v>
      </c>
      <c r="E86" s="109" t="s">
        <v>473</v>
      </c>
      <c r="F86" s="108" t="s">
        <v>474</v>
      </c>
      <c r="G86" s="108" t="s">
        <v>630</v>
      </c>
      <c r="H86" s="223" t="s">
        <v>590</v>
      </c>
      <c r="I86" s="223" t="s">
        <v>589</v>
      </c>
      <c r="J86" s="219" t="s">
        <v>590</v>
      </c>
    </row>
    <row r="87" spans="4:10">
      <c r="D87" s="108" t="s">
        <v>478</v>
      </c>
      <c r="E87" s="109" t="s">
        <v>639</v>
      </c>
      <c r="F87" s="108" t="s">
        <v>480</v>
      </c>
      <c r="G87" s="108" t="s">
        <v>630</v>
      </c>
      <c r="H87" s="223" t="s">
        <v>590</v>
      </c>
      <c r="I87" s="223" t="s">
        <v>590</v>
      </c>
      <c r="J87" s="219" t="s">
        <v>590</v>
      </c>
    </row>
    <row r="88" spans="4:10">
      <c r="D88" s="108" t="s">
        <v>484</v>
      </c>
      <c r="E88" s="109" t="s">
        <v>485</v>
      </c>
      <c r="F88" s="108" t="s">
        <v>486</v>
      </c>
      <c r="G88" s="108" t="s">
        <v>630</v>
      </c>
      <c r="H88" s="223" t="s">
        <v>590</v>
      </c>
      <c r="I88" s="223" t="s">
        <v>590</v>
      </c>
      <c r="J88" s="219" t="s">
        <v>590</v>
      </c>
    </row>
    <row r="89" spans="4:10">
      <c r="D89" s="108" t="s">
        <v>490</v>
      </c>
      <c r="E89" s="109" t="s">
        <v>491</v>
      </c>
      <c r="F89" s="108" t="s">
        <v>492</v>
      </c>
      <c r="G89" s="108" t="s">
        <v>630</v>
      </c>
      <c r="H89" s="223" t="s">
        <v>590</v>
      </c>
      <c r="I89" s="223" t="s">
        <v>589</v>
      </c>
      <c r="J89" s="219" t="s">
        <v>590</v>
      </c>
    </row>
    <row r="90" spans="4:10">
      <c r="D90" s="108" t="s">
        <v>490</v>
      </c>
      <c r="E90" s="109" t="s">
        <v>491</v>
      </c>
      <c r="F90" s="108" t="s">
        <v>640</v>
      </c>
      <c r="G90" s="108" t="s">
        <v>630</v>
      </c>
      <c r="H90" s="223" t="s">
        <v>590</v>
      </c>
      <c r="I90" s="223" t="s">
        <v>589</v>
      </c>
      <c r="J90" s="219" t="s">
        <v>589</v>
      </c>
    </row>
    <row r="91" spans="4:10">
      <c r="D91" s="108" t="s">
        <v>496</v>
      </c>
      <c r="E91" s="109" t="s">
        <v>497</v>
      </c>
      <c r="F91" s="108" t="s">
        <v>498</v>
      </c>
      <c r="G91" s="108" t="s">
        <v>630</v>
      </c>
      <c r="H91" s="223" t="s">
        <v>590</v>
      </c>
      <c r="I91" s="223" t="s">
        <v>589</v>
      </c>
      <c r="J91" s="219" t="s">
        <v>590</v>
      </c>
    </row>
    <row r="92" spans="4:10">
      <c r="D92" s="108" t="s">
        <v>502</v>
      </c>
      <c r="E92" s="109" t="s">
        <v>641</v>
      </c>
      <c r="F92" s="108" t="s">
        <v>504</v>
      </c>
      <c r="G92" s="108" t="s">
        <v>630</v>
      </c>
      <c r="H92" s="223" t="s">
        <v>590</v>
      </c>
      <c r="I92" s="223" t="s">
        <v>589</v>
      </c>
      <c r="J92" s="219" t="s">
        <v>590</v>
      </c>
    </row>
    <row r="93" spans="4:10">
      <c r="D93" s="108" t="s">
        <v>508</v>
      </c>
      <c r="E93" s="109" t="s">
        <v>509</v>
      </c>
      <c r="F93" s="108" t="s">
        <v>510</v>
      </c>
      <c r="G93" s="108" t="s">
        <v>630</v>
      </c>
      <c r="H93" s="223" t="s">
        <v>590</v>
      </c>
      <c r="I93" s="223" t="s">
        <v>589</v>
      </c>
      <c r="J93" s="219" t="s">
        <v>590</v>
      </c>
    </row>
    <row r="94" spans="4:10">
      <c r="D94" s="108" t="s">
        <v>514</v>
      </c>
      <c r="E94" s="109" t="s">
        <v>515</v>
      </c>
      <c r="F94" s="108" t="s">
        <v>516</v>
      </c>
      <c r="G94" s="108" t="s">
        <v>630</v>
      </c>
      <c r="H94" s="223" t="s">
        <v>590</v>
      </c>
      <c r="I94" s="223" t="s">
        <v>590</v>
      </c>
      <c r="J94" s="219" t="s">
        <v>590</v>
      </c>
    </row>
    <row r="95" spans="4:10">
      <c r="D95" s="108" t="s">
        <v>642</v>
      </c>
      <c r="E95" s="109" t="s">
        <v>515</v>
      </c>
      <c r="F95" s="108" t="s">
        <v>643</v>
      </c>
      <c r="G95" s="108" t="s">
        <v>630</v>
      </c>
      <c r="H95" s="223" t="s">
        <v>590</v>
      </c>
      <c r="I95" s="223" t="s">
        <v>590</v>
      </c>
      <c r="J95" s="219" t="s">
        <v>589</v>
      </c>
    </row>
    <row r="96" spans="4:10">
      <c r="D96" s="108" t="s">
        <v>644</v>
      </c>
      <c r="E96" s="109" t="s">
        <v>645</v>
      </c>
      <c r="F96" s="108" t="s">
        <v>646</v>
      </c>
      <c r="G96" s="108" t="s">
        <v>630</v>
      </c>
      <c r="H96" s="223" t="s">
        <v>590</v>
      </c>
      <c r="I96" s="223" t="s">
        <v>590</v>
      </c>
      <c r="J96" s="219" t="s">
        <v>590</v>
      </c>
    </row>
    <row r="97" spans="4:10">
      <c r="D97" s="108" t="s">
        <v>520</v>
      </c>
      <c r="E97" s="109" t="s">
        <v>521</v>
      </c>
      <c r="F97" s="108" t="s">
        <v>522</v>
      </c>
      <c r="G97" s="108" t="s">
        <v>630</v>
      </c>
      <c r="H97" s="223" t="s">
        <v>590</v>
      </c>
      <c r="I97" s="223" t="s">
        <v>590</v>
      </c>
      <c r="J97" s="219" t="s">
        <v>590</v>
      </c>
    </row>
    <row r="98" spans="4:10">
      <c r="D98" s="108" t="s">
        <v>520</v>
      </c>
      <c r="E98" s="109" t="s">
        <v>521</v>
      </c>
      <c r="F98" s="108" t="s">
        <v>647</v>
      </c>
      <c r="G98" s="108" t="s">
        <v>630</v>
      </c>
      <c r="H98" s="223" t="s">
        <v>590</v>
      </c>
      <c r="I98" s="223" t="s">
        <v>590</v>
      </c>
      <c r="J98" s="219" t="s">
        <v>589</v>
      </c>
    </row>
    <row r="99" spans="4:10">
      <c r="D99" s="108" t="s">
        <v>526</v>
      </c>
      <c r="E99" s="109" t="s">
        <v>527</v>
      </c>
      <c r="F99" s="108" t="s">
        <v>528</v>
      </c>
      <c r="G99" s="108" t="s">
        <v>630</v>
      </c>
      <c r="H99" s="223" t="s">
        <v>590</v>
      </c>
      <c r="I99" s="223" t="s">
        <v>590</v>
      </c>
      <c r="J99" s="219" t="s">
        <v>590</v>
      </c>
    </row>
    <row r="100" spans="4:10">
      <c r="D100" s="108" t="s">
        <v>532</v>
      </c>
      <c r="E100" s="109" t="s">
        <v>533</v>
      </c>
      <c r="F100" s="108" t="s">
        <v>534</v>
      </c>
      <c r="G100" s="108" t="s">
        <v>630</v>
      </c>
      <c r="H100" s="223" t="s">
        <v>590</v>
      </c>
      <c r="I100" s="223" t="s">
        <v>589</v>
      </c>
      <c r="J100" s="219" t="s">
        <v>590</v>
      </c>
    </row>
    <row r="101" spans="4:10">
      <c r="D101" s="108" t="s">
        <v>532</v>
      </c>
      <c r="E101" s="109" t="s">
        <v>533</v>
      </c>
      <c r="F101" s="108" t="s">
        <v>648</v>
      </c>
      <c r="G101" s="108" t="s">
        <v>630</v>
      </c>
      <c r="H101" s="223" t="s">
        <v>590</v>
      </c>
      <c r="I101" s="223" t="s">
        <v>589</v>
      </c>
      <c r="J101" s="219" t="s">
        <v>589</v>
      </c>
    </row>
    <row r="102" spans="4:10">
      <c r="D102" s="108" t="s">
        <v>538</v>
      </c>
      <c r="E102" s="109" t="s">
        <v>649</v>
      </c>
      <c r="F102" s="108" t="s">
        <v>540</v>
      </c>
      <c r="G102" s="108" t="s">
        <v>630</v>
      </c>
      <c r="H102" s="223" t="s">
        <v>590</v>
      </c>
      <c r="I102" s="223" t="s">
        <v>590</v>
      </c>
      <c r="J102" s="219" t="s">
        <v>590</v>
      </c>
    </row>
    <row r="103" spans="4:10">
      <c r="D103" s="108" t="s">
        <v>541</v>
      </c>
      <c r="E103" s="109" t="s">
        <v>542</v>
      </c>
      <c r="F103" s="108" t="s">
        <v>543</v>
      </c>
      <c r="G103" s="108" t="s">
        <v>630</v>
      </c>
      <c r="H103" s="223" t="s">
        <v>590</v>
      </c>
      <c r="I103" s="223" t="s">
        <v>589</v>
      </c>
      <c r="J103" s="219" t="s">
        <v>590</v>
      </c>
    </row>
    <row r="104" spans="4:10">
      <c r="D104" s="108" t="s">
        <v>544</v>
      </c>
      <c r="E104" s="109" t="s">
        <v>545</v>
      </c>
      <c r="F104" s="108" t="s">
        <v>546</v>
      </c>
      <c r="G104" s="108" t="s">
        <v>630</v>
      </c>
      <c r="H104" s="223" t="s">
        <v>590</v>
      </c>
      <c r="I104" s="223" t="s">
        <v>589</v>
      </c>
      <c r="J104" s="219" t="s">
        <v>590</v>
      </c>
    </row>
    <row r="105" spans="4:10">
      <c r="D105" s="108" t="s">
        <v>548</v>
      </c>
      <c r="E105" s="109" t="s">
        <v>549</v>
      </c>
      <c r="F105" s="108" t="s">
        <v>550</v>
      </c>
      <c r="G105" s="108" t="s">
        <v>630</v>
      </c>
      <c r="H105" s="223" t="s">
        <v>590</v>
      </c>
      <c r="I105" s="223" t="s">
        <v>589</v>
      </c>
      <c r="J105" s="219" t="s">
        <v>590</v>
      </c>
    </row>
    <row r="106" spans="4:10">
      <c r="D106" s="108" t="s">
        <v>552</v>
      </c>
      <c r="E106" s="109" t="s">
        <v>553</v>
      </c>
      <c r="F106" s="108" t="s">
        <v>554</v>
      </c>
      <c r="G106" s="108" t="s">
        <v>630</v>
      </c>
      <c r="H106" s="223" t="s">
        <v>590</v>
      </c>
      <c r="I106" s="223" t="s">
        <v>589</v>
      </c>
      <c r="J106" s="219" t="s">
        <v>590</v>
      </c>
    </row>
    <row r="107" spans="4:10">
      <c r="D107" s="108" t="s">
        <v>555</v>
      </c>
      <c r="E107" s="109" t="s">
        <v>556</v>
      </c>
      <c r="F107" s="108" t="s">
        <v>557</v>
      </c>
      <c r="G107" s="108" t="s">
        <v>630</v>
      </c>
      <c r="H107" s="223" t="s">
        <v>590</v>
      </c>
      <c r="I107" s="223" t="s">
        <v>589</v>
      </c>
      <c r="J107" s="219" t="s">
        <v>590</v>
      </c>
    </row>
    <row r="108" spans="4:10">
      <c r="D108" s="108" t="s">
        <v>558</v>
      </c>
      <c r="E108" s="109" t="s">
        <v>559</v>
      </c>
      <c r="F108" s="108" t="s">
        <v>560</v>
      </c>
      <c r="G108" s="108" t="s">
        <v>630</v>
      </c>
      <c r="H108" s="223" t="s">
        <v>590</v>
      </c>
      <c r="I108" s="223" t="s">
        <v>589</v>
      </c>
      <c r="J108" s="219" t="s">
        <v>590</v>
      </c>
    </row>
    <row r="109" spans="4:10">
      <c r="D109" s="108" t="s">
        <v>152</v>
      </c>
      <c r="E109" s="109" t="s">
        <v>153</v>
      </c>
      <c r="F109" s="108" t="s">
        <v>154</v>
      </c>
      <c r="G109" s="108" t="s">
        <v>650</v>
      </c>
      <c r="H109" s="223" t="s">
        <v>589</v>
      </c>
      <c r="I109" s="223" t="s">
        <v>590</v>
      </c>
      <c r="J109" s="219" t="s">
        <v>590</v>
      </c>
    </row>
    <row r="110" spans="4:10">
      <c r="D110" s="108" t="s">
        <v>158</v>
      </c>
      <c r="E110" s="109" t="s">
        <v>159</v>
      </c>
      <c r="F110" s="108" t="s">
        <v>160</v>
      </c>
      <c r="G110" s="108" t="s">
        <v>650</v>
      </c>
      <c r="H110" s="223" t="s">
        <v>590</v>
      </c>
      <c r="I110" s="223" t="s">
        <v>590</v>
      </c>
      <c r="J110" s="219" t="s">
        <v>590</v>
      </c>
    </row>
    <row r="111" spans="4:10">
      <c r="D111" s="108" t="s">
        <v>177</v>
      </c>
      <c r="E111" s="108" t="s">
        <v>142</v>
      </c>
      <c r="F111" s="108" t="s">
        <v>178</v>
      </c>
      <c r="G111" s="108" t="s">
        <v>651</v>
      </c>
      <c r="H111" s="223" t="s">
        <v>590</v>
      </c>
      <c r="I111" s="223" t="s">
        <v>589</v>
      </c>
      <c r="J111" s="219" t="s">
        <v>590</v>
      </c>
    </row>
    <row r="112" spans="4:10">
      <c r="D112" s="108" t="s">
        <v>182</v>
      </c>
      <c r="E112" s="108" t="s">
        <v>142</v>
      </c>
      <c r="F112" s="108" t="s">
        <v>183</v>
      </c>
      <c r="G112" s="108" t="s">
        <v>651</v>
      </c>
      <c r="H112" s="223" t="s">
        <v>590</v>
      </c>
      <c r="I112" s="223" t="s">
        <v>589</v>
      </c>
      <c r="J112" s="219" t="s">
        <v>590</v>
      </c>
    </row>
    <row r="113" spans="4:10">
      <c r="D113" s="108" t="s">
        <v>187</v>
      </c>
      <c r="E113" s="109" t="s">
        <v>188</v>
      </c>
      <c r="F113" s="108" t="s">
        <v>189</v>
      </c>
      <c r="G113" s="108" t="s">
        <v>651</v>
      </c>
      <c r="H113" s="223" t="s">
        <v>590</v>
      </c>
      <c r="I113" s="223" t="s">
        <v>590</v>
      </c>
      <c r="J113" s="219" t="s">
        <v>590</v>
      </c>
    </row>
    <row r="114" spans="4:10">
      <c r="D114" s="108" t="s">
        <v>193</v>
      </c>
      <c r="E114" s="109" t="s">
        <v>194</v>
      </c>
      <c r="F114" s="108" t="s">
        <v>195</v>
      </c>
      <c r="G114" s="108" t="s">
        <v>651</v>
      </c>
      <c r="H114" s="223" t="s">
        <v>590</v>
      </c>
      <c r="I114" s="223" t="s">
        <v>590</v>
      </c>
      <c r="J114" s="219" t="s">
        <v>590</v>
      </c>
    </row>
    <row r="115" spans="4:10">
      <c r="D115" s="108" t="s">
        <v>193</v>
      </c>
      <c r="E115" s="109" t="s">
        <v>194</v>
      </c>
      <c r="F115" s="108" t="s">
        <v>652</v>
      </c>
      <c r="G115" s="108" t="s">
        <v>651</v>
      </c>
      <c r="H115" s="223" t="s">
        <v>590</v>
      </c>
      <c r="I115" s="223" t="s">
        <v>590</v>
      </c>
      <c r="J115" s="219" t="s">
        <v>589</v>
      </c>
    </row>
    <row r="116" spans="4:10">
      <c r="D116" s="108" t="s">
        <v>199</v>
      </c>
      <c r="E116" s="109" t="s">
        <v>200</v>
      </c>
      <c r="F116" s="108" t="s">
        <v>201</v>
      </c>
      <c r="G116" s="108" t="s">
        <v>651</v>
      </c>
      <c r="H116" s="223" t="s">
        <v>590</v>
      </c>
      <c r="I116" s="223" t="s">
        <v>589</v>
      </c>
      <c r="J116" s="219" t="s">
        <v>590</v>
      </c>
    </row>
    <row r="117" spans="4:10">
      <c r="D117" s="108" t="s">
        <v>205</v>
      </c>
      <c r="E117" s="109" t="s">
        <v>206</v>
      </c>
      <c r="F117" s="108" t="s">
        <v>207</v>
      </c>
      <c r="G117" s="108" t="s">
        <v>651</v>
      </c>
      <c r="H117" s="223" t="s">
        <v>590</v>
      </c>
      <c r="I117" s="223" t="s">
        <v>589</v>
      </c>
      <c r="J117" s="219" t="s">
        <v>590</v>
      </c>
    </row>
    <row r="118" spans="4:10">
      <c r="D118" s="108" t="s">
        <v>211</v>
      </c>
      <c r="E118" s="109" t="s">
        <v>212</v>
      </c>
      <c r="F118" s="108" t="s">
        <v>213</v>
      </c>
      <c r="G118" s="108" t="s">
        <v>651</v>
      </c>
      <c r="H118" s="223" t="s">
        <v>590</v>
      </c>
      <c r="I118" s="223" t="s">
        <v>590</v>
      </c>
      <c r="J118" s="219" t="s">
        <v>590</v>
      </c>
    </row>
    <row r="119" spans="4:10">
      <c r="D119" s="108" t="s">
        <v>217</v>
      </c>
      <c r="E119" s="109" t="s">
        <v>218</v>
      </c>
      <c r="F119" s="108" t="s">
        <v>219</v>
      </c>
      <c r="G119" s="108" t="s">
        <v>651</v>
      </c>
      <c r="H119" s="223" t="s">
        <v>590</v>
      </c>
      <c r="I119" s="223" t="s">
        <v>589</v>
      </c>
      <c r="J119" s="219" t="s">
        <v>590</v>
      </c>
    </row>
    <row r="120" spans="4:10">
      <c r="D120" s="108" t="s">
        <v>223</v>
      </c>
      <c r="E120" s="109" t="s">
        <v>224</v>
      </c>
      <c r="F120" s="108" t="s">
        <v>225</v>
      </c>
      <c r="G120" s="108" t="s">
        <v>651</v>
      </c>
      <c r="H120" s="223" t="s">
        <v>590</v>
      </c>
      <c r="I120" s="223" t="s">
        <v>590</v>
      </c>
      <c r="J120" s="219" t="s">
        <v>590</v>
      </c>
    </row>
    <row r="121" spans="4:10">
      <c r="D121" s="108" t="s">
        <v>229</v>
      </c>
      <c r="E121" s="109" t="s">
        <v>230</v>
      </c>
      <c r="F121" s="108" t="s">
        <v>231</v>
      </c>
      <c r="G121" s="108" t="s">
        <v>651</v>
      </c>
      <c r="H121" s="223" t="s">
        <v>590</v>
      </c>
      <c r="I121" s="223" t="s">
        <v>589</v>
      </c>
      <c r="J121" s="219" t="s">
        <v>590</v>
      </c>
    </row>
    <row r="122" spans="4:10">
      <c r="D122" s="108" t="s">
        <v>235</v>
      </c>
      <c r="E122" s="109" t="s">
        <v>236</v>
      </c>
      <c r="F122" s="108" t="s">
        <v>237</v>
      </c>
      <c r="G122" s="108" t="s">
        <v>651</v>
      </c>
      <c r="H122" s="223" t="s">
        <v>590</v>
      </c>
      <c r="I122" s="223" t="s">
        <v>589</v>
      </c>
      <c r="J122" s="219" t="s">
        <v>590</v>
      </c>
    </row>
    <row r="123" spans="4:10">
      <c r="D123" s="108" t="s">
        <v>235</v>
      </c>
      <c r="E123" s="109" t="s">
        <v>236</v>
      </c>
      <c r="F123" s="108" t="s">
        <v>653</v>
      </c>
      <c r="G123" s="108" t="s">
        <v>651</v>
      </c>
      <c r="H123" s="223" t="s">
        <v>590</v>
      </c>
      <c r="I123" s="223" t="s">
        <v>589</v>
      </c>
      <c r="J123" s="219" t="s">
        <v>589</v>
      </c>
    </row>
    <row r="124" spans="4:10">
      <c r="D124" s="108" t="s">
        <v>241</v>
      </c>
      <c r="E124" s="109" t="s">
        <v>242</v>
      </c>
      <c r="F124" s="108" t="s">
        <v>243</v>
      </c>
      <c r="G124" s="108" t="s">
        <v>651</v>
      </c>
      <c r="H124" s="223" t="s">
        <v>590</v>
      </c>
      <c r="I124" s="223" t="s">
        <v>589</v>
      </c>
      <c r="J124" s="219" t="s">
        <v>590</v>
      </c>
    </row>
    <row r="125" spans="4:10">
      <c r="D125" s="108" t="s">
        <v>241</v>
      </c>
      <c r="E125" s="109" t="s">
        <v>242</v>
      </c>
      <c r="F125" s="108" t="s">
        <v>654</v>
      </c>
      <c r="G125" s="108" t="s">
        <v>651</v>
      </c>
      <c r="H125" s="223" t="s">
        <v>590</v>
      </c>
      <c r="I125" s="223" t="s">
        <v>589</v>
      </c>
      <c r="J125" s="219" t="s">
        <v>589</v>
      </c>
    </row>
    <row r="126" spans="4:10">
      <c r="D126" s="108" t="s">
        <v>247</v>
      </c>
      <c r="E126" s="109" t="s">
        <v>248</v>
      </c>
      <c r="F126" s="108" t="s">
        <v>249</v>
      </c>
      <c r="G126" s="108" t="s">
        <v>651</v>
      </c>
      <c r="H126" s="223" t="s">
        <v>590</v>
      </c>
      <c r="I126" s="223" t="s">
        <v>589</v>
      </c>
      <c r="J126" s="219" t="s">
        <v>590</v>
      </c>
    </row>
    <row r="127" spans="4:10">
      <c r="D127" s="108" t="s">
        <v>253</v>
      </c>
      <c r="E127" s="109" t="s">
        <v>254</v>
      </c>
      <c r="F127" s="108" t="s">
        <v>255</v>
      </c>
      <c r="G127" s="108" t="s">
        <v>651</v>
      </c>
      <c r="H127" s="223" t="s">
        <v>590</v>
      </c>
      <c r="I127" s="223" t="s">
        <v>590</v>
      </c>
      <c r="J127" s="219" t="s">
        <v>590</v>
      </c>
    </row>
    <row r="128" spans="4:10">
      <c r="D128" s="108" t="s">
        <v>259</v>
      </c>
      <c r="E128" s="109" t="s">
        <v>260</v>
      </c>
      <c r="F128" s="108" t="s">
        <v>261</v>
      </c>
      <c r="G128" s="108" t="s">
        <v>651</v>
      </c>
      <c r="H128" s="223" t="s">
        <v>590</v>
      </c>
      <c r="I128" s="223" t="s">
        <v>590</v>
      </c>
      <c r="J128" s="219" t="s">
        <v>590</v>
      </c>
    </row>
    <row r="129" spans="4:10">
      <c r="D129" s="108" t="s">
        <v>265</v>
      </c>
      <c r="E129" s="109" t="s">
        <v>266</v>
      </c>
      <c r="F129" s="108" t="s">
        <v>267</v>
      </c>
      <c r="G129" s="108" t="s">
        <v>651</v>
      </c>
      <c r="H129" s="223" t="s">
        <v>590</v>
      </c>
      <c r="I129" s="223" t="s">
        <v>590</v>
      </c>
      <c r="J129" s="219" t="s">
        <v>590</v>
      </c>
    </row>
    <row r="130" spans="4:10">
      <c r="D130" s="108" t="s">
        <v>271</v>
      </c>
      <c r="E130" s="109" t="s">
        <v>272</v>
      </c>
      <c r="F130" s="108" t="s">
        <v>273</v>
      </c>
      <c r="G130" s="108" t="s">
        <v>651</v>
      </c>
      <c r="H130" s="223" t="s">
        <v>590</v>
      </c>
      <c r="I130" s="223" t="s">
        <v>590</v>
      </c>
      <c r="J130" s="219" t="s">
        <v>590</v>
      </c>
    </row>
    <row r="131" spans="4:10">
      <c r="D131" s="108" t="s">
        <v>277</v>
      </c>
      <c r="E131" s="109" t="s">
        <v>278</v>
      </c>
      <c r="F131" s="108" t="s">
        <v>279</v>
      </c>
      <c r="G131" s="108" t="s">
        <v>651</v>
      </c>
      <c r="H131" s="223" t="s">
        <v>590</v>
      </c>
      <c r="I131" s="223" t="s">
        <v>590</v>
      </c>
      <c r="J131" s="219" t="s">
        <v>590</v>
      </c>
    </row>
    <row r="132" spans="4:10">
      <c r="D132" s="108" t="s">
        <v>283</v>
      </c>
      <c r="E132" s="109" t="s">
        <v>284</v>
      </c>
      <c r="F132" s="108" t="s">
        <v>285</v>
      </c>
      <c r="G132" s="108" t="s">
        <v>651</v>
      </c>
      <c r="H132" s="223" t="s">
        <v>590</v>
      </c>
      <c r="I132" s="223" t="s">
        <v>589</v>
      </c>
      <c r="J132" s="219" t="s">
        <v>590</v>
      </c>
    </row>
    <row r="133" spans="4:10">
      <c r="D133" s="108" t="s">
        <v>289</v>
      </c>
      <c r="E133" s="109" t="s">
        <v>290</v>
      </c>
      <c r="F133" s="108" t="s">
        <v>291</v>
      </c>
      <c r="G133" s="108" t="s">
        <v>651</v>
      </c>
      <c r="H133" s="223" t="s">
        <v>590</v>
      </c>
      <c r="I133" s="223" t="s">
        <v>590</v>
      </c>
      <c r="J133" s="219" t="s">
        <v>590</v>
      </c>
    </row>
    <row r="134" spans="4:10">
      <c r="D134" s="108" t="s">
        <v>295</v>
      </c>
      <c r="E134" s="109" t="s">
        <v>296</v>
      </c>
      <c r="F134" s="108" t="s">
        <v>297</v>
      </c>
      <c r="G134" s="108" t="s">
        <v>651</v>
      </c>
      <c r="H134" s="223" t="s">
        <v>590</v>
      </c>
      <c r="I134" s="223" t="s">
        <v>589</v>
      </c>
      <c r="J134" s="219" t="s">
        <v>590</v>
      </c>
    </row>
    <row r="135" spans="4:10">
      <c r="D135" s="108" t="s">
        <v>301</v>
      </c>
      <c r="E135" s="109" t="s">
        <v>302</v>
      </c>
      <c r="F135" s="108" t="s">
        <v>303</v>
      </c>
      <c r="G135" s="108" t="s">
        <v>651</v>
      </c>
      <c r="H135" s="223" t="s">
        <v>590</v>
      </c>
      <c r="I135" s="223" t="s">
        <v>589</v>
      </c>
      <c r="J135" s="219" t="s">
        <v>590</v>
      </c>
    </row>
    <row r="136" spans="4:10">
      <c r="D136" s="108" t="s">
        <v>307</v>
      </c>
      <c r="E136" s="109" t="s">
        <v>308</v>
      </c>
      <c r="F136" s="108" t="s">
        <v>309</v>
      </c>
      <c r="G136" s="108" t="s">
        <v>651</v>
      </c>
      <c r="H136" s="223" t="s">
        <v>590</v>
      </c>
      <c r="I136" s="223" t="s">
        <v>589</v>
      </c>
      <c r="J136" s="219" t="s">
        <v>590</v>
      </c>
    </row>
    <row r="137" spans="4:10">
      <c r="D137" s="108" t="s">
        <v>313</v>
      </c>
      <c r="E137" s="109" t="s">
        <v>314</v>
      </c>
      <c r="F137" s="108" t="s">
        <v>315</v>
      </c>
      <c r="G137" s="108" t="s">
        <v>651</v>
      </c>
      <c r="H137" s="223" t="s">
        <v>590</v>
      </c>
      <c r="I137" s="223" t="s">
        <v>589</v>
      </c>
      <c r="J137" s="219" t="s">
        <v>590</v>
      </c>
    </row>
    <row r="138" spans="4:10">
      <c r="D138" s="108" t="s">
        <v>319</v>
      </c>
      <c r="E138" s="109" t="s">
        <v>320</v>
      </c>
      <c r="F138" s="108" t="s">
        <v>321</v>
      </c>
      <c r="G138" s="108" t="s">
        <v>651</v>
      </c>
      <c r="H138" s="223" t="s">
        <v>590</v>
      </c>
      <c r="I138" s="223" t="s">
        <v>590</v>
      </c>
      <c r="J138" s="219" t="s">
        <v>590</v>
      </c>
    </row>
    <row r="139" spans="4:10">
      <c r="D139" s="108" t="s">
        <v>325</v>
      </c>
      <c r="E139" s="109" t="s">
        <v>326</v>
      </c>
      <c r="F139" s="108" t="s">
        <v>327</v>
      </c>
      <c r="G139" s="108" t="s">
        <v>651</v>
      </c>
      <c r="H139" s="223" t="s">
        <v>590</v>
      </c>
      <c r="I139" s="223" t="s">
        <v>589</v>
      </c>
      <c r="J139" s="219" t="s">
        <v>590</v>
      </c>
    </row>
    <row r="140" spans="4:10">
      <c r="D140" s="108" t="s">
        <v>331</v>
      </c>
      <c r="E140" s="109" t="s">
        <v>332</v>
      </c>
      <c r="F140" s="108" t="s">
        <v>333</v>
      </c>
      <c r="G140" s="108" t="s">
        <v>651</v>
      </c>
      <c r="H140" s="223" t="s">
        <v>590</v>
      </c>
      <c r="I140" s="223" t="s">
        <v>589</v>
      </c>
      <c r="J140" s="219" t="s">
        <v>590</v>
      </c>
    </row>
    <row r="141" spans="4:10">
      <c r="D141" s="108" t="s">
        <v>337</v>
      </c>
      <c r="E141" s="109" t="s">
        <v>338</v>
      </c>
      <c r="F141" s="108" t="s">
        <v>339</v>
      </c>
      <c r="G141" s="108" t="s">
        <v>651</v>
      </c>
      <c r="H141" s="223" t="s">
        <v>590</v>
      </c>
      <c r="I141" s="223" t="s">
        <v>589</v>
      </c>
      <c r="J141" s="219" t="s">
        <v>590</v>
      </c>
    </row>
    <row r="142" spans="4:10">
      <c r="D142" s="108" t="s">
        <v>343</v>
      </c>
      <c r="E142" s="109" t="s">
        <v>344</v>
      </c>
      <c r="F142" s="108" t="s">
        <v>345</v>
      </c>
      <c r="G142" s="108" t="s">
        <v>651</v>
      </c>
      <c r="H142" s="223" t="s">
        <v>590</v>
      </c>
      <c r="I142" s="223" t="s">
        <v>589</v>
      </c>
      <c r="J142" s="219" t="s">
        <v>590</v>
      </c>
    </row>
    <row r="143" spans="4:10">
      <c r="D143" s="108" t="s">
        <v>349</v>
      </c>
      <c r="E143" s="109" t="s">
        <v>350</v>
      </c>
      <c r="F143" s="108" t="s">
        <v>351</v>
      </c>
      <c r="G143" s="108" t="s">
        <v>651</v>
      </c>
      <c r="H143" s="223" t="s">
        <v>590</v>
      </c>
      <c r="I143" s="223" t="s">
        <v>590</v>
      </c>
      <c r="J143" s="219" t="s">
        <v>590</v>
      </c>
    </row>
    <row r="144" spans="4:10">
      <c r="D144" s="108" t="s">
        <v>355</v>
      </c>
      <c r="E144" s="109" t="s">
        <v>356</v>
      </c>
      <c r="F144" s="108" t="s">
        <v>357</v>
      </c>
      <c r="G144" s="108" t="s">
        <v>651</v>
      </c>
      <c r="H144" s="223" t="s">
        <v>590</v>
      </c>
      <c r="I144" s="223" t="s">
        <v>589</v>
      </c>
      <c r="J144" s="219" t="s">
        <v>590</v>
      </c>
    </row>
    <row r="145" spans="4:10">
      <c r="D145" s="108" t="s">
        <v>358</v>
      </c>
      <c r="E145" s="109" t="s">
        <v>359</v>
      </c>
      <c r="F145" s="108" t="s">
        <v>360</v>
      </c>
      <c r="G145" s="108" t="s">
        <v>651</v>
      </c>
      <c r="H145" s="223" t="s">
        <v>590</v>
      </c>
      <c r="I145" s="223" t="s">
        <v>589</v>
      </c>
      <c r="J145" s="219" t="s">
        <v>590</v>
      </c>
    </row>
    <row r="146" spans="4:10">
      <c r="D146" s="108" t="s">
        <v>361</v>
      </c>
      <c r="E146" s="109" t="s">
        <v>362</v>
      </c>
      <c r="F146" s="108" t="s">
        <v>363</v>
      </c>
      <c r="G146" s="108" t="s">
        <v>651</v>
      </c>
      <c r="H146" s="223" t="s">
        <v>590</v>
      </c>
      <c r="I146" s="223" t="s">
        <v>590</v>
      </c>
      <c r="J146" s="219" t="s">
        <v>590</v>
      </c>
    </row>
    <row r="147" spans="4:10">
      <c r="D147" s="108" t="s">
        <v>365</v>
      </c>
      <c r="E147" s="109" t="s">
        <v>366</v>
      </c>
      <c r="F147" s="108" t="s">
        <v>367</v>
      </c>
      <c r="G147" s="108" t="s">
        <v>651</v>
      </c>
      <c r="H147" s="223" t="s">
        <v>590</v>
      </c>
      <c r="I147" s="223" t="s">
        <v>589</v>
      </c>
      <c r="J147" s="219" t="s">
        <v>590</v>
      </c>
    </row>
    <row r="148" spans="4:10">
      <c r="D148" s="108" t="s">
        <v>368</v>
      </c>
      <c r="E148" s="109" t="s">
        <v>369</v>
      </c>
      <c r="F148" s="108" t="s">
        <v>370</v>
      </c>
      <c r="G148" s="108" t="s">
        <v>651</v>
      </c>
      <c r="H148" s="223" t="s">
        <v>590</v>
      </c>
      <c r="I148" s="223" t="s">
        <v>590</v>
      </c>
      <c r="J148" s="219" t="s">
        <v>590</v>
      </c>
    </row>
    <row r="149" spans="4:10">
      <c r="D149" s="108" t="s">
        <v>373</v>
      </c>
      <c r="E149" s="109" t="s">
        <v>374</v>
      </c>
      <c r="F149" s="108" t="s">
        <v>375</v>
      </c>
      <c r="G149" s="108" t="s">
        <v>651</v>
      </c>
      <c r="H149" s="223" t="s">
        <v>590</v>
      </c>
      <c r="I149" s="223" t="s">
        <v>589</v>
      </c>
      <c r="J149" s="219" t="s">
        <v>590</v>
      </c>
    </row>
    <row r="150" spans="4:10">
      <c r="D150" s="108" t="s">
        <v>378</v>
      </c>
      <c r="E150" s="109" t="s">
        <v>379</v>
      </c>
      <c r="F150" s="108" t="s">
        <v>380</v>
      </c>
      <c r="G150" s="108" t="s">
        <v>651</v>
      </c>
      <c r="H150" s="223" t="s">
        <v>590</v>
      </c>
      <c r="I150" s="223" t="s">
        <v>589</v>
      </c>
      <c r="J150" s="219" t="s">
        <v>590</v>
      </c>
    </row>
    <row r="151" spans="4:10">
      <c r="D151" s="108" t="s">
        <v>384</v>
      </c>
      <c r="E151" s="109" t="s">
        <v>385</v>
      </c>
      <c r="F151" s="108" t="s">
        <v>386</v>
      </c>
      <c r="G151" s="108" t="s">
        <v>651</v>
      </c>
      <c r="H151" s="223" t="s">
        <v>590</v>
      </c>
      <c r="I151" s="223" t="s">
        <v>589</v>
      </c>
      <c r="J151" s="219" t="s">
        <v>590</v>
      </c>
    </row>
    <row r="152" spans="4:10">
      <c r="D152" s="108" t="s">
        <v>384</v>
      </c>
      <c r="E152" s="109" t="s">
        <v>385</v>
      </c>
      <c r="F152" s="108" t="s">
        <v>655</v>
      </c>
      <c r="G152" s="108" t="s">
        <v>651</v>
      </c>
      <c r="H152" s="223" t="s">
        <v>590</v>
      </c>
      <c r="I152" s="223" t="s">
        <v>589</v>
      </c>
      <c r="J152" s="219" t="s">
        <v>589</v>
      </c>
    </row>
    <row r="153" spans="4:10">
      <c r="D153" s="108" t="s">
        <v>390</v>
      </c>
      <c r="E153" s="109" t="s">
        <v>391</v>
      </c>
      <c r="F153" s="108" t="s">
        <v>392</v>
      </c>
      <c r="G153" s="108" t="s">
        <v>651</v>
      </c>
      <c r="H153" s="223" t="s">
        <v>590</v>
      </c>
      <c r="I153" s="223" t="s">
        <v>589</v>
      </c>
      <c r="J153" s="219" t="s">
        <v>590</v>
      </c>
    </row>
    <row r="154" spans="4:10">
      <c r="D154" s="108" t="s">
        <v>396</v>
      </c>
      <c r="E154" s="109" t="s">
        <v>397</v>
      </c>
      <c r="F154" s="108" t="s">
        <v>398</v>
      </c>
      <c r="G154" s="108" t="s">
        <v>651</v>
      </c>
      <c r="H154" s="223" t="s">
        <v>590</v>
      </c>
      <c r="I154" s="223" t="s">
        <v>589</v>
      </c>
      <c r="J154" s="219" t="s">
        <v>590</v>
      </c>
    </row>
    <row r="155" spans="4:10">
      <c r="D155" s="108" t="s">
        <v>402</v>
      </c>
      <c r="E155" s="109" t="s">
        <v>403</v>
      </c>
      <c r="F155" s="108" t="s">
        <v>404</v>
      </c>
      <c r="G155" s="108" t="s">
        <v>651</v>
      </c>
      <c r="H155" s="223" t="s">
        <v>590</v>
      </c>
      <c r="I155" s="223" t="s">
        <v>589</v>
      </c>
      <c r="J155" s="219" t="s">
        <v>590</v>
      </c>
    </row>
    <row r="156" spans="4:10">
      <c r="D156" s="108" t="s">
        <v>408</v>
      </c>
      <c r="E156" s="109" t="s">
        <v>409</v>
      </c>
      <c r="F156" s="108" t="s">
        <v>410</v>
      </c>
      <c r="G156" s="108" t="s">
        <v>651</v>
      </c>
      <c r="H156" s="223" t="s">
        <v>590</v>
      </c>
      <c r="I156" s="223" t="s">
        <v>590</v>
      </c>
      <c r="J156" s="219" t="s">
        <v>590</v>
      </c>
    </row>
    <row r="157" spans="4:10">
      <c r="D157" s="108" t="s">
        <v>414</v>
      </c>
      <c r="E157" s="109" t="s">
        <v>415</v>
      </c>
      <c r="F157" s="108" t="s">
        <v>416</v>
      </c>
      <c r="G157" s="108" t="s">
        <v>651</v>
      </c>
      <c r="H157" s="223" t="s">
        <v>590</v>
      </c>
      <c r="I157" s="223" t="s">
        <v>590</v>
      </c>
      <c r="J157" s="219" t="s">
        <v>590</v>
      </c>
    </row>
    <row r="158" spans="4:10">
      <c r="D158" s="108" t="s">
        <v>420</v>
      </c>
      <c r="E158" s="109" t="s">
        <v>421</v>
      </c>
      <c r="F158" s="108" t="s">
        <v>422</v>
      </c>
      <c r="G158" s="108" t="s">
        <v>651</v>
      </c>
      <c r="H158" s="223" t="s">
        <v>590</v>
      </c>
      <c r="I158" s="223" t="s">
        <v>590</v>
      </c>
      <c r="J158" s="219" t="s">
        <v>590</v>
      </c>
    </row>
    <row r="159" spans="4:10">
      <c r="D159" s="108" t="s">
        <v>426</v>
      </c>
      <c r="E159" s="109" t="s">
        <v>427</v>
      </c>
      <c r="F159" s="108" t="s">
        <v>428</v>
      </c>
      <c r="G159" s="108" t="s">
        <v>651</v>
      </c>
      <c r="H159" s="223" t="s">
        <v>590</v>
      </c>
      <c r="I159" s="223" t="s">
        <v>590</v>
      </c>
      <c r="J159" s="219" t="s">
        <v>590</v>
      </c>
    </row>
    <row r="160" spans="4:10">
      <c r="D160" s="108" t="s">
        <v>426</v>
      </c>
      <c r="E160" s="109" t="s">
        <v>427</v>
      </c>
      <c r="F160" s="108" t="s">
        <v>656</v>
      </c>
      <c r="G160" s="108" t="s">
        <v>651</v>
      </c>
      <c r="H160" s="223" t="s">
        <v>590</v>
      </c>
      <c r="I160" s="223" t="s">
        <v>590</v>
      </c>
      <c r="J160" s="219" t="s">
        <v>589</v>
      </c>
    </row>
    <row r="161" spans="4:10">
      <c r="D161" s="108" t="s">
        <v>432</v>
      </c>
      <c r="E161" s="109" t="s">
        <v>433</v>
      </c>
      <c r="F161" s="108" t="s">
        <v>434</v>
      </c>
      <c r="G161" s="108" t="s">
        <v>651</v>
      </c>
      <c r="H161" s="223" t="s">
        <v>590</v>
      </c>
      <c r="I161" s="223" t="s">
        <v>590</v>
      </c>
      <c r="J161" s="219" t="s">
        <v>590</v>
      </c>
    </row>
    <row r="162" spans="4:10">
      <c r="D162" s="108" t="s">
        <v>451</v>
      </c>
      <c r="E162" s="109" t="s">
        <v>452</v>
      </c>
      <c r="F162" s="108" t="s">
        <v>453</v>
      </c>
      <c r="G162" s="108" t="s">
        <v>657</v>
      </c>
      <c r="H162" s="223" t="s">
        <v>590</v>
      </c>
      <c r="I162" s="223" t="s">
        <v>590</v>
      </c>
      <c r="J162" s="219" t="s">
        <v>590</v>
      </c>
    </row>
    <row r="163" spans="4:10">
      <c r="D163" s="108" t="s">
        <v>470</v>
      </c>
      <c r="E163" s="109"/>
      <c r="F163" s="108" t="s">
        <v>471</v>
      </c>
      <c r="G163" s="223" t="s">
        <v>658</v>
      </c>
      <c r="H163" s="223" t="s">
        <v>590</v>
      </c>
      <c r="I163" s="223" t="s">
        <v>590</v>
      </c>
      <c r="J163" s="219" t="s">
        <v>590</v>
      </c>
    </row>
    <row r="164" spans="4:10">
      <c r="D164" s="108" t="s">
        <v>475</v>
      </c>
      <c r="E164" s="109" t="s">
        <v>476</v>
      </c>
      <c r="F164" s="108" t="s">
        <v>477</v>
      </c>
      <c r="G164" s="223" t="s">
        <v>658</v>
      </c>
      <c r="H164" s="223" t="s">
        <v>590</v>
      </c>
      <c r="I164" s="223" t="s">
        <v>590</v>
      </c>
      <c r="J164" s="219" t="s">
        <v>590</v>
      </c>
    </row>
    <row r="165" spans="4:10">
      <c r="D165" s="108" t="s">
        <v>481</v>
      </c>
      <c r="E165" s="223" t="s">
        <v>659</v>
      </c>
      <c r="F165" s="108" t="s">
        <v>483</v>
      </c>
      <c r="G165" s="223" t="s">
        <v>658</v>
      </c>
      <c r="H165" s="223" t="s">
        <v>590</v>
      </c>
      <c r="I165" s="223" t="s">
        <v>590</v>
      </c>
      <c r="J165" s="219" t="s">
        <v>590</v>
      </c>
    </row>
    <row r="166" spans="4:10">
      <c r="D166" s="108" t="s">
        <v>487</v>
      </c>
      <c r="E166" s="109" t="s">
        <v>488</v>
      </c>
      <c r="F166" s="108" t="s">
        <v>489</v>
      </c>
      <c r="G166" s="223" t="s">
        <v>658</v>
      </c>
      <c r="H166" s="223" t="s">
        <v>590</v>
      </c>
      <c r="I166" s="223" t="s">
        <v>590</v>
      </c>
      <c r="J166" s="219" t="s">
        <v>590</v>
      </c>
    </row>
    <row r="167" spans="4:10">
      <c r="D167" s="108" t="s">
        <v>493</v>
      </c>
      <c r="E167" s="109" t="s">
        <v>494</v>
      </c>
      <c r="F167" s="108" t="s">
        <v>495</v>
      </c>
      <c r="G167" s="223" t="s">
        <v>658</v>
      </c>
      <c r="H167" s="223" t="s">
        <v>590</v>
      </c>
      <c r="I167" s="223" t="s">
        <v>590</v>
      </c>
      <c r="J167" s="219" t="s">
        <v>590</v>
      </c>
    </row>
    <row r="168" spans="4:10">
      <c r="D168" s="108" t="s">
        <v>499</v>
      </c>
      <c r="E168" s="109" t="s">
        <v>500</v>
      </c>
      <c r="F168" s="108" t="s">
        <v>501</v>
      </c>
      <c r="G168" s="223" t="s">
        <v>658</v>
      </c>
      <c r="H168" s="223" t="s">
        <v>590</v>
      </c>
      <c r="I168" s="223" t="s">
        <v>590</v>
      </c>
      <c r="J168" s="219" t="s">
        <v>590</v>
      </c>
    </row>
    <row r="169" spans="4:10">
      <c r="D169" s="108" t="s">
        <v>505</v>
      </c>
      <c r="E169" s="109" t="s">
        <v>506</v>
      </c>
      <c r="F169" s="108" t="s">
        <v>507</v>
      </c>
      <c r="G169" s="223" t="s">
        <v>658</v>
      </c>
      <c r="H169" s="223" t="s">
        <v>590</v>
      </c>
      <c r="I169" s="223" t="s">
        <v>590</v>
      </c>
      <c r="J169" s="219" t="s">
        <v>590</v>
      </c>
    </row>
    <row r="170" spans="4:10">
      <c r="D170" s="108" t="s">
        <v>511</v>
      </c>
      <c r="E170" s="109" t="s">
        <v>512</v>
      </c>
      <c r="F170" s="108" t="s">
        <v>513</v>
      </c>
      <c r="G170" s="223" t="s">
        <v>658</v>
      </c>
      <c r="H170" s="223" t="s">
        <v>590</v>
      </c>
      <c r="I170" s="223" t="s">
        <v>590</v>
      </c>
      <c r="J170" s="219" t="s">
        <v>590</v>
      </c>
    </row>
    <row r="171" spans="4:10">
      <c r="D171" s="108" t="s">
        <v>517</v>
      </c>
      <c r="E171" s="109" t="s">
        <v>518</v>
      </c>
      <c r="F171" s="108" t="s">
        <v>519</v>
      </c>
      <c r="G171" s="223" t="s">
        <v>658</v>
      </c>
      <c r="H171" s="223" t="s">
        <v>590</v>
      </c>
      <c r="I171" s="223" t="s">
        <v>590</v>
      </c>
      <c r="J171" s="219" t="s">
        <v>590</v>
      </c>
    </row>
    <row r="172" spans="4:10">
      <c r="D172" s="108" t="s">
        <v>523</v>
      </c>
      <c r="E172" s="109" t="s">
        <v>524</v>
      </c>
      <c r="F172" s="108" t="s">
        <v>525</v>
      </c>
      <c r="G172" s="223" t="s">
        <v>658</v>
      </c>
      <c r="H172" s="223" t="s">
        <v>590</v>
      </c>
      <c r="I172" s="223" t="s">
        <v>590</v>
      </c>
      <c r="J172" s="219" t="s">
        <v>590</v>
      </c>
    </row>
    <row r="173" spans="4:10">
      <c r="D173" s="108" t="s">
        <v>529</v>
      </c>
      <c r="E173" s="109" t="s">
        <v>530</v>
      </c>
      <c r="F173" s="108" t="s">
        <v>531</v>
      </c>
      <c r="G173" s="223" t="s">
        <v>658</v>
      </c>
      <c r="H173" s="223" t="s">
        <v>590</v>
      </c>
      <c r="I173" s="223" t="s">
        <v>590</v>
      </c>
      <c r="J173" s="219" t="s">
        <v>590</v>
      </c>
    </row>
    <row r="174" spans="4:10">
      <c r="D174" s="108" t="s">
        <v>535</v>
      </c>
      <c r="E174" s="109" t="s">
        <v>536</v>
      </c>
      <c r="F174" s="108" t="s">
        <v>537</v>
      </c>
      <c r="G174" s="223" t="s">
        <v>658</v>
      </c>
      <c r="H174" s="223" t="s">
        <v>590</v>
      </c>
      <c r="I174" s="223" t="s">
        <v>590</v>
      </c>
      <c r="J174" s="219" t="s">
        <v>590</v>
      </c>
    </row>
    <row r="175" spans="4:10">
      <c r="D175" s="108" t="s">
        <v>562</v>
      </c>
      <c r="E175" s="109" t="s">
        <v>563</v>
      </c>
      <c r="F175" s="108" t="s">
        <v>564</v>
      </c>
      <c r="G175" s="108" t="s">
        <v>660</v>
      </c>
      <c r="H175" s="223" t="s">
        <v>590</v>
      </c>
      <c r="I175" s="223" t="s">
        <v>590</v>
      </c>
      <c r="J175" s="219" t="s">
        <v>590</v>
      </c>
    </row>
    <row r="176" spans="4:10">
      <c r="D176" s="108" t="s">
        <v>565</v>
      </c>
      <c r="E176" s="109" t="s">
        <v>566</v>
      </c>
      <c r="F176" s="108" t="s">
        <v>567</v>
      </c>
      <c r="G176" s="108" t="s">
        <v>660</v>
      </c>
      <c r="H176" s="223" t="s">
        <v>590</v>
      </c>
      <c r="I176" s="223" t="s">
        <v>590</v>
      </c>
      <c r="J176" s="219" t="s">
        <v>590</v>
      </c>
    </row>
    <row r="177" spans="4:10">
      <c r="D177" s="108" t="s">
        <v>568</v>
      </c>
      <c r="E177" s="109" t="s">
        <v>569</v>
      </c>
      <c r="F177" s="108" t="s">
        <v>570</v>
      </c>
      <c r="G177" s="108" t="s">
        <v>660</v>
      </c>
      <c r="H177" s="223" t="s">
        <v>590</v>
      </c>
      <c r="I177" s="223" t="s">
        <v>590</v>
      </c>
      <c r="J177" s="219" t="s">
        <v>590</v>
      </c>
    </row>
    <row r="178" spans="4:10">
      <c r="D178" s="108" t="s">
        <v>571</v>
      </c>
      <c r="E178" s="109" t="s">
        <v>572</v>
      </c>
      <c r="F178" s="108" t="s">
        <v>573</v>
      </c>
      <c r="G178" s="108" t="s">
        <v>660</v>
      </c>
      <c r="H178" s="223" t="s">
        <v>590</v>
      </c>
      <c r="I178" s="223" t="s">
        <v>590</v>
      </c>
      <c r="J178" s="219" t="s">
        <v>590</v>
      </c>
    </row>
    <row r="179" spans="4:10">
      <c r="D179" s="108" t="s">
        <v>571</v>
      </c>
      <c r="E179" s="109" t="s">
        <v>572</v>
      </c>
      <c r="F179" s="108" t="s">
        <v>661</v>
      </c>
      <c r="G179" s="108" t="s">
        <v>660</v>
      </c>
      <c r="H179" s="223" t="s">
        <v>590</v>
      </c>
      <c r="I179" s="223" t="s">
        <v>590</v>
      </c>
      <c r="J179" s="219" t="s">
        <v>589</v>
      </c>
    </row>
    <row r="180" spans="4:10">
      <c r="D180" s="108" t="s">
        <v>574</v>
      </c>
      <c r="E180" s="109" t="s">
        <v>575</v>
      </c>
      <c r="F180" s="108" t="s">
        <v>576</v>
      </c>
      <c r="G180" s="108" t="s">
        <v>660</v>
      </c>
      <c r="H180" s="223" t="s">
        <v>590</v>
      </c>
      <c r="I180" s="223" t="s">
        <v>590</v>
      </c>
      <c r="J180" s="219" t="s">
        <v>590</v>
      </c>
    </row>
    <row r="181" spans="4:10">
      <c r="D181" s="108" t="s">
        <v>577</v>
      </c>
      <c r="E181" s="109" t="s">
        <v>578</v>
      </c>
      <c r="F181" s="108" t="s">
        <v>579</v>
      </c>
      <c r="G181" s="108" t="s">
        <v>660</v>
      </c>
      <c r="H181" s="223" t="s">
        <v>590</v>
      </c>
      <c r="I181" s="223" t="s">
        <v>590</v>
      </c>
      <c r="J181" s="219" t="s">
        <v>590</v>
      </c>
    </row>
    <row r="182" spans="4:10">
      <c r="D182" s="108" t="s">
        <v>580</v>
      </c>
      <c r="E182" s="109" t="s">
        <v>581</v>
      </c>
      <c r="F182" s="108" t="s">
        <v>582</v>
      </c>
      <c r="G182" s="108" t="s">
        <v>660</v>
      </c>
      <c r="H182" s="223" t="s">
        <v>590</v>
      </c>
      <c r="I182" s="223" t="s">
        <v>589</v>
      </c>
      <c r="J182" s="219" t="s">
        <v>590</v>
      </c>
    </row>
    <row r="183" spans="4:10">
      <c r="D183" s="108" t="s">
        <v>580</v>
      </c>
      <c r="E183" s="109" t="s">
        <v>581</v>
      </c>
      <c r="F183" s="108" t="s">
        <v>662</v>
      </c>
      <c r="G183" s="108" t="s">
        <v>660</v>
      </c>
      <c r="H183" s="223" t="s">
        <v>590</v>
      </c>
      <c r="I183" s="223" t="s">
        <v>589</v>
      </c>
      <c r="J183" s="219" t="s">
        <v>589</v>
      </c>
    </row>
    <row r="184" spans="4:10">
      <c r="D184" s="108" t="s">
        <v>583</v>
      </c>
      <c r="E184" s="109" t="s">
        <v>584</v>
      </c>
      <c r="F184" s="108" t="s">
        <v>585</v>
      </c>
      <c r="G184" s="108" t="s">
        <v>660</v>
      </c>
      <c r="H184" s="223" t="s">
        <v>590</v>
      </c>
      <c r="I184" s="223" t="s">
        <v>589</v>
      </c>
      <c r="J184" s="219" t="s">
        <v>590</v>
      </c>
    </row>
    <row r="185" spans="4:10">
      <c r="D185" s="108" t="s">
        <v>583</v>
      </c>
      <c r="E185" s="109" t="s">
        <v>584</v>
      </c>
      <c r="F185" s="108" t="s">
        <v>663</v>
      </c>
      <c r="G185" s="108" t="s">
        <v>660</v>
      </c>
      <c r="H185" s="223" t="s">
        <v>590</v>
      </c>
      <c r="I185" s="223" t="s">
        <v>589</v>
      </c>
      <c r="J185" s="219" t="s">
        <v>589</v>
      </c>
    </row>
  </sheetData>
  <sheetProtection algorithmName="SHA-512" hashValue="mc1YfilLrc0IDCSccggEsa5CqoDZ8ehPOTzjhtNnZ3ro8Vqyx9ayjt0W2CdjqRw4EN+2pWfXFwsmqu8PDQDZcg==" saltValue="r3+hqg2mDexYjS+qxu3Aog==" spinCount="100000" sheet="1" objects="1" scenarios="1"/>
  <conditionalFormatting sqref="D7:J185">
    <cfRule type="expression" dxfId="9" priority="2">
      <formula>$J7="Yes"</formula>
    </cfRule>
  </conditionalFormatting>
  <conditionalFormatting sqref="F7:F185">
    <cfRule type="expression" dxfId="8" priority="1">
      <formula>$I7="Yes"</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85281BDF5B83498BC2CAD65799D3A4" ma:contentTypeVersion="14" ma:contentTypeDescription="Create a new document." ma:contentTypeScope="" ma:versionID="83290e735d58aeaf9d7f4d8ed16067c8">
  <xsd:schema xmlns:xsd="http://www.w3.org/2001/XMLSchema" xmlns:xs="http://www.w3.org/2001/XMLSchema" xmlns:p="http://schemas.microsoft.com/office/2006/metadata/properties" xmlns:ns2="2e78adb4-074d-4429-b93a-82968f06d7ef" xmlns:ns3="63c5cd1d-6771-41da-bf93-0ebfc4f9d920" targetNamespace="http://schemas.microsoft.com/office/2006/metadata/properties" ma:root="true" ma:fieldsID="15af951f5123bca1f2362b5e83fb0cc0" ns2:_="" ns3:_="">
    <xsd:import namespace="2e78adb4-074d-4429-b93a-82968f06d7ef"/>
    <xsd:import namespace="63c5cd1d-6771-41da-bf93-0ebfc4f9d9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8adb4-074d-4429-b93a-82968f06d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5cd1d-6771-41da-bf93-0ebfc4f9d9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04ea19-2c14-4709-b1c2-d23d7bb258e4}" ma:internalName="TaxCatchAll" ma:showField="CatchAllData" ma:web="63c5cd1d-6771-41da-bf93-0ebfc4f9d9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78adb4-074d-4429-b93a-82968f06d7ef">
      <Terms xmlns="http://schemas.microsoft.com/office/infopath/2007/PartnerControls"/>
    </lcf76f155ced4ddcb4097134ff3c332f>
    <TaxCatchAll xmlns="63c5cd1d-6771-41da-bf93-0ebfc4f9d920" xsi:nil="true"/>
  </documentManagement>
</p:properties>
</file>

<file path=customXml/itemProps1.xml><?xml version="1.0" encoding="utf-8"?>
<ds:datastoreItem xmlns:ds="http://schemas.openxmlformats.org/officeDocument/2006/customXml" ds:itemID="{A77AA970-DD26-4EE8-99FD-FEF7BCCF718B}"/>
</file>

<file path=customXml/itemProps2.xml><?xml version="1.0" encoding="utf-8"?>
<ds:datastoreItem xmlns:ds="http://schemas.openxmlformats.org/officeDocument/2006/customXml" ds:itemID="{6EABA75E-E3D7-4BAD-87B9-19244F3C46C7}"/>
</file>

<file path=customXml/itemProps3.xml><?xml version="1.0" encoding="utf-8"?>
<ds:datastoreItem xmlns:ds="http://schemas.openxmlformats.org/officeDocument/2006/customXml" ds:itemID="{A170C8A1-574D-4269-AA78-0DD183CB9617}"/>
</file>

<file path=docMetadata/LabelInfo.xml><?xml version="1.0" encoding="utf-8"?>
<clbl:labelList xmlns:clbl="http://schemas.microsoft.com/office/2020/mipLabelMetadata">
  <clbl:label id="{5ad63538-a7d0-4d63-95ef-ceb71aab01ba}" enabled="1" method="Standard" siteId="{05c525e9-f9e4-4ca2-8c55-e4740272c3b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EWCO@forestrycommission.gov.uk</dc:creator>
  <cp:keywords/>
  <dc:description/>
  <cp:lastModifiedBy/>
  <cp:revision/>
  <dcterms:created xsi:type="dcterms:W3CDTF">2021-09-28T13:56:59Z</dcterms:created>
  <dcterms:modified xsi:type="dcterms:W3CDTF">2026-06-18T10:55:03Z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0x0101006685281BDF5B83498BC2CAD65799D3A4</vt:lpwstr>
  </property>
  <property fmtid="{D5CDD505-2E9C-101B-9397-08002B2CF9AE}" pid="3" name="MediaServiceImageTags">
    <vt:lpwstr/>
  </property>
  <property fmtid="{D5CDD505-2E9C-101B-9397-08002B2CF9AE}" pid="4" name="Order">
    <vt:r8>14578700</vt:r8>
  </property>
  <property fmtid="{D5CDD505-2E9C-101B-9397-08002B2CF9AE}" pid="5" name="xd_Signature">
    <vt:bool>false</vt:bool>
  </property>
  <property fmtid="{D5CDD505-2E9C-101B-9397-08002B2CF9AE}" pid="6" name="xd_ProgID">
    <vt:lpwstr/>
  </property>
  <property fmtid="{D5CDD505-2E9C-101B-9397-08002B2CF9AE}" pid="7" name="_ColorHex">
    <vt:lpwstr/>
  </property>
  <property fmtid="{D5CDD505-2E9C-101B-9397-08002B2CF9AE}" pid="8" name="_Emoji">
    <vt:lpwstr/>
  </property>
  <property fmtid="{D5CDD505-2E9C-101B-9397-08002B2CF9AE}" pid="9" name="ComplianceAssetId">
    <vt:lpwstr/>
  </property>
  <property fmtid="{D5CDD505-2E9C-101B-9397-08002B2CF9AE}" pid="10" name="TemplateUrl">
    <vt:lpwstr/>
  </property>
  <property fmtid="{D5CDD505-2E9C-101B-9397-08002B2CF9AE}" pid="11" name="_ColorTag">
    <vt:lpwstr/>
  </property>
  <property fmtid="{D5CDD505-2E9C-101B-9397-08002B2CF9AE}" pid="12" name="_ExtendedDescription">
    <vt:lpwstr/>
  </property>
  <property fmtid="{D5CDD505-2E9C-101B-9397-08002B2CF9AE}" pid="13" name="TriggerFlowInfo">
    <vt:lpwstr/>
  </property>
  <property fmtid="{D5CDD505-2E9C-101B-9397-08002B2CF9AE}" pid="14" name="MSIP_Label_5ad63538-a7d0-4d63-95ef-ceb71aab01ba_Enabled">
    <vt:lpwstr>true</vt:lpwstr>
  </property>
  <property fmtid="{D5CDD505-2E9C-101B-9397-08002B2CF9AE}" pid="15" name="MSIP_Label_5ad63538-a7d0-4d63-95ef-ceb71aab01ba_SetDate">
    <vt:lpwstr>2024-07-24T13:06:00Z</vt:lpwstr>
  </property>
  <property fmtid="{D5CDD505-2E9C-101B-9397-08002B2CF9AE}" pid="16" name="MSIP_Label_5ad63538-a7d0-4d63-95ef-ceb71aab01ba_Method">
    <vt:lpwstr>Standard</vt:lpwstr>
  </property>
  <property fmtid="{D5CDD505-2E9C-101B-9397-08002B2CF9AE}" pid="17" name="MSIP_Label_5ad63538-a7d0-4d63-95ef-ceb71aab01ba_Name">
    <vt:lpwstr>Official</vt:lpwstr>
  </property>
  <property fmtid="{D5CDD505-2E9C-101B-9397-08002B2CF9AE}" pid="18" name="MSIP_Label_5ad63538-a7d0-4d63-95ef-ceb71aab01ba_SiteId">
    <vt:lpwstr>05c525e9-f9e4-4ca2-8c55-e4740272c3bc</vt:lpwstr>
  </property>
  <property fmtid="{D5CDD505-2E9C-101B-9397-08002B2CF9AE}" pid="19" name="MSIP_Label_5ad63538-a7d0-4d63-95ef-ceb71aab01ba_ActionId">
    <vt:lpwstr>17d85604-7d7f-43f8-a66a-34a144cdd588</vt:lpwstr>
  </property>
  <property fmtid="{D5CDD505-2E9C-101B-9397-08002B2CF9AE}" pid="20" name="MSIP_Label_5ad63538-a7d0-4d63-95ef-ceb71aab01ba_ContentBits">
    <vt:lpwstr>0</vt:lpwstr>
  </property>
</Properties>
</file>