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7.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8.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9.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0.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1.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2.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16.xml" ContentType="application/vnd.openxmlformats-officedocument.spreadsheetml.table+xml"/>
  <Override PartName="/xl/tables/table17.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worksheets/sheet16.xml" ContentType="application/vnd.openxmlformats-officedocument.spreadsheetml.worksheet+xml"/>
  <Override PartName="/xl/drawings/drawing16.xml" ContentType="application/vnd.openxmlformats-officedocument.drawing+xml"/>
  <Override PartName="/xl/tables/table22.xml" ContentType="application/vnd.openxmlformats-officedocument.spreadsheetml.table+xml"/>
  <Override PartName="/xl/worksheets/sheet17.xml" ContentType="application/vnd.openxmlformats-officedocument.spreadsheetml.worksheet+xml"/>
  <Override PartName="/xl/drawings/drawing17.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worksheets/sheet18.xml" ContentType="application/vnd.openxmlformats-officedocument.spreadsheetml.worksheet+xml"/>
  <Override PartName="/xl/drawings/drawing18.xml" ContentType="application/vnd.openxmlformats-officedocument.drawing+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worksheets/sheet19.xml" ContentType="application/vnd.openxmlformats-officedocument.spreadsheetml.worksheet+xml"/>
  <Override PartName="/xl/drawings/drawing19.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worksheets/sheet20.xml" ContentType="application/vnd.openxmlformats-officedocument.spreadsheetml.worksheet+xml"/>
  <Override PartName="/xl/drawings/drawing20.xml" ContentType="application/vnd.openxmlformats-officedocument.drawing+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worksheets/sheet21.xml" ContentType="application/vnd.openxmlformats-officedocument.spreadsheetml.worksheet+xml"/>
  <Override PartName="/xl/drawings/drawing21.xml" ContentType="application/vnd.openxmlformats-officedocument.drawing+xml"/>
  <Override PartName="/xl/tables/table35.xml" ContentType="application/vnd.openxmlformats-officedocument.spreadsheetml.table+xml"/>
  <Override PartName="/xl/worksheets/sheet22.xml" ContentType="application/vnd.openxmlformats-officedocument.spreadsheetml.worksheet+xml"/>
  <Override PartName="/xl/drawings/drawing22.xml" ContentType="application/vnd.openxmlformats-officedocument.drawing+xml"/>
  <Override PartName="/xl/tables/table36.xml" ContentType="application/vnd.openxmlformats-officedocument.spreadsheetml.table+xml"/>
  <Override PartName="/xl/worksheets/sheet23.xml" ContentType="application/vnd.openxmlformats-officedocument.spreadsheetml.worksheet+xml"/>
  <Override PartName="/xl/drawings/drawing23.xml" ContentType="application/vnd.openxmlformats-officedocument.drawing+xml"/>
  <Override PartName="/xl/tables/table37.xml" ContentType="application/vnd.openxmlformats-officedocument.spreadsheetml.table+xml"/>
  <Override PartName="/xl/worksheets/sheet24.xml" ContentType="application/vnd.openxmlformats-officedocument.spreadsheetml.worksheet+xml"/>
  <Override PartName="/xl/drawings/drawing24.xml" ContentType="application/vnd.openxmlformats-officedocument.drawing+xml"/>
  <Override PartName="/xl/tables/table38.xml" ContentType="application/vnd.openxmlformats-officedocument.spreadsheetml.table+xml"/>
  <Override PartName="/xl/worksheets/sheet25.xml" ContentType="application/vnd.openxmlformats-officedocument.spreadsheetml.worksheet+xml"/>
  <Override PartName="/xl/drawings/drawing25.xml" ContentType="application/vnd.openxmlformats-officedocument.drawing+xml"/>
  <Override PartName="/xl/tables/table39.xml" ContentType="application/vnd.openxmlformats-officedocument.spreadsheetml.table+xml"/>
  <Override PartName="/xl/worksheets/sheet26.xml" ContentType="application/vnd.openxmlformats-officedocument.spreadsheetml.worksheet+xml"/>
  <Override PartName="/xl/drawings/drawing26.xml" ContentType="application/vnd.openxmlformats-officedocument.drawing+xml"/>
  <Override PartName="/xl/tables/table40.xml" ContentType="application/vnd.openxmlformats-officedocument.spreadsheetml.table+xml"/>
  <Override PartName="/xl/worksheets/sheet27.xml" ContentType="application/vnd.openxmlformats-officedocument.spreadsheetml.worksheet+xml"/>
  <Override PartName="/xl/drawings/drawing27.xml" ContentType="application/vnd.openxmlformats-officedocument.drawing+xml"/>
  <Override PartName="/xl/tables/table41.xml" ContentType="application/vnd.openxmlformats-officedocument.spreadsheetml.table+xml"/>
  <Override PartName="/xl/worksheets/sheet28.xml" ContentType="application/vnd.openxmlformats-officedocument.spreadsheetml.worksheet+xml"/>
  <Override PartName="/xl/drawings/drawing28.xml" ContentType="application/vnd.openxmlformats-officedocument.drawing+xml"/>
  <Override PartName="/xl/tables/table42.xml" ContentType="application/vnd.openxmlformats-officedocument.spreadsheetml.table+xml"/>
  <Override PartName="/xl/worksheets/sheet29.xml" ContentType="application/vnd.openxmlformats-officedocument.spreadsheetml.worksheet+xml"/>
  <Override PartName="/xl/drawings/drawing29.xml" ContentType="application/vnd.openxmlformats-officedocument.drawing+xml"/>
  <Override PartName="/xl/tables/table43.xml" ContentType="application/vnd.openxmlformats-officedocument.spreadsheetml.table+xml"/>
  <Override PartName="/xl/worksheets/sheet30.xml" ContentType="application/vnd.openxmlformats-officedocument.spreadsheetml.worksheet+xml"/>
  <Override PartName="/xl/drawings/drawing30.xml" ContentType="application/vnd.openxmlformats-officedocument.drawing+xml"/>
  <Override PartName="/xl/tables/table44.xml" ContentType="application/vnd.openxmlformats-officedocument.spreadsheetml.table+xml"/>
  <Override PartName="/xl/worksheets/sheet31.xml" ContentType="application/vnd.openxmlformats-officedocument.spreadsheetml.worksheet+xml"/>
  <Override PartName="/xl/drawings/drawing31.xml" ContentType="application/vnd.openxmlformats-officedocument.drawing+xml"/>
  <Override PartName="/xl/tables/table45.xml" ContentType="application/vnd.openxmlformats-officedocument.spreadsheetml.table+xml"/>
  <Override PartName="/xl/worksheets/sheet32.xml" ContentType="application/vnd.openxmlformats-officedocument.spreadsheetml.worksheet+xml"/>
  <Override PartName="/xl/drawings/drawing32.xml" ContentType="application/vnd.openxmlformats-officedocument.drawing+xml"/>
  <Override PartName="/xl/tables/table46.xml" ContentType="application/vnd.openxmlformats-officedocument.spreadsheetml.table+xml"/>
  <Override PartName="/xl/worksheets/sheet33.xml" ContentType="application/vnd.openxmlformats-officedocument.spreadsheetml.worksheet+xml"/>
  <Override PartName="/xl/drawings/drawing33.xml" ContentType="application/vnd.openxmlformats-officedocument.drawing+xml"/>
  <Override PartName="/xl/tables/table47.xml" ContentType="application/vnd.openxmlformats-officedocument.spreadsheetml.table+xml"/>
  <Override PartName="/xl/worksheets/sheet34.xml" ContentType="application/vnd.openxmlformats-officedocument.spreadsheetml.worksheet+xml"/>
  <Override PartName="/xl/drawings/drawing34.xml" ContentType="application/vnd.openxmlformats-officedocument.drawing+xml"/>
  <Override PartName="/xl/tables/table48.xml" ContentType="application/vnd.openxmlformats-officedocument.spreadsheetml.table+xml"/>
  <Override PartName="/xl/worksheets/sheet35.xml" ContentType="application/vnd.openxmlformats-officedocument.spreadsheetml.worksheet+xml"/>
  <Override PartName="/xl/drawings/drawing35.xml" ContentType="application/vnd.openxmlformats-officedocument.drawing+xml"/>
  <Override PartName="/xl/tables/table49.xml" ContentType="application/vnd.openxmlformats-officedocument.spreadsheetml.table+xml"/>
  <Override PartName="/xl/worksheets/sheet36.xml" ContentType="application/vnd.openxmlformats-officedocument.spreadsheetml.worksheet+xml"/>
  <Override PartName="/xl/drawings/drawing36.xml" ContentType="application/vnd.openxmlformats-officedocument.drawing+xml"/>
  <Override PartName="/xl/tables/table50.xml" ContentType="application/vnd.openxmlformats-officedocument.spreadsheetml.table+xml"/>
  <Override PartName="/xl/worksheets/sheet37.xml" ContentType="application/vnd.openxmlformats-officedocument.spreadsheetml.worksheet+xml"/>
  <Override PartName="/xl/drawings/drawing37.xml" ContentType="application/vnd.openxmlformats-officedocument.drawing+xml"/>
  <Override PartName="/xl/tables/table51.xml" ContentType="application/vnd.openxmlformats-officedocument.spreadsheetml.table+xml"/>
  <Override PartName="/xl/worksheets/sheet38.xml" ContentType="application/vnd.openxmlformats-officedocument.spreadsheetml.worksheet+xml"/>
  <Override PartName="/xl/drawings/drawing38.xml" ContentType="application/vnd.openxmlformats-officedocument.drawing+xml"/>
  <Override PartName="/xl/tables/table52.xml" ContentType="application/vnd.openxmlformats-officedocument.spreadsheetml.table+xml"/>
  <Override PartName="/xl/worksheets/sheet39.xml" ContentType="application/vnd.openxmlformats-officedocument.spreadsheetml.worksheet+xml"/>
  <Override PartName="/xl/drawings/drawing39.xml" ContentType="application/vnd.openxmlformats-officedocument.drawing+xml"/>
  <Override PartName="/xl/tables/table53.xml" ContentType="application/vnd.openxmlformats-officedocument.spreadsheetml.table+xml"/>
  <Override PartName="/xl/worksheets/sheet40.xml" ContentType="application/vnd.openxmlformats-officedocument.spreadsheetml.worksheet+xml"/>
  <Override PartName="/xl/drawings/drawing40.xml" ContentType="application/vnd.openxmlformats-officedocument.drawing+xml"/>
  <Override PartName="/xl/tables/table54.xml" ContentType="application/vnd.openxmlformats-officedocument.spreadsheetml.table+xml"/>
  <Override PartName="/xl/worksheets/sheet41.xml" ContentType="application/vnd.openxmlformats-officedocument.spreadsheetml.worksheet+xml"/>
  <Override PartName="/xl/drawings/drawing41.xml" ContentType="application/vnd.openxmlformats-officedocument.drawing+xml"/>
  <Override PartName="/xl/tables/table55.xml" ContentType="application/vnd.openxmlformats-officedocument.spreadsheetml.table+xml"/>
  <Override PartName="/xl/worksheets/sheet42.xml" ContentType="application/vnd.openxmlformats-officedocument.spreadsheetml.worksheet+xml"/>
  <Override PartName="/xl/drawings/drawing42.xml" ContentType="application/vnd.openxmlformats-officedocument.drawing+xml"/>
  <Override PartName="/xl/tables/table56.xml" ContentType="application/vnd.openxmlformats-officedocument.spreadsheetml.table+xml"/>
  <Override PartName="/xl/worksheets/sheet43.xml" ContentType="application/vnd.openxmlformats-officedocument.spreadsheetml.worksheet+xml"/>
  <Override PartName="/xl/drawings/drawing43.xml" ContentType="application/vnd.openxmlformats-officedocument.drawing+xml"/>
  <Override PartName="/xl/tables/table57.xml" ContentType="application/vnd.openxmlformats-officedocument.spreadsheetml.table+xml"/>
  <Override PartName="/xl/worksheets/sheet44.xml" ContentType="application/vnd.openxmlformats-officedocument.spreadsheetml.worksheet+xml"/>
  <Override PartName="/xl/drawings/drawing44.xml" ContentType="application/vnd.openxmlformats-officedocument.drawing+xml"/>
  <Override PartName="/xl/tables/table58.xml" ContentType="application/vnd.openxmlformats-officedocument.spreadsheetml.table+xml"/>
  <Override PartName="/xl/worksheets/sheet45.xml" ContentType="application/vnd.openxmlformats-officedocument.spreadsheetml.worksheet+xml"/>
  <Override PartName="/xl/drawings/drawing45.xml" ContentType="application/vnd.openxmlformats-officedocument.drawing+xml"/>
  <Override PartName="/xl/tables/table59.xml" ContentType="application/vnd.openxmlformats-officedocument.spreadsheetml.table+xml"/>
  <Override PartName="/xl/worksheets/sheet46.xml" ContentType="application/vnd.openxmlformats-officedocument.spreadsheetml.worksheet+xml"/>
  <Override PartName="/xl/drawings/drawing46.xml" ContentType="application/vnd.openxmlformats-officedocument.drawing+xml"/>
  <Override PartName="/xl/tables/table60.xml" ContentType="application/vnd.openxmlformats-officedocument.spreadsheetml.table+xml"/>
  <Override PartName="/xl/worksheets/sheet47.xml" ContentType="application/vnd.openxmlformats-officedocument.spreadsheetml.worksheet+xml"/>
  <Override PartName="/xl/drawings/drawing47.xml" ContentType="application/vnd.openxmlformats-officedocument.drawing+xml"/>
  <Override PartName="/xl/tables/table61.xml" ContentType="application/vnd.openxmlformats-officedocument.spreadsheetml.table+xml"/>
  <Override PartName="/xl/worksheets/sheet48.xml" ContentType="application/vnd.openxmlformats-officedocument.spreadsheetml.worksheet+xml"/>
  <Override PartName="/xl/drawings/drawing48.xml" ContentType="application/vnd.openxmlformats-officedocument.drawing+xml"/>
  <Override PartName="/xl/tables/table62.xml" ContentType="application/vnd.openxmlformats-officedocument.spreadsheetml.table+xml"/>
  <Override PartName="/xl/worksheets/sheet49.xml" ContentType="application/vnd.openxmlformats-officedocument.spreadsheetml.worksheet+xml"/>
  <Override PartName="/xl/drawings/drawing49.xml" ContentType="application/vnd.openxmlformats-officedocument.drawing+xml"/>
  <Override PartName="/xl/tables/table6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note" sheetId="1" state="visible" r:id="rId1"/>
    <sheet name="Contents" sheetId="2" state="visible" r:id="rId2"/>
    <sheet name="Notes" sheetId="3" state="visible" r:id="rId3"/>
    <sheet name="Table 1.1" sheetId="4" state="visible" r:id="rId4"/>
    <sheet name="Table 1.2" sheetId="5" state="visible" r:id="rId5"/>
    <sheet name="Table 1.3" sheetId="6" state="visible" r:id="rId6"/>
    <sheet name="Table 1.4" sheetId="7" state="visible" r:id="rId7"/>
    <sheet name="Table 2.1" sheetId="8" state="visible" r:id="rId8"/>
    <sheet name="Table 2.2" sheetId="9" state="visible" r:id="rId9"/>
    <sheet name="Table 3.1" sheetId="10" state="visible" r:id="rId10"/>
    <sheet name="Table 3.2" sheetId="11" state="visible" r:id="rId11"/>
    <sheet name="Table 3.3" sheetId="12" state="visible" r:id="rId12"/>
    <sheet name="Table 3.4 - 3.6" sheetId="13" state="visible" r:id="rId13"/>
    <sheet name="Table 3.7 - 3.8" sheetId="14" state="visible" r:id="rId14"/>
    <sheet name="Table 3.9 - 3.12" sheetId="15" state="visible" r:id="rId15"/>
    <sheet name="Table 3.13" sheetId="16" state="visible" r:id="rId16"/>
    <sheet name="Table 3.14 - 3.16" sheetId="17" state="visible" r:id="rId17"/>
    <sheet name="Table 3.17 - 3.19" sheetId="18" state="visible" r:id="rId18"/>
    <sheet name="Table 3.20 - 3.22" sheetId="19" state="visible" r:id="rId19"/>
    <sheet name="Table 3.23 - 3.25" sheetId="20" state="visible" r:id="rId20"/>
    <sheet name="Table 4.1" sheetId="21" state="visible" r:id="rId21"/>
    <sheet name="Table 4.2" sheetId="22" state="visible" r:id="rId22"/>
    <sheet name="Table 4.3" sheetId="23" state="visible" r:id="rId23"/>
    <sheet name="Table 4.4" sheetId="24" state="visible" r:id="rId24"/>
    <sheet name="Table 4.5" sheetId="25" state="visible" r:id="rId25"/>
    <sheet name="Table 4.6" sheetId="26" state="visible" r:id="rId26"/>
    <sheet name="Table 4.7" sheetId="27" state="visible" r:id="rId27"/>
    <sheet name="Table 4.8" sheetId="28" state="visible" r:id="rId28"/>
    <sheet name="Table 4.9" sheetId="29" state="visible" r:id="rId29"/>
    <sheet name="Table 4.10" sheetId="30" state="visible" r:id="rId30"/>
    <sheet name="Table 4.11" sheetId="31" state="visible" r:id="rId31"/>
    <sheet name="Table 4.12" sheetId="32" state="visible" r:id="rId32"/>
    <sheet name="Table 4.13" sheetId="33" state="visible" r:id="rId33"/>
    <sheet name="Table 4.14" sheetId="34" state="visible" r:id="rId34"/>
    <sheet name="Table 4.15" sheetId="35" state="visible" r:id="rId35"/>
    <sheet name="Table 5.1" sheetId="36" state="visible" r:id="rId36"/>
    <sheet name="Table 5.2" sheetId="37" state="visible" r:id="rId37"/>
    <sheet name="Table 5.3" sheetId="38" state="visible" r:id="rId38"/>
    <sheet name="Table 5.4" sheetId="39" state="visible" r:id="rId39"/>
    <sheet name="Table 5.5" sheetId="40" state="visible" r:id="rId40"/>
    <sheet name="Table 6.1" sheetId="41" state="visible" r:id="rId41"/>
    <sheet name="Table 6.2" sheetId="42" state="visible" r:id="rId42"/>
    <sheet name="Table 6.3" sheetId="43" state="visible" r:id="rId43"/>
    <sheet name="Table 6.4" sheetId="44" state="visible" r:id="rId44"/>
    <sheet name="Table 6.5" sheetId="45" state="visible" r:id="rId45"/>
    <sheet name="Table 6.6" sheetId="46" state="visible" r:id="rId46"/>
    <sheet name="Table 6.7" sheetId="47" state="visible" r:id="rId47"/>
    <sheet name="Table 7.1" sheetId="48" state="visible" r:id="rId48"/>
    <sheet name="Table 7.2" sheetId="49" state="visible" r:id="rId49"/>
  </sheets>
</workbook>
</file>

<file path=xl/sharedStrings.xml><?xml version="1.0" encoding="utf-8"?>
<sst xmlns="http://schemas.openxmlformats.org/spreadsheetml/2006/main" count="2228" uniqueCount="2228">
  <si>
    <t xml:space="preserve">Measuring tax gaps MTG 26 edition: tax gap tables for 2024 to 2025</t>
  </si>
  <si>
    <t xml:space="preserve">Summary </t>
  </si>
  <si>
    <t xml:space="preserve">This workbook includes tables for the tax gap across all taxes and duties administered by HMRC.</t>
  </si>
  <si>
    <t xml:space="preserve">Further information can be found in the measuring tax gaps publication</t>
  </si>
  <si>
    <t xml:space="preserve">Summary Notes</t>
  </si>
  <si>
    <t xml:space="preserve">The data in this workbook covers the United Kingdom.</t>
  </si>
  <si>
    <t xml:space="preserve">The tables contain data where available from 2005 to 2006, apart from Excise taxes which start from 2000 to 2001 where data is available.</t>
  </si>
  <si>
    <t xml:space="preserve">Some of the values in this workbook are projected due to insufficient data as of publication for the given publication.</t>
  </si>
  <si>
    <t xml:space="preserve">Further Background information is available in the published Quality Report</t>
  </si>
  <si>
    <t xml:space="preserve">Publication dates</t>
  </si>
  <si>
    <t xml:space="preserve">This workbook was last published on 23 June 2026.</t>
  </si>
  <si>
    <t xml:space="preserve">The next update will be published in June 2027.</t>
  </si>
  <si>
    <t xml:space="preserve">Frequency of publication: Annual</t>
  </si>
  <si>
    <t xml:space="preserve">For an exact date for the next edition please check the HMRC Statistics announcements</t>
  </si>
  <si>
    <t xml:space="preserve">enquries</t>
  </si>
  <si>
    <t xml:space="preserve">For general enquiries on this publication, please email taxgap@hmrc.gov.uk</t>
  </si>
  <si>
    <t xml:space="preserve">For media enquiries, please contact the HMRC press office.</t>
  </si>
  <si>
    <t xml:space="preserve">Source data</t>
  </si>
  <si>
    <t xml:space="preserve">Information on measuring tax gaps source data and methodology can be found in the methodological annex </t>
  </si>
  <si>
    <t xml:space="preserve">Table notes related to the data in the workbook</t>
  </si>
  <si>
    <t xml:space="preserve">Note number</t>
  </si>
  <si>
    <t xml:space="preserve">Note text</t>
  </si>
  <si>
    <t xml:space="preserve">[note 1]</t>
  </si>
  <si>
    <t xml:space="preserve">Figures for previous years have been revised.</t>
  </si>
  <si>
    <t xml:space="preserve">[note 2]</t>
  </si>
  <si>
    <t xml:space="preserve">‘Other excise duties’ includes betting and gaming duties, cider and perry duties, spirit-based ready-to-drink beverage duties and wine duties.</t>
  </si>
  <si>
    <t xml:space="preserve">[note 3]</t>
  </si>
  <si>
    <t xml:space="preserve">Percentage tax gap estimates for avoidance and the hidden economy are not shown as tax receipts cannot be calculated.</t>
  </si>
  <si>
    <t xml:space="preserve">[note 4]</t>
  </si>
  <si>
    <t xml:space="preserve">‘Other taxes, levies and duties’ includes Aggregates Levy, Air Passenger Duty, Customs Duty, Climate Change Levy, Digital Services Tax, Insurance Premium Tax, Plastic Packaging Tax and Soft Drinks Industry Levy.</t>
  </si>
  <si>
    <t xml:space="preserve">[note 5]</t>
  </si>
  <si>
    <t xml:space="preserve">The Petroleum Revenue Tax gap is not calculated from tax year 2015 to 2016 as it was permanently zero-rated from 1 January 2016.</t>
  </si>
  <si>
    <t xml:space="preserve">[note 6]</t>
  </si>
  <si>
    <t xml:space="preserve">Around two thirds of the overall tax gap is projected in 2023-24 and 2024-25.</t>
  </si>
  <si>
    <t xml:space="preserve">[note 7]</t>
  </si>
  <si>
    <t xml:space="preserve">Some elements shown in this table are projected for certain tax years. Further information can be found in `Measuring tax gaps 2026 edition: tax gap estimates for 2024 to 2025`</t>
  </si>
  <si>
    <t xml:space="preserve">[note 8]</t>
  </si>
  <si>
    <t xml:space="preserve">The percentage tax gap is the tax gap pound value as a proportion of theoretical liability, where theoretical liability is defined as the tax gap plus the amount of tax actually received.</t>
  </si>
  <si>
    <t xml:space="preserve">[note 9]</t>
  </si>
  <si>
    <t xml:space="preserve">All excise tax gap point estimates and percentage tax gaps include duty only.</t>
  </si>
  <si>
    <t xml:space="preserve">[note 10]</t>
  </si>
  <si>
    <t xml:space="preserve">Figures may not sum due to rounding.</t>
  </si>
  <si>
    <t xml:space="preserve">[note 11]</t>
  </si>
  <si>
    <t xml:space="preserve">Ghosts are individuals who do not declare any of their income to HMRC, be it earned or unearned.</t>
  </si>
  <si>
    <t xml:space="preserve">[note 12]</t>
  </si>
  <si>
    <t xml:space="preserve">Moonlighters are individuals who are employees in their legitimate occupation but do not declare earnings from other sources of income.</t>
  </si>
  <si>
    <t xml:space="preserve">[note 13]</t>
  </si>
  <si>
    <t xml:space="preserve">Figures for previous years have been revised following methodological improvements and incorporating more up-to-date data, notably from the Office for National Statistics on consumer expenditure.</t>
  </si>
  <si>
    <t xml:space="preserve">[note 14]</t>
  </si>
  <si>
    <t xml:space="preserve">VAT receipts are expressed net of payments and repayments.</t>
  </si>
  <si>
    <t xml:space="preserve">[note 15]</t>
  </si>
  <si>
    <t xml:space="preserve">From 2019 to 2020 through to 2022 to 2023, the VAT receipts figures used to estimate the VAT gap have been adjusted to account for the impact of the VAT deferred between March 2020 and June 2020 under the ‘VAT Payments Deferral Scheme’ and the ‘VAT Deferral New Payment Scheme’ – key fiscal support measures in the government’s response to COVID-19. When estimating the VAT gap for these years, this adjustment ensures that only the net VAT receipts which related to the theoretical VAT liability in the year are properly taken into account.</t>
  </si>
  <si>
    <t xml:space="preserve">[note 16]</t>
  </si>
  <si>
    <t xml:space="preserve">The VAT total theoretical liability is the amount of VAT that should be paid in theory. This is calcualted by applying the rate of VAT on expenditure where VAT should be payable, assuming that there is no fraud, avoidance, or losses due to error or non-compliance.</t>
  </si>
  <si>
    <t xml:space="preserve">[note 17]</t>
  </si>
  <si>
    <t xml:space="preserve">The VAT total theoretical liability includes irrecoverable VAT, which is the VAT paid on ‘finally taxed expenditure’ which cannot be reclaimed, for example by those not registered for VAT.</t>
  </si>
  <si>
    <t xml:space="preserve">[note 18]</t>
  </si>
  <si>
    <t xml:space="preserve">Tobacco includes hand-rolling tobacco and cigarettes.</t>
  </si>
  <si>
    <t xml:space="preserve">[note 19]</t>
  </si>
  <si>
    <t xml:space="preserve">The beer estimate for 2005 to 2006 and 2006 to 2007 is based on the beer upper bound estimate. All other years are based on the central estimate.</t>
  </si>
  <si>
    <t xml:space="preserve">[note 20]</t>
  </si>
  <si>
    <t xml:space="preserve">The hydrocarbon oils estimate for years following 2016 to 2017 are not directly comparable to previous years due to a methodological change.</t>
  </si>
  <si>
    <t xml:space="preserve">[note 21]</t>
  </si>
  <si>
    <t xml:space="preserve">Lower estimates have been projected from 2016 to 2017 onwards.</t>
  </si>
  <si>
    <t xml:space="preserve">[note 22]</t>
  </si>
  <si>
    <t xml:space="preserve">The tax gap includes both duty and VAT.</t>
  </si>
  <si>
    <t xml:space="preserve">[note 23]</t>
  </si>
  <si>
    <t xml:space="preserve">Figures for the tax year 2020 to 2021, 2021 to 2022, 2022 to 2023, 2023 to 2024 and 2024 to 2025 have been projected from 2019 to 2020.</t>
  </si>
  <si>
    <t xml:space="preserve">[note 24]</t>
  </si>
  <si>
    <t xml:space="preserve">Negative numbers have been truncated at zero.</t>
  </si>
  <si>
    <t xml:space="preserve">[note 25]</t>
  </si>
  <si>
    <t xml:space="preserve">The upper (or lower) bounds for both cigarette and hand-rolling tobacco cannot be combined. Only the central estimates are simultaneously possible.</t>
  </si>
  <si>
    <t xml:space="preserve">[note 26]</t>
  </si>
  <si>
    <t xml:space="preserve">The cigarettes illicit market figures are based on weighted average price (WAP) data for all UK duty paid cigarettes.</t>
  </si>
  <si>
    <t xml:space="preserve">[note 27]</t>
  </si>
  <si>
    <t xml:space="preserve">Figures for the tax year 2020 to 2021, 2021 to 2022, and 2022 to 2023 have been imputed based on known values from 2019 to 2020 and 2023 to 2024. Figures for the tax year 2024 to 2025 have been estimated based on established historical trends.</t>
  </si>
  <si>
    <t xml:space="preserve">[note 28]</t>
  </si>
  <si>
    <t xml:space="preserve">The weighted average price (WAP) data for all UK duty paid hand-rolling tobacco is not available prior to tax year 2012 to 2013, so the losses are based on the price of a ‘typical brand’.</t>
  </si>
  <si>
    <t xml:space="preserve">[note 29]</t>
  </si>
  <si>
    <t xml:space="preserve">Tax gap figures for tax years 2014 to 2015 and 2015 to 2016 are rolled forward from 2013 to 2014.</t>
  </si>
  <si>
    <t xml:space="preserve">[note 30]</t>
  </si>
  <si>
    <t xml:space="preserve">Tax gap figures from 2016 to 2017 are not directly comparable to previous years due to a methodological change.</t>
  </si>
  <si>
    <t xml:space="preserve">[note 31]</t>
  </si>
  <si>
    <t xml:space="preserve">The rate of non-compliance in the tax year 2016 to 2017 is used for estimate in 2017 to 2018 and 2018 to 2019. The rate from 2019 to 2020 is used again for 2020 to 2021 and 2021 to 2022. The rate from 2022 to 2023 is also used for 2023 to 2024 and 2024 to 2025.</t>
  </si>
  <si>
    <t xml:space="preserve">[note 32]</t>
  </si>
  <si>
    <t xml:space="preserve">Market share figures are limited to values between 0% and 100%</t>
  </si>
  <si>
    <t xml:space="preserve">[note 33]</t>
  </si>
  <si>
    <t xml:space="preserve">Consumption estimates are based on the weighted average price (WAP) of cigarettes.</t>
  </si>
  <si>
    <t xml:space="preserve">[note 34]</t>
  </si>
  <si>
    <t xml:space="preserve">Consumption estimates are based on the 'typical brand'. Weighted average price (WAP) data for hand rolling tobacco is not available prior to 2012 to 2013.</t>
  </si>
  <si>
    <t xml:space="preserve">[note 35]</t>
  </si>
  <si>
    <t xml:space="preserve">Tax gap estimates from 2023 to 2024 are projected based on Self Assessment liabilities figures for the respective years and will be revised when operational data becomes available.</t>
  </si>
  <si>
    <t xml:space="preserve">[note 36]</t>
  </si>
  <si>
    <t xml:space="preserve">Compliance yield for 2020 to 2021 and 2021 to 2022 is based on recorded yield for 2019 to 2020. Compliance yield for all other years is based on period of settlement of enquiry.</t>
  </si>
  <si>
    <t xml:space="preserve">[note 37]</t>
  </si>
  <si>
    <t xml:space="preserve">The non-payment figure for 2020 to 2021 and 2021 to 2022 is the total non-payment for these years split equally between them.</t>
  </si>
  <si>
    <t xml:space="preserve">[note 38]</t>
  </si>
  <si>
    <t xml:space="preserve">Liability refers to the actual amount expected to be received by HMRC based on taxpayer declarations and HMRC's compliance activity.</t>
  </si>
  <si>
    <t xml:space="preserve">[note 39]</t>
  </si>
  <si>
    <t xml:space="preserve">The PAYE employer compliance tax gap is made up of 3 components: small businesses, mid-sized businesses and large businesses</t>
  </si>
  <si>
    <t xml:space="preserve">[note 40]</t>
  </si>
  <si>
    <t xml:space="preserve">Compliance yield is recoded by period of settlement of enquiry.</t>
  </si>
  <si>
    <t xml:space="preserve">[note 41]</t>
  </si>
  <si>
    <t xml:space="preserve">Year relates to when the enquiry was opened, as employer compliance queries are not made in relation to an annual return.</t>
  </si>
  <si>
    <t xml:space="preserve">[note 42]</t>
  </si>
  <si>
    <t xml:space="preserve">Values exclude the tax gap relating to avoidance; this figure is available at an aggregate level for Income Tax, NICs and Capital Gains Tax.</t>
  </si>
  <si>
    <t xml:space="preserve">[note 43]</t>
  </si>
  <si>
    <t xml:space="preserve">Projection factor applied to the gross tax gap estimate for 2022 to 2023 to produce projected estimates from 2023 to 2024 onward. This is based on the trend in estimated PAYE liabilities.</t>
  </si>
  <si>
    <t xml:space="preserve">[note 44]</t>
  </si>
  <si>
    <t xml:space="preserve">Compliance yield is the total yield from closed risks, plus the estimated compliance yield from open risks.</t>
  </si>
  <si>
    <t xml:space="preserve">[note 45]</t>
  </si>
  <si>
    <t xml:space="preserve">Compliance yield in this table relates to a specific accounting period and therefore cannot be compared to reported compliance yield in HMRC’s Annual Report and Accounts. A projection factor is applied to the compliance yield estimate for 2022 to 2023 to produce projected estimates from 2023 to 2024 onward. This is based on the trend in estimated PAYE liabilities.</t>
  </si>
  <si>
    <t xml:space="preserve">[note 46]</t>
  </si>
  <si>
    <t xml:space="preserve">The tax gap estimates are projected in 2023 to 2024 and 2024 to 2025 by applying uplifts to the underlying user numbers based on previous years.</t>
  </si>
  <si>
    <t xml:space="preserve">[note 47]</t>
  </si>
  <si>
    <t xml:space="preserve">The Corporation Tax gap is made up of 3 components: small businesses, mid-sized businesses and large businesses.</t>
  </si>
  <si>
    <t xml:space="preserve">[note 48]</t>
  </si>
  <si>
    <t xml:space="preserve">Total tax gap includes avoidance estimates.</t>
  </si>
  <si>
    <t xml:space="preserve">[note 49]</t>
  </si>
  <si>
    <t xml:space="preserve">Tax gap estimates from 2023 to 2024 are projected based on a constant gross tax gap and Corporation Tax small business liabilities figures for the respective years.</t>
  </si>
  <si>
    <t xml:space="preserve">[note 50]</t>
  </si>
  <si>
    <t xml:space="preserve">Projection factor applied to the gross tax gap estimate for 2021 to 2022 to produce projected estimates from 2022 to 2023 onward. This is based on the trend in estimated Corporation Tax liabilities.</t>
  </si>
  <si>
    <t xml:space="preserve">[note 51]</t>
  </si>
  <si>
    <t xml:space="preserve">Compliance yield in this table relates to a specific accounting period and therefore cannot be compared to reported compliance yield in HMRC’s Annual Report and Accounts. A projection factor is applied to the compliance yield estimate for 2021 to 2022 to produce projected estimates from 2022 to 2023 onward. This is based on the trend in estimated Corporation Tax liabilities.</t>
  </si>
  <si>
    <t xml:space="preserve">[note 52]</t>
  </si>
  <si>
    <t xml:space="preserve">Projection factor applied to the gross tax gap estimate for 2022 to 2023 to produce projected estimates from 2023 to 2024 onward. This is based on the trend in estimated Corporation Tax liabilities.</t>
  </si>
  <si>
    <t xml:space="preserve">[note 53]</t>
  </si>
  <si>
    <t xml:space="preserve">Compliance yield in this table relates to a specific accounting period and therefore cannot be compared to reported compliance yield in HMRC’s Annual Report and Accounts. A projection factor is applied to the compliance yield estimate for 2022 to 2023 to produce projected estimates from 2023 to 2024 onward. This is based on the trend in estimated Corporation Tax liabilities.</t>
  </si>
  <si>
    <t xml:space="preserve">[note 54]</t>
  </si>
  <si>
    <t xml:space="preserve">Tax gap figures from 2011 to 2012 are not directly comparable to previous years due to a methodological change.</t>
  </si>
  <si>
    <t xml:space="preserve">[note 55]</t>
  </si>
  <si>
    <t xml:space="preserve">Tax gap figures from 2015 to 2016 are not directly comparable to previous years due to a methodological change</t>
  </si>
  <si>
    <t xml:space="preserve">[note 56]</t>
  </si>
  <si>
    <t xml:space="preserve">Upper and lower bounds are only available from the tax year 2013 to 2014.</t>
  </si>
  <si>
    <t xml:space="preserve">[note 57]</t>
  </si>
  <si>
    <t xml:space="preserve">Tax gap figures from 2018 to 2019 are not directly comparable to previous years due to a methodological change</t>
  </si>
  <si>
    <t xml:space="preserve">[note 58]</t>
  </si>
  <si>
    <t xml:space="preserve">The Soft Drinks Industry Levy was introduced on 6 April 2018 and forms part of the ‘Other taxes, levies and duties’ estimates from 2018 to 2019.</t>
  </si>
  <si>
    <t xml:space="preserve">[note 59]</t>
  </si>
  <si>
    <t xml:space="preserve">The Digital Services Tax was introduced on 1 April 2020 and forms part of the ‘Other taxes, levies and duties’ estimates from 2021 to 2022.</t>
  </si>
  <si>
    <t xml:space="preserve">[note 60]</t>
  </si>
  <si>
    <t xml:space="preserve">The Plastic Packaging Tax was introduced on 1 April 2022 and forms part of the 'Other taxes, levies and duties' estimate from 2022 to 2023.</t>
  </si>
  <si>
    <t xml:space="preserve">Table 1.1: Percentage tax gap by type of tax</t>
  </si>
  <si>
    <t xml:space="preserve">This worksheet contains 1 table.</t>
  </si>
  <si>
    <t xml:space="preserve">This table contains detailed notes: [note 1][note 2][note 3][note 3][note 4][note 5][note 6][note 7]</t>
  </si>
  <si>
    <t xml:space="preserve">Percentage estimates are rounded to the nearest 0.1%.</t>
  </si>
  <si>
    <t xml:space="preserve">Tax</t>
  </si>
  <si>
    <t xml:space="preserve">Type</t>
  </si>
  <si>
    <t xml:space="preserve">Component</t>
  </si>
  <si>
    <t xml:space="preserve">2005-06</t>
  </si>
  <si>
    <t xml:space="preserve">2006-07</t>
  </si>
  <si>
    <t xml:space="preserve">2007-08</t>
  </si>
  <si>
    <t xml:space="preserve">2008-09</t>
  </si>
  <si>
    <t xml:space="preserve">2009-10</t>
  </si>
  <si>
    <t xml:space="preserve">2010-11</t>
  </si>
  <si>
    <t xml:space="preserve">2011-12</t>
  </si>
  <si>
    <t xml:space="preserve">2012-13</t>
  </si>
  <si>
    <t xml:space="preserve">2013-14</t>
  </si>
  <si>
    <t xml:space="preserve">2014-15</t>
  </si>
  <si>
    <t xml:space="preserve">2015-16</t>
  </si>
  <si>
    <t xml:space="preserve">2016-17</t>
  </si>
  <si>
    <t xml:space="preserve">2017-18</t>
  </si>
  <si>
    <t xml:space="preserve">2018-19</t>
  </si>
  <si>
    <t xml:space="preserve">2019-20</t>
  </si>
  <si>
    <t xml:space="preserve">2020-21</t>
  </si>
  <si>
    <t xml:space="preserve">2021-22</t>
  </si>
  <si>
    <t xml:space="preserve">2022-23</t>
  </si>
  <si>
    <t xml:space="preserve">2023-24</t>
  </si>
  <si>
    <t xml:space="preserve">2024-25</t>
  </si>
  <si>
    <t xml:space="preserve">VAT</t>
  </si>
  <si>
    <t xml:space="preserve">Total VAT</t>
  </si>
  <si>
    <t xml:space="preserve">14.1%</t>
  </si>
  <si>
    <t xml:space="preserve">11.8%</t>
  </si>
  <si>
    <t xml:space="preserve">11.1%</t>
  </si>
  <si>
    <t xml:space="preserve">14.0%</t>
  </si>
  <si>
    <t xml:space="preserve">12.1%</t>
  </si>
  <si>
    <t xml:space="preserve">10.7%</t>
  </si>
  <si>
    <t xml:space="preserve">10.9%</t>
  </si>
  <si>
    <t xml:space="preserve">11.0%</t>
  </si>
  <si>
    <t xml:space="preserve">9.5%</t>
  </si>
  <si>
    <t xml:space="preserve">8.8%</t>
  </si>
  <si>
    <t xml:space="preserve">8.9%</t>
  </si>
  <si>
    <t xml:space="preserve">8.4%</t>
  </si>
  <si>
    <t xml:space="preserve">7.0%</t>
  </si>
  <si>
    <t xml:space="preserve">8.3%</t>
  </si>
  <si>
    <t xml:space="preserve">5.8%</t>
  </si>
  <si>
    <t xml:space="preserve">6.9%</t>
  </si>
  <si>
    <t xml:space="preserve">9.3%</t>
  </si>
  <si>
    <t xml:space="preserve">6.6%</t>
  </si>
  <si>
    <t xml:space="preserve">Excise duty</t>
  </si>
  <si>
    <t xml:space="preserve">Tobacco duty</t>
  </si>
  <si>
    <t xml:space="preserve">Cigarette duty</t>
  </si>
  <si>
    <t xml:space="preserve">16.9%</t>
  </si>
  <si>
    <t xml:space="preserve">16.2%</t>
  </si>
  <si>
    <t xml:space="preserve">13.6%</t>
  </si>
  <si>
    <t xml:space="preserve">13.8%</t>
  </si>
  <si>
    <t xml:space="preserve">12.9%</t>
  </si>
  <si>
    <t xml:space="preserve">9.8%</t>
  </si>
  <si>
    <t xml:space="preserve">8.2%</t>
  </si>
  <si>
    <t xml:space="preserve">10.0%</t>
  </si>
  <si>
    <t xml:space="preserve">6.4%</t>
  </si>
  <si>
    <t xml:space="preserve">13.2%</t>
  </si>
  <si>
    <t xml:space="preserve">15.4%</t>
  </si>
  <si>
    <t xml:space="preserve">8.0%</t>
  </si>
  <si>
    <t xml:space="preserve">12.0%</t>
  </si>
  <si>
    <t xml:space="preserve">Hand-rolling tobacco duty</t>
  </si>
  <si>
    <t xml:space="preserve">65.3%</t>
  </si>
  <si>
    <t xml:space="preserve">60.8%</t>
  </si>
  <si>
    <t xml:space="preserve">55.1%</t>
  </si>
  <si>
    <t xml:space="preserve">56.3%</t>
  </si>
  <si>
    <t xml:space="preserve">46.5%</t>
  </si>
  <si>
    <t xml:space="preserve">42.8%</t>
  </si>
  <si>
    <t xml:space="preserve">42.9%</t>
  </si>
  <si>
    <t xml:space="preserve">39.8%</t>
  </si>
  <si>
    <t xml:space="preserve">40.9%</t>
  </si>
  <si>
    <t xml:space="preserve">35.4%</t>
  </si>
  <si>
    <t xml:space="preserve">32.7%</t>
  </si>
  <si>
    <t xml:space="preserve">27.0%</t>
  </si>
  <si>
    <t xml:space="preserve">24.4%</t>
  </si>
  <si>
    <t xml:space="preserve">36.6%</t>
  </si>
  <si>
    <t xml:space="preserve">30.4%</t>
  </si>
  <si>
    <t xml:space="preserve">28.5%</t>
  </si>
  <si>
    <t xml:space="preserve">25.5%</t>
  </si>
  <si>
    <t xml:space="preserve">25.1%</t>
  </si>
  <si>
    <t xml:space="preserve">21.0%</t>
  </si>
  <si>
    <t xml:space="preserve">Total tobacco duty</t>
  </si>
  <si>
    <t xml:space="preserve">21.7%</t>
  </si>
  <si>
    <t xml:space="preserve">20.7%</t>
  </si>
  <si>
    <t xml:space="preserve">17.7%</t>
  </si>
  <si>
    <t xml:space="preserve">18.8%</t>
  </si>
  <si>
    <t xml:space="preserve">16.8%</t>
  </si>
  <si>
    <t xml:space="preserve">13.7%</t>
  </si>
  <si>
    <t xml:space="preserve">13.3%</t>
  </si>
  <si>
    <t xml:space="preserve">14.6%</t>
  </si>
  <si>
    <t xml:space="preserve">15.9%</t>
  </si>
  <si>
    <t xml:space="preserve">11.2%</t>
  </si>
  <si>
    <t xml:space="preserve">16.3%</t>
  </si>
  <si>
    <t xml:space="preserve">17.3%</t>
  </si>
  <si>
    <t xml:space="preserve">14.4%</t>
  </si>
  <si>
    <t xml:space="preserve">14.5%</t>
  </si>
  <si>
    <t xml:space="preserve">13.0%</t>
  </si>
  <si>
    <t xml:space="preserve">14.2%</t>
  </si>
  <si>
    <t xml:space="preserve">Alcohol duty</t>
  </si>
  <si>
    <t xml:space="preserve">Beer duty</t>
  </si>
  <si>
    <t xml:space="preserve">9.1%</t>
  </si>
  <si>
    <t xml:space="preserve">9.0%</t>
  </si>
  <si>
    <t xml:space="preserve">11.4%</t>
  </si>
  <si>
    <t xml:space="preserve">10.6%</t>
  </si>
  <si>
    <t xml:space="preserve">12.4%</t>
  </si>
  <si>
    <t xml:space="preserve">16.0%</t>
  </si>
  <si>
    <t xml:space="preserve">15.8%</t>
  </si>
  <si>
    <t xml:space="preserve">14.7%</t>
  </si>
  <si>
    <t xml:space="preserve">15.7%</t>
  </si>
  <si>
    <t xml:space="preserve">16.5%</t>
  </si>
  <si>
    <t xml:space="preserve">19.2%</t>
  </si>
  <si>
    <t xml:space="preserve">16.1%</t>
  </si>
  <si>
    <t xml:space="preserve">Spirits duties</t>
  </si>
  <si>
    <t xml:space="preserve">4.4%</t>
  </si>
  <si>
    <t xml:space="preserve">2.5%</t>
  </si>
  <si>
    <t xml:space="preserve">4.7%</t>
  </si>
  <si>
    <t xml:space="preserve">3.6%</t>
  </si>
  <si>
    <t xml:space="preserve">2.3%</t>
  </si>
  <si>
    <t xml:space="preserve">7.9%</t>
  </si>
  <si>
    <t xml:space="preserve">7.4%</t>
  </si>
  <si>
    <t xml:space="preserve">5.0%</t>
  </si>
  <si>
    <t xml:space="preserve">2.9%</t>
  </si>
  <si>
    <t xml:space="preserve">1.8%</t>
  </si>
  <si>
    <t xml:space="preserve">1.7%</t>
  </si>
  <si>
    <t xml:space="preserve">1.5%</t>
  </si>
  <si>
    <t xml:space="preserve">Hydrocarbon oils duty</t>
  </si>
  <si>
    <t xml:space="preserve">2.8%</t>
  </si>
  <si>
    <t xml:space="preserve">2.4%</t>
  </si>
  <si>
    <t xml:space="preserve">3.0%</t>
  </si>
  <si>
    <t xml:space="preserve">2.7%</t>
  </si>
  <si>
    <t xml:space="preserve">1.3%</t>
  </si>
  <si>
    <t xml:space="preserve">0.6%</t>
  </si>
  <si>
    <t xml:space="preserve">0.3%</t>
  </si>
  <si>
    <t xml:space="preserve">0.2%</t>
  </si>
  <si>
    <t xml:space="preserve">0.5%</t>
  </si>
  <si>
    <t xml:space="preserve">Other excise duties</t>
  </si>
  <si>
    <t xml:space="preserve">10.8%</t>
  </si>
  <si>
    <t xml:space="preserve">7.7%</t>
  </si>
  <si>
    <t xml:space="preserve">9.7%</t>
  </si>
  <si>
    <t xml:space="preserve">7.8%</t>
  </si>
  <si>
    <t xml:space="preserve">6.7%</t>
  </si>
  <si>
    <t xml:space="preserve">7.1%</t>
  </si>
  <si>
    <t xml:space="preserve">11.6%</t>
  </si>
  <si>
    <t xml:space="preserve">9.9%</t>
  </si>
  <si>
    <t xml:space="preserve">7.2%</t>
  </si>
  <si>
    <t xml:space="preserve">8.6%</t>
  </si>
  <si>
    <t xml:space="preserve">7.6%</t>
  </si>
  <si>
    <t xml:space="preserve">8.5%</t>
  </si>
  <si>
    <t xml:space="preserve">5.6%</t>
  </si>
  <si>
    <t xml:space="preserve">4.6%</t>
  </si>
  <si>
    <t xml:space="preserve">Total excise duty</t>
  </si>
  <si>
    <t xml:space="preserve">8.7%</t>
  </si>
  <si>
    <t xml:space="preserve">6.8%</t>
  </si>
  <si>
    <t xml:space="preserve">5.3%</t>
  </si>
  <si>
    <t xml:space="preserve">5.4%</t>
  </si>
  <si>
    <t xml:space="preserve">6.2%</t>
  </si>
  <si>
    <t xml:space="preserve">5.7%</t>
  </si>
  <si>
    <t xml:space="preserve">5.1%</t>
  </si>
  <si>
    <t xml:space="preserve">5.5%</t>
  </si>
  <si>
    <t xml:space="preserve">Income Tax, NICs, Capital Gains Tax</t>
  </si>
  <si>
    <t xml:space="preserve">Self Assessment</t>
  </si>
  <si>
    <t xml:space="preserve">Business taxpayers</t>
  </si>
  <si>
    <t xml:space="preserve">19.7%</t>
  </si>
  <si>
    <t xml:space="preserve">20.2%</t>
  </si>
  <si>
    <t xml:space="preserve">21.1%</t>
  </si>
  <si>
    <t xml:space="preserve">26.0%</t>
  </si>
  <si>
    <t xml:space="preserve">23.2%</t>
  </si>
  <si>
    <t xml:space="preserve">29.5%</t>
  </si>
  <si>
    <t xml:space="preserve">31.5%</t>
  </si>
  <si>
    <t xml:space="preserve">26.2%</t>
  </si>
  <si>
    <t xml:space="preserve">21.4%</t>
  </si>
  <si>
    <t xml:space="preserve">19.3%</t>
  </si>
  <si>
    <t xml:space="preserve">18.7%</t>
  </si>
  <si>
    <t xml:space="preserve">26.4%</t>
  </si>
  <si>
    <t xml:space="preserve">23.7%</t>
  </si>
  <si>
    <t xml:space="preserve">24.7%</t>
  </si>
  <si>
    <t xml:space="preserve">29.3%</t>
  </si>
  <si>
    <t xml:space="preserve">29.4%</t>
  </si>
  <si>
    <t xml:space="preserve">29.2%</t>
  </si>
  <si>
    <t xml:space="preserve">Large partnerships</t>
  </si>
  <si>
    <t xml:space="preserve">9.2%</t>
  </si>
  <si>
    <t xml:space="preserve">9.4%</t>
  </si>
  <si>
    <t xml:space="preserve">15.0%</t>
  </si>
  <si>
    <t xml:space="preserve">14.9%</t>
  </si>
  <si>
    <t xml:space="preserve">9.6%</t>
  </si>
  <si>
    <t xml:space="preserve">10.5%</t>
  </si>
  <si>
    <t xml:space="preserve">Non-business taxpayers</t>
  </si>
  <si>
    <t xml:space="preserve">10.3%</t>
  </si>
  <si>
    <t xml:space="preserve">10.1%</t>
  </si>
  <si>
    <t xml:space="preserve">15.6%</t>
  </si>
  <si>
    <t xml:space="preserve">6.1%</t>
  </si>
  <si>
    <t xml:space="preserve">3.8%</t>
  </si>
  <si>
    <t xml:space="preserve">5.9%</t>
  </si>
  <si>
    <t xml:space="preserve">6.5%</t>
  </si>
  <si>
    <t xml:space="preserve">Total Self Assessment</t>
  </si>
  <si>
    <t xml:space="preserve">15.1%</t>
  </si>
  <si>
    <t xml:space="preserve">13.9%</t>
  </si>
  <si>
    <t xml:space="preserve">17.6%</t>
  </si>
  <si>
    <t xml:space="preserve">17.1%</t>
  </si>
  <si>
    <t xml:space="preserve">21.8%</t>
  </si>
  <si>
    <t xml:space="preserve">14.3%</t>
  </si>
  <si>
    <t xml:space="preserve">12.6%</t>
  </si>
  <si>
    <t xml:space="preserve">13.4%</t>
  </si>
  <si>
    <t xml:space="preserve">PAYE</t>
  </si>
  <si>
    <t xml:space="preserve">Small businesses</t>
  </si>
  <si>
    <t xml:space="preserve">2.0%</t>
  </si>
  <si>
    <t xml:space="preserve">1.1%</t>
  </si>
  <si>
    <t xml:space="preserve">1.6%</t>
  </si>
  <si>
    <t xml:space="preserve">2.1%</t>
  </si>
  <si>
    <t xml:space="preserve">1.4%</t>
  </si>
  <si>
    <t xml:space="preserve">1.9%</t>
  </si>
  <si>
    <t xml:space="preserve">0.9%</t>
  </si>
  <si>
    <t xml:space="preserve">1.2%</t>
  </si>
  <si>
    <t xml:space="preserve">Mid-sized businesses</t>
  </si>
  <si>
    <t xml:space="preserve">1.0%</t>
  </si>
  <si>
    <t xml:space="preserve">0.7%</t>
  </si>
  <si>
    <t xml:space="preserve">0.8%</t>
  </si>
  <si>
    <t xml:space="preserve">Large businesses</t>
  </si>
  <si>
    <t xml:space="preserve">Total PAYE</t>
  </si>
  <si>
    <t xml:space="preserve">Total Income Tax, NICs, Capital Gains Tax</t>
  </si>
  <si>
    <t xml:space="preserve">4.5%</t>
  </si>
  <si>
    <t xml:space="preserve">4.3%</t>
  </si>
  <si>
    <t xml:space="preserve">4.1%</t>
  </si>
  <si>
    <t xml:space="preserve">3.3%</t>
  </si>
  <si>
    <t xml:space="preserve">3.5%</t>
  </si>
  <si>
    <t xml:space="preserve">3.4%</t>
  </si>
  <si>
    <t xml:space="preserve">4.0%</t>
  </si>
  <si>
    <t xml:space="preserve">Corporation Tax</t>
  </si>
  <si>
    <t xml:space="preserve">19.9%</t>
  </si>
  <si>
    <t xml:space="preserve">12.3%</t>
  </si>
  <si>
    <t xml:space="preserve">12.5%</t>
  </si>
  <si>
    <t xml:space="preserve">20.1%</t>
  </si>
  <si>
    <t xml:space="preserve">24.3%</t>
  </si>
  <si>
    <t xml:space="preserve">34.6%</t>
  </si>
  <si>
    <t xml:space="preserve">39.0%</t>
  </si>
  <si>
    <t xml:space="preserve">42.4%</t>
  </si>
  <si>
    <t xml:space="preserve">44.8%</t>
  </si>
  <si>
    <t xml:space="preserve">44.5%</t>
  </si>
  <si>
    <t xml:space="preserve">44.6%</t>
  </si>
  <si>
    <t xml:space="preserve">11.5%</t>
  </si>
  <si>
    <t xml:space="preserve">12.2%</t>
  </si>
  <si>
    <t xml:space="preserve">10.2%</t>
  </si>
  <si>
    <t xml:space="preserve">7.5%</t>
  </si>
  <si>
    <t xml:space="preserve">7.3%</t>
  </si>
  <si>
    <t xml:space="preserve">3.7%</t>
  </si>
  <si>
    <t xml:space="preserve">3.9%</t>
  </si>
  <si>
    <t xml:space="preserve">3.2%</t>
  </si>
  <si>
    <t xml:space="preserve">Total Corporation Tax</t>
  </si>
  <si>
    <t xml:space="preserve">18.0%</t>
  </si>
  <si>
    <t xml:space="preserve">18.3%</t>
  </si>
  <si>
    <t xml:space="preserve">18.1%</t>
  </si>
  <si>
    <t xml:space="preserve">Other taxes</t>
  </si>
  <si>
    <t xml:space="preserve">Stamp taxes</t>
  </si>
  <si>
    <t xml:space="preserve">Stamp Duty Land Tax</t>
  </si>
  <si>
    <t xml:space="preserve">2.2%</t>
  </si>
  <si>
    <t xml:space="preserve">3.1%</t>
  </si>
  <si>
    <t xml:space="preserve">Stamp Duty Reserve Tax</t>
  </si>
  <si>
    <t xml:space="preserve">Total stamp taxes</t>
  </si>
  <si>
    <t xml:space="preserve">2.6%</t>
  </si>
  <si>
    <t xml:space="preserve">Inheritance Tax</t>
  </si>
  <si>
    <t xml:space="preserve">5.2%</t>
  </si>
  <si>
    <t xml:space="preserve">6.3%</t>
  </si>
  <si>
    <t xml:space="preserve">4.2%</t>
  </si>
  <si>
    <t xml:space="preserve">Landfill Tax</t>
  </si>
  <si>
    <t xml:space="preserve">4.8%</t>
  </si>
  <si>
    <t xml:space="preserve">25.2%</t>
  </si>
  <si>
    <t xml:space="preserve">34.8%</t>
  </si>
  <si>
    <t xml:space="preserve">33.2%</t>
  </si>
  <si>
    <t xml:space="preserve">Other taxes, levies and duties</t>
  </si>
  <si>
    <t xml:space="preserve">6.0%</t>
  </si>
  <si>
    <t xml:space="preserve">Total other taxes</t>
  </si>
  <si>
    <t xml:space="preserve">4.9%</t>
  </si>
  <si>
    <t xml:space="preserve">Total tax gap</t>
  </si>
  <si>
    <t xml:space="preserve">Table 1.2: Tax gap (in £ billion) by type of tax</t>
  </si>
  <si>
    <t xml:space="preserve">This table contains detailed notes: [note 1][note 2][note 4][note 5][note 6][note 7][note 8][note 9][note 10][note 11][note 12]</t>
  </si>
  <si>
    <t xml:space="preserve">Estimates are rounded to the nearest £0.1 billion or the nearest 0.1%.</t>
  </si>
  <si>
    <t xml:space="preserve">11.9</t>
  </si>
  <si>
    <t xml:space="preserve">10.4</t>
  </si>
  <si>
    <t xml:space="preserve">10.0</t>
  </si>
  <si>
    <t xml:space="preserve">12.9</t>
  </si>
  <si>
    <t xml:space="preserve">9.7</t>
  </si>
  <si>
    <t xml:space="preserve">12.0</t>
  </si>
  <si>
    <t xml:space="preserve">12.5</t>
  </si>
  <si>
    <t xml:space="preserve">11.7</t>
  </si>
  <si>
    <t xml:space="preserve">11.1</t>
  </si>
  <si>
    <t xml:space="preserve">12.2</t>
  </si>
  <si>
    <t xml:space="preserve">7.4</t>
  </si>
  <si>
    <t xml:space="preserve">16.0</t>
  </si>
  <si>
    <t xml:space="preserve">10.3</t>
  </si>
  <si>
    <t xml:space="preserve">12.1</t>
  </si>
  <si>
    <t xml:space="preserve">1.5</t>
  </si>
  <si>
    <t xml:space="preserve">1.2</t>
  </si>
  <si>
    <t xml:space="preserve">0.9</t>
  </si>
  <si>
    <t xml:space="preserve">0.8</t>
  </si>
  <si>
    <t xml:space="preserve">1.0</t>
  </si>
  <si>
    <t xml:space="preserve">0.6</t>
  </si>
  <si>
    <t xml:space="preserve">1.3</t>
  </si>
  <si>
    <t xml:space="preserve">1.4</t>
  </si>
  <si>
    <t xml:space="preserve">1.1</t>
  </si>
  <si>
    <t xml:space="preserve">0.7</t>
  </si>
  <si>
    <t xml:space="preserve">0.5</t>
  </si>
  <si>
    <t xml:space="preserve">2.2</t>
  </si>
  <si>
    <t xml:space="preserve">2.1</t>
  </si>
  <si>
    <t xml:space="preserve">1.7</t>
  </si>
  <si>
    <t xml:space="preserve">1.9</t>
  </si>
  <si>
    <t xml:space="preserve">1.8</t>
  </si>
  <si>
    <t xml:space="preserve">1.6</t>
  </si>
  <si>
    <t xml:space="preserve">0.3</t>
  </si>
  <si>
    <t xml:space="preserve">0.4</t>
  </si>
  <si>
    <t xml:space="preserve">0.2</t>
  </si>
  <si>
    <t xml:space="preserve">0.1</t>
  </si>
  <si>
    <t xml:space="preserve">&lt;0.1</t>
  </si>
  <si>
    <t xml:space="preserve">3.7</t>
  </si>
  <si>
    <t xml:space="preserve">3.9</t>
  </si>
  <si>
    <t xml:space="preserve">3.2</t>
  </si>
  <si>
    <t xml:space="preserve">3.4</t>
  </si>
  <si>
    <t xml:space="preserve">2.8</t>
  </si>
  <si>
    <t xml:space="preserve">2.5</t>
  </si>
  <si>
    <t xml:space="preserve">2.7</t>
  </si>
  <si>
    <t xml:space="preserve">3.5</t>
  </si>
  <si>
    <t xml:space="preserve">2.9</t>
  </si>
  <si>
    <t xml:space="preserve">3.3</t>
  </si>
  <si>
    <t xml:space="preserve">3.1</t>
  </si>
  <si>
    <t xml:space="preserve">2.4</t>
  </si>
  <si>
    <t xml:space="preserve">3.0</t>
  </si>
  <si>
    <t xml:space="preserve">3.6</t>
  </si>
  <si>
    <t xml:space="preserve">4.2</t>
  </si>
  <si>
    <t xml:space="preserve">4.6</t>
  </si>
  <si>
    <t xml:space="preserve">5.2</t>
  </si>
  <si>
    <t xml:space="preserve">5.0</t>
  </si>
  <si>
    <t xml:space="preserve">4.8</t>
  </si>
  <si>
    <t xml:space="preserve">5.9</t>
  </si>
  <si>
    <t xml:space="preserve">7.2</t>
  </si>
  <si>
    <t xml:space="preserve">7.3</t>
  </si>
  <si>
    <t xml:space="preserve">7.9</t>
  </si>
  <si>
    <t xml:space="preserve">9.8</t>
  </si>
  <si>
    <t xml:space="preserve">2.3</t>
  </si>
  <si>
    <t xml:space="preserve">2.0</t>
  </si>
  <si>
    <t xml:space="preserve">4.7</t>
  </si>
  <si>
    <t xml:space="preserve">5.8</t>
  </si>
  <si>
    <t xml:space="preserve">5.7</t>
  </si>
  <si>
    <t xml:space="preserve">5.5</t>
  </si>
  <si>
    <t xml:space="preserve">7.5</t>
  </si>
  <si>
    <t xml:space="preserve">8.5</t>
  </si>
  <si>
    <t xml:space="preserve">6.5</t>
  </si>
  <si>
    <t xml:space="preserve">6.6</t>
  </si>
  <si>
    <t xml:space="preserve">5.6</t>
  </si>
  <si>
    <t xml:space="preserve">7.7</t>
  </si>
  <si>
    <t xml:space="preserve">8.1</t>
  </si>
  <si>
    <t xml:space="preserve">9.9</t>
  </si>
  <si>
    <t xml:space="preserve">10.8</t>
  </si>
  <si>
    <t xml:space="preserve">11.4</t>
  </si>
  <si>
    <t xml:space="preserve">14.6</t>
  </si>
  <si>
    <t xml:space="preserve">4.5</t>
  </si>
  <si>
    <t xml:space="preserve">4.4</t>
  </si>
  <si>
    <t xml:space="preserve">Total avoidance</t>
  </si>
  <si>
    <t xml:space="preserve">Hidden economy</t>
  </si>
  <si>
    <t xml:space="preserve">Ghosts</t>
  </si>
  <si>
    <t xml:space="preserve">Moonlighters</t>
  </si>
  <si>
    <t xml:space="preserve">Total hidden economy</t>
  </si>
  <si>
    <t xml:space="preserve">10.7</t>
  </si>
  <si>
    <t xml:space="preserve">10.9</t>
  </si>
  <si>
    <t xml:space="preserve">11.5</t>
  </si>
  <si>
    <t xml:space="preserve">10.5</t>
  </si>
  <si>
    <t xml:space="preserve">12.3</t>
  </si>
  <si>
    <t xml:space="preserve">11.8</t>
  </si>
  <si>
    <t xml:space="preserve">13.7</t>
  </si>
  <si>
    <t xml:space="preserve">15.0</t>
  </si>
  <si>
    <t xml:space="preserve">12.4</t>
  </si>
  <si>
    <t xml:space="preserve">12.6</t>
  </si>
  <si>
    <t xml:space="preserve">12.7</t>
  </si>
  <si>
    <t xml:space="preserve">15.1</t>
  </si>
  <si>
    <t xml:space="preserve">16.4</t>
  </si>
  <si>
    <t xml:space="preserve">17.6</t>
  </si>
  <si>
    <t xml:space="preserve">20.9</t>
  </si>
  <si>
    <t xml:space="preserve">2.6</t>
  </si>
  <si>
    <t xml:space="preserve">8.2</t>
  </si>
  <si>
    <t xml:space="preserve">9.5</t>
  </si>
  <si>
    <t xml:space="preserve">16.1</t>
  </si>
  <si>
    <t xml:space="preserve">17.3</t>
  </si>
  <si>
    <t xml:space="preserve">4.9</t>
  </si>
  <si>
    <t xml:space="preserve">4.1</t>
  </si>
  <si>
    <t xml:space="preserve">4.0</t>
  </si>
  <si>
    <t xml:space="preserve">5.3</t>
  </si>
  <si>
    <t xml:space="preserve">7.0</t>
  </si>
  <si>
    <t xml:space="preserve">14.8</t>
  </si>
  <si>
    <t xml:space="preserve">18.3</t>
  </si>
  <si>
    <t xml:space="preserve">19.6</t>
  </si>
  <si>
    <t xml:space="preserve">21.0</t>
  </si>
  <si>
    <t xml:space="preserve">32.8</t>
  </si>
  <si>
    <t xml:space="preserve">31.1</t>
  </si>
  <si>
    <t xml:space="preserve">30.6</t>
  </si>
  <si>
    <t xml:space="preserve">32.0</t>
  </si>
  <si>
    <t xml:space="preserve">28.6</t>
  </si>
  <si>
    <t xml:space="preserve">30.2</t>
  </si>
  <si>
    <t xml:space="preserve">33.7</t>
  </si>
  <si>
    <t xml:space="preserve">36.5</t>
  </si>
  <si>
    <t xml:space="preserve">33.0</t>
  </si>
  <si>
    <t xml:space="preserve">33.1</t>
  </si>
  <si>
    <t xml:space="preserve">34.4</t>
  </si>
  <si>
    <t xml:space="preserve">40.1</t>
  </si>
  <si>
    <t xml:space="preserve">36.9</t>
  </si>
  <si>
    <t xml:space="preserve">44.6</t>
  </si>
  <si>
    <t xml:space="preserve">55.3</t>
  </si>
  <si>
    <t xml:space="preserve">52.8</t>
  </si>
  <si>
    <t xml:space="preserve">59.2</t>
  </si>
  <si>
    <t xml:space="preserve">Total theoretical tax liability</t>
  </si>
  <si>
    <t xml:space="preserve">438.2</t>
  </si>
  <si>
    <t xml:space="preserve">460.7</t>
  </si>
  <si>
    <t xml:space="preserve">486.6</t>
  </si>
  <si>
    <t xml:space="preserve">466.3</t>
  </si>
  <si>
    <t xml:space="preserve">450.1</t>
  </si>
  <si>
    <t xml:space="preserve">478.8</t>
  </si>
  <si>
    <t xml:space="preserve">502.9</t>
  </si>
  <si>
    <t xml:space="preserve">506.0</t>
  </si>
  <si>
    <t xml:space="preserve">528.5</t>
  </si>
  <si>
    <t xml:space="preserve">546.2</t>
  </si>
  <si>
    <t xml:space="preserve">568.7</t>
  </si>
  <si>
    <t xml:space="preserve">598.9</t>
  </si>
  <si>
    <t xml:space="preserve">625.8</t>
  </si>
  <si>
    <t xml:space="preserve">651.7</t>
  </si>
  <si>
    <t xml:space="preserve">666.5</t>
  </si>
  <si>
    <t xml:space="preserve">645.7</t>
  </si>
  <si>
    <t xml:space="preserve">745.9</t>
  </si>
  <si>
    <t xml:space="preserve">833.4</t>
  </si>
  <si>
    <t xml:space="preserve">875.7</t>
  </si>
  <si>
    <t xml:space="preserve">924.4</t>
  </si>
  <si>
    <t xml:space="preserve">Total percentage tax gap (%)</t>
  </si>
  <si>
    <t xml:space="preserve">Table 1.3: Tax gap time series by customer group, percentage proportion of the tax gap and £ billion</t>
  </si>
  <si>
    <t xml:space="preserve">This table contains detailed notes: [note 1][note 10]</t>
  </si>
  <si>
    <t xml:space="preserve">Customer group</t>
  </si>
  <si>
    <t xml:space="preserve">Proportion of the tax gap</t>
  </si>
  <si>
    <t xml:space="preserve">32%</t>
  </si>
  <si>
    <t xml:space="preserve">34%</t>
  </si>
  <si>
    <t xml:space="preserve">33%</t>
  </si>
  <si>
    <t xml:space="preserve">35%</t>
  </si>
  <si>
    <t xml:space="preserve">37%</t>
  </si>
  <si>
    <t xml:space="preserve">39%</t>
  </si>
  <si>
    <t xml:space="preserve">41%</t>
  </si>
  <si>
    <t xml:space="preserve">43%</t>
  </si>
  <si>
    <t xml:space="preserve">40%</t>
  </si>
  <si>
    <t xml:space="preserve">47%</t>
  </si>
  <si>
    <t xml:space="preserve">53%</t>
  </si>
  <si>
    <t xml:space="preserve">58%</t>
  </si>
  <si>
    <t xml:space="preserve">62%</t>
  </si>
  <si>
    <t xml:space="preserve">61%</t>
  </si>
  <si>
    <t xml:space="preserve">Tax gap in £bn</t>
  </si>
  <si>
    <t xml:space="preserve">10.6</t>
  </si>
  <si>
    <t xml:space="preserve">10.1</t>
  </si>
  <si>
    <t xml:space="preserve">11.3</t>
  </si>
  <si>
    <t xml:space="preserve">13.3</t>
  </si>
  <si>
    <t xml:space="preserve">14.2</t>
  </si>
  <si>
    <t xml:space="preserve">13.5</t>
  </si>
  <si>
    <t xml:space="preserve">14.1</t>
  </si>
  <si>
    <t xml:space="preserve">13.2</t>
  </si>
  <si>
    <t xml:space="preserve">16.2</t>
  </si>
  <si>
    <t xml:space="preserve">21.3</t>
  </si>
  <si>
    <t xml:space="preserve">27.8</t>
  </si>
  <si>
    <t xml:space="preserve">34.0</t>
  </si>
  <si>
    <t xml:space="preserve">32.5</t>
  </si>
  <si>
    <t xml:space="preserve">36.7</t>
  </si>
  <si>
    <t xml:space="preserve">Criminals</t>
  </si>
  <si>
    <t xml:space="preserve">22%</t>
  </si>
  <si>
    <t xml:space="preserve">20%</t>
  </si>
  <si>
    <t xml:space="preserve">18%</t>
  </si>
  <si>
    <t xml:space="preserve">19%</t>
  </si>
  <si>
    <t xml:space="preserve">17%</t>
  </si>
  <si>
    <t xml:space="preserve">16%</t>
  </si>
  <si>
    <t xml:space="preserve">15%</t>
  </si>
  <si>
    <t xml:space="preserve">13%</t>
  </si>
  <si>
    <t xml:space="preserve">10%</t>
  </si>
  <si>
    <t xml:space="preserve">9%</t>
  </si>
  <si>
    <t xml:space="preserve">8%</t>
  </si>
  <si>
    <t xml:space="preserve">6.3</t>
  </si>
  <si>
    <t xml:space="preserve">5.4</t>
  </si>
  <si>
    <t xml:space="preserve">6.1</t>
  </si>
  <si>
    <t xml:space="preserve">5.1</t>
  </si>
  <si>
    <t xml:space="preserve">6.7</t>
  </si>
  <si>
    <t xml:space="preserve">6.2</t>
  </si>
  <si>
    <t xml:space="preserve">14%</t>
  </si>
  <si>
    <t xml:space="preserve">12%</t>
  </si>
  <si>
    <t xml:space="preserve">7%</t>
  </si>
  <si>
    <t xml:space="preserve">4.3</t>
  </si>
  <si>
    <t xml:space="preserve">23%</t>
  </si>
  <si>
    <t xml:space="preserve">24%</t>
  </si>
  <si>
    <t xml:space="preserve">21%</t>
  </si>
  <si>
    <t xml:space="preserve">7.6</t>
  </si>
  <si>
    <t xml:space="preserve">6.8</t>
  </si>
  <si>
    <t xml:space="preserve">7.1</t>
  </si>
  <si>
    <t xml:space="preserve">Individuals</t>
  </si>
  <si>
    <t xml:space="preserve">6%</t>
  </si>
  <si>
    <t xml:space="preserve">5%</t>
  </si>
  <si>
    <t xml:space="preserve">4%</t>
  </si>
  <si>
    <t xml:space="preserve">Wealthy</t>
  </si>
  <si>
    <t xml:space="preserve">Total</t>
  </si>
  <si>
    <t xml:space="preserve">Table 1.4: Revisions to the tax gap as a percentage of liabilities compared to previous ‘Measuring tax gaps’ (MTG) editions</t>
  </si>
  <si>
    <t xml:space="preserve">This table contains detailed notes: </t>
  </si>
  <si>
    <t xml:space="preserve">This table contains blank cells, which relate to 'Not applicable'.</t>
  </si>
  <si>
    <t xml:space="preserve">Measuring tax gaps publication</t>
  </si>
  <si>
    <t xml:space="preserve">MTG 2026</t>
  </si>
  <si>
    <t xml:space="preserve">MTG 2025</t>
  </si>
  <si>
    <t xml:space="preserve"/>
  </si>
  <si>
    <t xml:space="preserve">MTG 2024</t>
  </si>
  <si>
    <t xml:space="preserve">MTG 2023</t>
  </si>
  <si>
    <t xml:space="preserve">MTG 2022</t>
  </si>
  <si>
    <t xml:space="preserve">MTG 2021</t>
  </si>
  <si>
    <t xml:space="preserve">MTG 2020</t>
  </si>
  <si>
    <t xml:space="preserve">MTG 2019</t>
  </si>
  <si>
    <t xml:space="preserve">MTG 2018</t>
  </si>
  <si>
    <t xml:space="preserve">MTG 2017</t>
  </si>
  <si>
    <t xml:space="preserve">MTG 2016</t>
  </si>
  <si>
    <t xml:space="preserve">MTG 2015</t>
  </si>
  <si>
    <t xml:space="preserve">MTG 2014</t>
  </si>
  <si>
    <t xml:space="preserve">MTG 2013</t>
  </si>
  <si>
    <t xml:space="preserve">MTG 2012</t>
  </si>
  <si>
    <t xml:space="preserve">MTG 2011</t>
  </si>
  <si>
    <t xml:space="preserve">8.1%</t>
  </si>
  <si>
    <t xml:space="preserve">MTG 2010</t>
  </si>
  <si>
    <t xml:space="preserve">MTG 2009</t>
  </si>
  <si>
    <t xml:space="preserve">Table 2.1: Estimated VAT gap (£ billion)</t>
  </si>
  <si>
    <t xml:space="preserve">This table contains detailed notes: [note 13][note 14][note 15][note 16][note 17]</t>
  </si>
  <si>
    <t xml:space="preserve">This table contains blank cells, which relate to 'No available data'.</t>
  </si>
  <si>
    <t xml:space="preserve">Estimated VAT gap</t>
  </si>
  <si>
    <t xml:space="preserve">Theoretical VAT liability</t>
  </si>
  <si>
    <t xml:space="preserve">84.8</t>
  </si>
  <si>
    <t xml:space="preserve">87.7</t>
  </si>
  <si>
    <t xml:space="preserve">90.6</t>
  </si>
  <si>
    <t xml:space="preserve">91.7</t>
  </si>
  <si>
    <t xml:space="preserve">79.8</t>
  </si>
  <si>
    <t xml:space="preserve">93.6</t>
  </si>
  <si>
    <t xml:space="preserve">110.3</t>
  </si>
  <si>
    <t xml:space="preserve">113.2</t>
  </si>
  <si>
    <t xml:space="preserve">117.7</t>
  </si>
  <si>
    <t xml:space="preserve">123.1</t>
  </si>
  <si>
    <t xml:space="preserve">126.0</t>
  </si>
  <si>
    <t xml:space="preserve">131.4</t>
  </si>
  <si>
    <t xml:space="preserve">138.1</t>
  </si>
  <si>
    <t xml:space="preserve">142.5</t>
  </si>
  <si>
    <t xml:space="preserve">147.0</t>
  </si>
  <si>
    <t xml:space="preserve">128.0</t>
  </si>
  <si>
    <t xml:space="preserve">144.8</t>
  </si>
  <si>
    <t xml:space="preserve">172.3</t>
  </si>
  <si>
    <t xml:space="preserve">177.9</t>
  </si>
  <si>
    <t xml:space="preserve">182.8</t>
  </si>
  <si>
    <t xml:space="preserve">VAT receipts</t>
  </si>
  <si>
    <t xml:space="preserve">72.9</t>
  </si>
  <si>
    <t xml:space="preserve">77.4</t>
  </si>
  <si>
    <t xml:space="preserve">80.6</t>
  </si>
  <si>
    <t xml:space="preserve">78.8</t>
  </si>
  <si>
    <t xml:space="preserve">70.1</t>
  </si>
  <si>
    <t xml:space="preserve">83.5</t>
  </si>
  <si>
    <t xml:space="preserve">98.3</t>
  </si>
  <si>
    <t xml:space="preserve">100.6</t>
  </si>
  <si>
    <t xml:space="preserve">104.8</t>
  </si>
  <si>
    <t xml:space="preserve">111.4</t>
  </si>
  <si>
    <t xml:space="preserve">114.9</t>
  </si>
  <si>
    <t xml:space="preserve">119.8</t>
  </si>
  <si>
    <t xml:space="preserve">126.5</t>
  </si>
  <si>
    <t xml:space="preserve">132.5</t>
  </si>
  <si>
    <t xml:space="preserve">129.8</t>
  </si>
  <si>
    <t xml:space="preserve">101.6</t>
  </si>
  <si>
    <t xml:space="preserve">157.5</t>
  </si>
  <si>
    <t xml:space="preserve">158.0</t>
  </si>
  <si>
    <t xml:space="preserve">168.3</t>
  </si>
  <si>
    <t xml:space="preserve">170.9</t>
  </si>
  <si>
    <t xml:space="preserve">VAT receipts (with adjustment for VAT payments deferral)</t>
  </si>
  <si>
    <t xml:space="preserve">134.8</t>
  </si>
  <si>
    <t xml:space="preserve">120.6</t>
  </si>
  <si>
    <t xml:space="preserve">156.4</t>
  </si>
  <si>
    <t xml:space="preserve">167.6</t>
  </si>
  <si>
    <t xml:space="preserve">170.7</t>
  </si>
  <si>
    <t xml:space="preserve">VAT gap</t>
  </si>
  <si>
    <t xml:space="preserve">VAT gap of which non-payment</t>
  </si>
  <si>
    <t xml:space="preserve">VAT gap %</t>
  </si>
  <si>
    <t xml:space="preserve">Table 2.2: Revisions to the VAT gap as a percentage of liabilities compared to previous ‘Measuring tax gaps’ (MTG) editions</t>
  </si>
  <si>
    <t xml:space="preserve">10.4%</t>
  </si>
  <si>
    <t xml:space="preserve">11.3%</t>
  </si>
  <si>
    <t xml:space="preserve">12.8%</t>
  </si>
  <si>
    <t xml:space="preserve">11.9%</t>
  </si>
  <si>
    <t xml:space="preserve">11.7%</t>
  </si>
  <si>
    <t xml:space="preserve">12.7%</t>
  </si>
  <si>
    <t xml:space="preserve">13.1%</t>
  </si>
  <si>
    <t xml:space="preserve">15.2%</t>
  </si>
  <si>
    <t xml:space="preserve">13.5%</t>
  </si>
  <si>
    <t xml:space="preserve">15.5%</t>
  </si>
  <si>
    <t xml:space="preserve">Table 3.1: Excise duty gaps as a proportion of theoretical tax liabilities by component</t>
  </si>
  <si>
    <t xml:space="preserve">This table contains detailed notes: [note 1][note 2][note 18][note 19][note 20]</t>
  </si>
  <si>
    <t xml:space="preserve">Estimates are rounded to the nearest £10 million or the nearest 0.1%.</t>
  </si>
  <si>
    <t xml:space="preserve">Excise tax gap</t>
  </si>
  <si>
    <t xml:space="preserve">Tobacco</t>
  </si>
  <si>
    <t xml:space="preserve">Net duty gap (£ mn)</t>
  </si>
  <si>
    <t xml:space="preserve">2,210</t>
  </si>
  <si>
    <t xml:space="preserve">2,120</t>
  </si>
  <si>
    <t xml:space="preserve">1,740</t>
  </si>
  <si>
    <t xml:space="preserve">1,900</t>
  </si>
  <si>
    <t xml:space="preserve">1,780</t>
  </si>
  <si>
    <t xml:space="preserve">1,450</t>
  </si>
  <si>
    <t xml:space="preserve">1,470</t>
  </si>
  <si>
    <t xml:space="preserve">1,650</t>
  </si>
  <si>
    <t xml:space="preserve">1,800</t>
  </si>
  <si>
    <t xml:space="preserve">1,200</t>
  </si>
  <si>
    <t xml:space="preserve">1,850</t>
  </si>
  <si>
    <t xml:space="preserve">1,860</t>
  </si>
  <si>
    <t xml:space="preserve">1,510</t>
  </si>
  <si>
    <t xml:space="preserve">1,560</t>
  </si>
  <si>
    <t xml:space="preserve">1,610</t>
  </si>
  <si>
    <t xml:space="preserve">1,690</t>
  </si>
  <si>
    <t xml:space="preserve">1,630</t>
  </si>
  <si>
    <t xml:space="preserve">1,500</t>
  </si>
  <si>
    <t xml:space="preserve">1,390</t>
  </si>
  <si>
    <t xml:space="preserve">1,320</t>
  </si>
  <si>
    <t xml:space="preserve">Percentage (%)</t>
  </si>
  <si>
    <t xml:space="preserve">Beer</t>
  </si>
  <si>
    <t xml:space="preserve">310</t>
  </si>
  <si>
    <t xml:space="preserve">390</t>
  </si>
  <si>
    <t xml:space="preserve">320</t>
  </si>
  <si>
    <t xml:space="preserve">410</t>
  </si>
  <si>
    <t xml:space="preserve">440</t>
  </si>
  <si>
    <t xml:space="preserve">490</t>
  </si>
  <si>
    <t xml:space="preserve">640</t>
  </si>
  <si>
    <t xml:space="preserve">620</t>
  </si>
  <si>
    <t xml:space="preserve">560</t>
  </si>
  <si>
    <t xml:space="preserve">470</t>
  </si>
  <si>
    <t xml:space="preserve">730</t>
  </si>
  <si>
    <t xml:space="preserve">670</t>
  </si>
  <si>
    <t xml:space="preserve">480</t>
  </si>
  <si>
    <t xml:space="preserve">360</t>
  </si>
  <si>
    <t xml:space="preserve">690</t>
  </si>
  <si>
    <t xml:space="preserve">Spirits</t>
  </si>
  <si>
    <t xml:space="preserve">160</t>
  </si>
  <si>
    <t xml:space="preserve">270</t>
  </si>
  <si>
    <t xml:space="preserve">110</t>
  </si>
  <si>
    <t xml:space="preserve">290</t>
  </si>
  <si>
    <t xml:space="preserve">70</t>
  </si>
  <si>
    <t xml:space="preserve">130</t>
  </si>
  <si>
    <t xml:space="preserve">260</t>
  </si>
  <si>
    <t xml:space="preserve">250</t>
  </si>
  <si>
    <t xml:space="preserve">80</t>
  </si>
  <si>
    <t xml:space="preserve">180</t>
  </si>
  <si>
    <t xml:space="preserve">60</t>
  </si>
  <si>
    <t xml:space="preserve">Hydrocarbon oils</t>
  </si>
  <si>
    <t xml:space="preserve">610</t>
  </si>
  <si>
    <t xml:space="preserve">750</t>
  </si>
  <si>
    <t xml:space="preserve">140</t>
  </si>
  <si>
    <t xml:space="preserve">150</t>
  </si>
  <si>
    <t xml:space="preserve">120</t>
  </si>
  <si>
    <t xml:space="preserve">40</t>
  </si>
  <si>
    <t xml:space="preserve">Other excise</t>
  </si>
  <si>
    <t xml:space="preserve">350</t>
  </si>
  <si>
    <t xml:space="preserve">370</t>
  </si>
  <si>
    <t xml:space="preserve">430</t>
  </si>
  <si>
    <t xml:space="preserve">830</t>
  </si>
  <si>
    <t xml:space="preserve">740</t>
  </si>
  <si>
    <t xml:space="preserve">570</t>
  </si>
  <si>
    <t xml:space="preserve">630</t>
  </si>
  <si>
    <t xml:space="preserve">380</t>
  </si>
  <si>
    <t xml:space="preserve">840</t>
  </si>
  <si>
    <t xml:space="preserve">790</t>
  </si>
  <si>
    <t xml:space="preserve">Total excise</t>
  </si>
  <si>
    <t xml:space="preserve">3,700</t>
  </si>
  <si>
    <t xml:space="preserve">3,940</t>
  </si>
  <si>
    <t xml:space="preserve">3,150</t>
  </si>
  <si>
    <t xml:space="preserve">3,730</t>
  </si>
  <si>
    <t xml:space="preserve">3,380</t>
  </si>
  <si>
    <t xml:space="preserve">2,810</t>
  </si>
  <si>
    <t xml:space="preserve">2,530</t>
  </si>
  <si>
    <t xml:space="preserve">2,710</t>
  </si>
  <si>
    <t xml:space="preserve">3,690</t>
  </si>
  <si>
    <t xml:space="preserve">2,830</t>
  </si>
  <si>
    <t xml:space="preserve">3,460</t>
  </si>
  <si>
    <t xml:space="preserve">3,370</t>
  </si>
  <si>
    <t xml:space="preserve">2,880</t>
  </si>
  <si>
    <t xml:space="preserve">3,270</t>
  </si>
  <si>
    <t xml:space="preserve">3,120</t>
  </si>
  <si>
    <t xml:space="preserve">3,330</t>
  </si>
  <si>
    <t xml:space="preserve">2,350</t>
  </si>
  <si>
    <t xml:space="preserve">3,020</t>
  </si>
  <si>
    <t xml:space="preserve">Table 3.2: Beer - tax gap (£ million) and proportion of theoretical tax liabilities</t>
  </si>
  <si>
    <t xml:space="preserve">This table contains detailed notes: [note 1][note 10][note 19][note 21][note 22]</t>
  </si>
  <si>
    <t xml:space="preserve">Tax gap (£ million)</t>
  </si>
  <si>
    <t xml:space="preserve">2000-01</t>
  </si>
  <si>
    <t xml:space="preserve">2001-02</t>
  </si>
  <si>
    <t xml:space="preserve">2002-03</t>
  </si>
  <si>
    <t xml:space="preserve">2003-04</t>
  </si>
  <si>
    <t xml:space="preserve">2004-05</t>
  </si>
  <si>
    <t xml:space="preserve">Upper estimate</t>
  </si>
  <si>
    <t xml:space="preserve">240</t>
  </si>
  <si>
    <t xml:space="preserve">530</t>
  </si>
  <si>
    <t xml:space="preserve">460</t>
  </si>
  <si>
    <t xml:space="preserve">660</t>
  </si>
  <si>
    <t xml:space="preserve">760</t>
  </si>
  <si>
    <t xml:space="preserve">860</t>
  </si>
  <si>
    <t xml:space="preserve">970</t>
  </si>
  <si>
    <t xml:space="preserve">1,420</t>
  </si>
  <si>
    <t xml:space="preserve">1,410</t>
  </si>
  <si>
    <t xml:space="preserve">1,270</t>
  </si>
  <si>
    <t xml:space="preserve">1,400</t>
  </si>
  <si>
    <t xml:space="preserve">1,070</t>
  </si>
  <si>
    <t xml:space="preserve">1,810</t>
  </si>
  <si>
    <t xml:space="preserve">650</t>
  </si>
  <si>
    <t xml:space="preserve">1,600</t>
  </si>
  <si>
    <t xml:space="preserve">1,590</t>
  </si>
  <si>
    <t xml:space="preserve">Implied central estimate</t>
  </si>
  <si>
    <t xml:space="preserve">450</t>
  </si>
  <si>
    <t xml:space="preserve">550</t>
  </si>
  <si>
    <t xml:space="preserve">580</t>
  </si>
  <si>
    <t xml:space="preserve">920</t>
  </si>
  <si>
    <t xml:space="preserve">890</t>
  </si>
  <si>
    <t xml:space="preserve">810</t>
  </si>
  <si>
    <t xml:space="preserve">720</t>
  </si>
  <si>
    <t xml:space="preserve">1,100</t>
  </si>
  <si>
    <t xml:space="preserve">1,110</t>
  </si>
  <si>
    <t xml:space="preserve">540</t>
  </si>
  <si>
    <t xml:space="preserve">1,030</t>
  </si>
  <si>
    <t xml:space="preserve">1,020</t>
  </si>
  <si>
    <t xml:space="preserve">of which VAT</t>
  </si>
  <si>
    <t xml:space="preserve">170</t>
  </si>
  <si>
    <t xml:space="preserve">200</t>
  </si>
  <si>
    <t xml:space="preserve">280</t>
  </si>
  <si>
    <t xml:space="preserve">300</t>
  </si>
  <si>
    <t xml:space="preserve">340</t>
  </si>
  <si>
    <t xml:space="preserve">of which duty</t>
  </si>
  <si>
    <t xml:space="preserve">Lower estimate</t>
  </si>
  <si>
    <t xml:space="preserve">420</t>
  </si>
  <si>
    <t xml:space="preserve">400</t>
  </si>
  <si>
    <t xml:space="preserve">Liabilities</t>
  </si>
  <si>
    <t xml:space="preserve">3,070</t>
  </si>
  <si>
    <t xml:space="preserve">3,130</t>
  </si>
  <si>
    <t xml:space="preserve">3,180</t>
  </si>
  <si>
    <t xml:space="preserve">3,300</t>
  </si>
  <si>
    <t xml:space="preserve">3,430</t>
  </si>
  <si>
    <t xml:space="preserve">3,350</t>
  </si>
  <si>
    <t xml:space="preserve">3,310</t>
  </si>
  <si>
    <t xml:space="preserve">3,320</t>
  </si>
  <si>
    <t xml:space="preserve">3,660</t>
  </si>
  <si>
    <t xml:space="preserve">3,450</t>
  </si>
  <si>
    <t xml:space="preserve">3,080</t>
  </si>
  <si>
    <t xml:space="preserve">3,750</t>
  </si>
  <si>
    <t xml:space="preserve">3,680</t>
  </si>
  <si>
    <t xml:space="preserve">3,620</t>
  </si>
  <si>
    <t xml:space="preserve">3,520</t>
  </si>
  <si>
    <t xml:space="preserve">Total theoretical tax liabilities</t>
  </si>
  <si>
    <t xml:space="preserve">3,390</t>
  </si>
  <si>
    <t xml:space="preserve">3,440</t>
  </si>
  <si>
    <t xml:space="preserve">3,590</t>
  </si>
  <si>
    <t xml:space="preserve">3,740</t>
  </si>
  <si>
    <t xml:space="preserve">3,870</t>
  </si>
  <si>
    <t xml:space="preserve">3,910</t>
  </si>
  <si>
    <t xml:space="preserve">3,980</t>
  </si>
  <si>
    <t xml:space="preserve">3,930</t>
  </si>
  <si>
    <t xml:space="preserve">3,840</t>
  </si>
  <si>
    <t xml:space="preserve">4,390</t>
  </si>
  <si>
    <t xml:space="preserve">4,120</t>
  </si>
  <si>
    <t xml:space="preserve">3,820</t>
  </si>
  <si>
    <t xml:space="preserve">4,230</t>
  </si>
  <si>
    <t xml:space="preserve">4,040</t>
  </si>
  <si>
    <t xml:space="preserve">4,310</t>
  </si>
  <si>
    <t xml:space="preserve">4,190</t>
  </si>
  <si>
    <t xml:space="preserve">Proportion of liabilities %</t>
  </si>
  <si>
    <t xml:space="preserve">Table 3.3: Spirits - tax gap (£ million) and proportion of theoretical tax liabilities</t>
  </si>
  <si>
    <t xml:space="preserve">This table contains detailed notes: [note 1][note 10][note 22][note 23][note 24]</t>
  </si>
  <si>
    <t xml:space="preserve">500</t>
  </si>
  <si>
    <t xml:space="preserve">950</t>
  </si>
  <si>
    <t xml:space="preserve">800</t>
  </si>
  <si>
    <t xml:space="preserve">710</t>
  </si>
  <si>
    <t xml:space="preserve">520</t>
  </si>
  <si>
    <t xml:space="preserve">230</t>
  </si>
  <si>
    <t xml:space="preserve">90</t>
  </si>
  <si>
    <t xml:space="preserve">100</t>
  </si>
  <si>
    <t xml:space="preserve">50</t>
  </si>
  <si>
    <t xml:space="preserve">30</t>
  </si>
  <si>
    <t xml:space="preserve">190</t>
  </si>
  <si>
    <t xml:space="preserve">0</t>
  </si>
  <si>
    <t xml:space="preserve">20</t>
  </si>
  <si>
    <t xml:space="preserve">1,840</t>
  </si>
  <si>
    <t xml:space="preserve">1,920</t>
  </si>
  <si>
    <t xml:space="preserve">2,270</t>
  </si>
  <si>
    <t xml:space="preserve">2,360</t>
  </si>
  <si>
    <t xml:space="preserve">2,390</t>
  </si>
  <si>
    <t xml:space="preserve">2,310</t>
  </si>
  <si>
    <t xml:space="preserve">2,260</t>
  </si>
  <si>
    <t xml:space="preserve">2,370</t>
  </si>
  <si>
    <t xml:space="preserve">2,570</t>
  </si>
  <si>
    <t xml:space="preserve">2,680</t>
  </si>
  <si>
    <t xml:space="preserve">2,890</t>
  </si>
  <si>
    <t xml:space="preserve">2,930</t>
  </si>
  <si>
    <t xml:space="preserve">3,060</t>
  </si>
  <si>
    <t xml:space="preserve">3,780</t>
  </si>
  <si>
    <t xml:space="preserve">3,830</t>
  </si>
  <si>
    <t xml:space="preserve">4,400</t>
  </si>
  <si>
    <t xml:space="preserve">4,140</t>
  </si>
  <si>
    <t xml:space="preserve">4,150</t>
  </si>
  <si>
    <t xml:space="preserve">2,040</t>
  </si>
  <si>
    <t xml:space="preserve">2,090</t>
  </si>
  <si>
    <t xml:space="preserve">2,460</t>
  </si>
  <si>
    <t xml:space="preserve">2,490</t>
  </si>
  <si>
    <t xml:space="preserve">2,500</t>
  </si>
  <si>
    <t xml:space="preserve">2,470</t>
  </si>
  <si>
    <t xml:space="preserve">2,520</t>
  </si>
  <si>
    <t xml:space="preserve">2,480</t>
  </si>
  <si>
    <t xml:space="preserve">2,650</t>
  </si>
  <si>
    <t xml:space="preserve">2,640</t>
  </si>
  <si>
    <t xml:space="preserve">3,000</t>
  </si>
  <si>
    <t xml:space="preserve">3,420</t>
  </si>
  <si>
    <t xml:space="preserve">3,280</t>
  </si>
  <si>
    <t xml:space="preserve">3,400</t>
  </si>
  <si>
    <t xml:space="preserve">3,610</t>
  </si>
  <si>
    <t xml:space="preserve">3,890</t>
  </si>
  <si>
    <t xml:space="preserve">4,180</t>
  </si>
  <si>
    <t xml:space="preserve">4,470</t>
  </si>
  <si>
    <t xml:space="preserve">4,200</t>
  </si>
  <si>
    <t xml:space="preserve">4,210</t>
  </si>
  <si>
    <t xml:space="preserve">Table 3.4 - 3.6: Tobacco tax gap</t>
  </si>
  <si>
    <t xml:space="preserve">Table 3.4: Tobacco tax gap (£ million) and proportion of theoretical tax liabilities - combined</t>
  </si>
  <si>
    <t xml:space="preserve">This worksheet contains 3 tables.</t>
  </si>
  <si>
    <t xml:space="preserve">This table contains detailed notes: [note 22][note 25]</t>
  </si>
  <si>
    <t xml:space="preserve">Tobacco illicit market</t>
  </si>
  <si>
    <t xml:space="preserve">Combined tobacco illicit market of which VAT</t>
  </si>
  <si>
    <t xml:space="preserve">510</t>
  </si>
  <si>
    <t xml:space="preserve">Combined tobacco illicit market of which duty</t>
  </si>
  <si>
    <t xml:space="preserve">2,550</t>
  </si>
  <si>
    <t xml:space="preserve">2,150</t>
  </si>
  <si>
    <t xml:space="preserve">2,400</t>
  </si>
  <si>
    <t xml:space="preserve">2,180</t>
  </si>
  <si>
    <t xml:space="preserve">7,650</t>
  </si>
  <si>
    <t xml:space="preserve">7,750</t>
  </si>
  <si>
    <t xml:space="preserve">8,050</t>
  </si>
  <si>
    <t xml:space="preserve">8,090</t>
  </si>
  <si>
    <t xml:space="preserve">8,100</t>
  </si>
  <si>
    <t xml:space="preserve">7,960</t>
  </si>
  <si>
    <t xml:space="preserve">8,150</t>
  </si>
  <si>
    <t xml:space="preserve">8,220</t>
  </si>
  <si>
    <t xml:space="preserve">8,810</t>
  </si>
  <si>
    <t xml:space="preserve">9,140</t>
  </si>
  <si>
    <t xml:space="preserve">9,550</t>
  </si>
  <si>
    <t xml:space="preserve">9,680</t>
  </si>
  <si>
    <t xml:space="preserve">9,530</t>
  </si>
  <si>
    <t xml:space="preserve">9,480</t>
  </si>
  <si>
    <t xml:space="preserve">8,910</t>
  </si>
  <si>
    <t xml:space="preserve">8,830</t>
  </si>
  <si>
    <t xml:space="preserve">9,290</t>
  </si>
  <si>
    <t xml:space="preserve">8,800</t>
  </si>
  <si>
    <t xml:space="preserve">9,960</t>
  </si>
  <si>
    <t xml:space="preserve">10,280</t>
  </si>
  <si>
    <t xml:space="preserve">10,000</t>
  </si>
  <si>
    <t xml:space="preserve">7,930</t>
  </si>
  <si>
    <t xml:space="preserve">10,190</t>
  </si>
  <si>
    <t xml:space="preserve">10,240</t>
  </si>
  <si>
    <t xml:space="preserve">10,210</t>
  </si>
  <si>
    <t xml:space="preserve">10,490</t>
  </si>
  <si>
    <t xml:space="preserve">10,170</t>
  </si>
  <si>
    <t xml:space="preserve">10,270</t>
  </si>
  <si>
    <t xml:space="preserve">9,830</t>
  </si>
  <si>
    <t xml:space="preserve">10,120</t>
  </si>
  <si>
    <t xml:space="preserve">10,590</t>
  </si>
  <si>
    <t xml:space="preserve">11,020</t>
  </si>
  <si>
    <t xml:space="preserve">11,330</t>
  </si>
  <si>
    <t xml:space="preserve">10,750</t>
  </si>
  <si>
    <t xml:space="preserve">10,770</t>
  </si>
  <si>
    <t xml:space="preserve">10,340</t>
  </si>
  <si>
    <t xml:space="preserve">10,850</t>
  </si>
  <si>
    <t xml:space="preserve">10,410</t>
  </si>
  <si>
    <t xml:space="preserve">11,650</t>
  </si>
  <si>
    <t xml:space="preserve">11,910</t>
  </si>
  <si>
    <t xml:space="preserve">11,500</t>
  </si>
  <si>
    <t xml:space="preserve">9,240</t>
  </si>
  <si>
    <t xml:space="preserve">25.0%</t>
  </si>
  <si>
    <t xml:space="preserve">24.2%</t>
  </si>
  <si>
    <t xml:space="preserve">22.9%</t>
  </si>
  <si>
    <t xml:space="preserve">21.2%</t>
  </si>
  <si>
    <t xml:space="preserve">Table 3.5: Tobacco tax gap (£ million) and proportion of theoretical tax liabilities - cigarettes</t>
  </si>
  <si>
    <t xml:space="preserve">This table contains detailed notes: [note 10][note 22][note 26][note 27]</t>
  </si>
  <si>
    <t xml:space="preserve">Cigarette illicit market</t>
  </si>
  <si>
    <t xml:space="preserve">Cigarette upper estimate</t>
  </si>
  <si>
    <t xml:space="preserve">2,780</t>
  </si>
  <si>
    <t xml:space="preserve">2,410</t>
  </si>
  <si>
    <t xml:space="preserve">2,760</t>
  </si>
  <si>
    <t xml:space="preserve">2,230</t>
  </si>
  <si>
    <t xml:space="preserve">1,930</t>
  </si>
  <si>
    <t xml:space="preserve">1,830</t>
  </si>
  <si>
    <t xml:space="preserve">1,870</t>
  </si>
  <si>
    <t xml:space="preserve">2,200</t>
  </si>
  <si>
    <t xml:space="preserve">1,360</t>
  </si>
  <si>
    <t xml:space="preserve">1,820</t>
  </si>
  <si>
    <t xml:space="preserve">1,370</t>
  </si>
  <si>
    <t xml:space="preserve">1,340</t>
  </si>
  <si>
    <t xml:space="preserve">1,550</t>
  </si>
  <si>
    <t xml:space="preserve">1,530</t>
  </si>
  <si>
    <t xml:space="preserve">1,580</t>
  </si>
  <si>
    <t xml:space="preserve">2,110</t>
  </si>
  <si>
    <t xml:space="preserve">Cigarette lower estimate</t>
  </si>
  <si>
    <t xml:space="preserve">1,940</t>
  </si>
  <si>
    <t xml:space="preserve">1,430</t>
  </si>
  <si>
    <t xml:space="preserve">1,440</t>
  </si>
  <si>
    <t xml:space="preserve">1,080</t>
  </si>
  <si>
    <t xml:space="preserve">980</t>
  </si>
  <si>
    <t xml:space="preserve">330</t>
  </si>
  <si>
    <t xml:space="preserve">700</t>
  </si>
  <si>
    <t xml:space="preserve">1,220</t>
  </si>
  <si>
    <t xml:space="preserve">10</t>
  </si>
  <si>
    <t xml:space="preserve">Cigarette central estimate of which VAT</t>
  </si>
  <si>
    <t xml:space="preserve">210</t>
  </si>
  <si>
    <t xml:space="preserve">220</t>
  </si>
  <si>
    <t xml:space="preserve">Cigarette central estimate of which Duty</t>
  </si>
  <si>
    <t xml:space="preserve">1,990</t>
  </si>
  <si>
    <t xml:space="preserve">1,570</t>
  </si>
  <si>
    <t xml:space="preserve">1,240</t>
  </si>
  <si>
    <t xml:space="preserve">770</t>
  </si>
  <si>
    <t xml:space="preserve">960</t>
  </si>
  <si>
    <t xml:space="preserve">1,260</t>
  </si>
  <si>
    <t xml:space="preserve">Cigarette central estimate</t>
  </si>
  <si>
    <t xml:space="preserve">1,890</t>
  </si>
  <si>
    <t xml:space="preserve">1,130</t>
  </si>
  <si>
    <t xml:space="preserve">1,290</t>
  </si>
  <si>
    <t xml:space="preserve">1,750</t>
  </si>
  <si>
    <t xml:space="preserve">880</t>
  </si>
  <si>
    <t xml:space="preserve">820</t>
  </si>
  <si>
    <t xml:space="preserve">910</t>
  </si>
  <si>
    <t xml:space="preserve">1,060</t>
  </si>
  <si>
    <t xml:space="preserve">7,270</t>
  </si>
  <si>
    <t xml:space="preserve">7,470</t>
  </si>
  <si>
    <t xml:space="preserve">7,770</t>
  </si>
  <si>
    <t xml:space="preserve">7,780</t>
  </si>
  <si>
    <t xml:space="preserve">7,610</t>
  </si>
  <si>
    <t xml:space="preserve">7,740</t>
  </si>
  <si>
    <t xml:space="preserve">7,710</t>
  </si>
  <si>
    <t xml:space="preserve">8,440</t>
  </si>
  <si>
    <t xml:space="preserve">8,620</t>
  </si>
  <si>
    <t xml:space="preserve">8,640</t>
  </si>
  <si>
    <t xml:space="preserve">8,410</t>
  </si>
  <si>
    <t xml:space="preserve">8,400</t>
  </si>
  <si>
    <t xml:space="preserve">8,280</t>
  </si>
  <si>
    <t xml:space="preserve">7,670</t>
  </si>
  <si>
    <t xml:space="preserve">7,500</t>
  </si>
  <si>
    <t xml:space="preserve">7,800</t>
  </si>
  <si>
    <t xml:space="preserve">7,230</t>
  </si>
  <si>
    <t xml:space="preserve">8,020</t>
  </si>
  <si>
    <t xml:space="preserve">7,640</t>
  </si>
  <si>
    <t xml:space="preserve">6,710</t>
  </si>
  <si>
    <t xml:space="preserve">6,120</t>
  </si>
  <si>
    <t xml:space="preserve">9,250</t>
  </si>
  <si>
    <t xml:space="preserve">9,370</t>
  </si>
  <si>
    <t xml:space="preserve">9,350</t>
  </si>
  <si>
    <t xml:space="preserve">9,640</t>
  </si>
  <si>
    <t xml:space="preserve">9,280</t>
  </si>
  <si>
    <t xml:space="preserve">9,160</t>
  </si>
  <si>
    <t xml:space="preserve">8,860</t>
  </si>
  <si>
    <t xml:space="preserve">8,940</t>
  </si>
  <si>
    <t xml:space="preserve">9,360</t>
  </si>
  <si>
    <t xml:space="preserve">9,390</t>
  </si>
  <si>
    <t xml:space="preserve">9,600</t>
  </si>
  <si>
    <t xml:space="preserve">9,440</t>
  </si>
  <si>
    <t xml:space="preserve">8,980</t>
  </si>
  <si>
    <t xml:space="preserve">9,070</t>
  </si>
  <si>
    <t xml:space="preserve">8,290</t>
  </si>
  <si>
    <t xml:space="preserve">8,880</t>
  </si>
  <si>
    <t xml:space="preserve">7,940</t>
  </si>
  <si>
    <t xml:space="preserve">8,270</t>
  </si>
  <si>
    <t xml:space="preserve">8,750</t>
  </si>
  <si>
    <t xml:space="preserve">8,330</t>
  </si>
  <si>
    <t xml:space="preserve">7,390</t>
  </si>
  <si>
    <t xml:space="preserve">6,960</t>
  </si>
  <si>
    <t xml:space="preserve">21.5%</t>
  </si>
  <si>
    <t xml:space="preserve">20.3%</t>
  </si>
  <si>
    <t xml:space="preserve">Table 3.6: Tobacco tax gap (£ million) and proportion of theoretical tax liabilities - hand-rolling tobacco</t>
  </si>
  <si>
    <t xml:space="preserve">This table contains detailed notes: [note 10][note 22][note 27][note 28]</t>
  </si>
  <si>
    <t xml:space="preserve">Hand-rolling tobacco illicit market</t>
  </si>
  <si>
    <t xml:space="preserve">HRT upper estimate</t>
  </si>
  <si>
    <t xml:space="preserve">1,010</t>
  </si>
  <si>
    <t xml:space="preserve">1,040</t>
  </si>
  <si>
    <t xml:space="preserve">1,000</t>
  </si>
  <si>
    <t xml:space="preserve">1,150</t>
  </si>
  <si>
    <t xml:space="preserve">1,120</t>
  </si>
  <si>
    <t xml:space="preserve">1,210</t>
  </si>
  <si>
    <t xml:space="preserve">780</t>
  </si>
  <si>
    <t xml:space="preserve">1,090</t>
  </si>
  <si>
    <t xml:space="preserve">1,350</t>
  </si>
  <si>
    <t xml:space="preserve">1,330</t>
  </si>
  <si>
    <t xml:space="preserve">1,190</t>
  </si>
  <si>
    <t xml:space="preserve">HRT lower estimate</t>
  </si>
  <si>
    <t xml:space="preserve">940</t>
  </si>
  <si>
    <t xml:space="preserve">HRT central estimate of which VAT</t>
  </si>
  <si>
    <t xml:space="preserve">HRT central estimate of which Duty</t>
  </si>
  <si>
    <t xml:space="preserve">680</t>
  </si>
  <si>
    <t xml:space="preserve">900</t>
  </si>
  <si>
    <t xml:space="preserve">HRT central estimate</t>
  </si>
  <si>
    <t xml:space="preserve">870</t>
  </si>
  <si>
    <t xml:space="preserve">850</t>
  </si>
  <si>
    <t xml:space="preserve">1,180</t>
  </si>
  <si>
    <t xml:space="preserve">930</t>
  </si>
  <si>
    <t xml:space="preserve">1,050</t>
  </si>
  <si>
    <t xml:space="preserve">1,490</t>
  </si>
  <si>
    <t xml:space="preserve">2,100</t>
  </si>
  <si>
    <t xml:space="preserve">1,170</t>
  </si>
  <si>
    <t xml:space="preserve">1,230</t>
  </si>
  <si>
    <t xml:space="preserve">1,770</t>
  </si>
  <si>
    <t xml:space="preserve">1,790</t>
  </si>
  <si>
    <t xml:space="preserve">1,700</t>
  </si>
  <si>
    <t xml:space="preserve">2,050</t>
  </si>
  <si>
    <t xml:space="preserve">1,960</t>
  </si>
  <si>
    <t xml:space="preserve">3,160</t>
  </si>
  <si>
    <t xml:space="preserve">2,800</t>
  </si>
  <si>
    <t xml:space="preserve">2,280</t>
  </si>
  <si>
    <t xml:space="preserve">Table 3.7 - 3.8: Hydrocarbon oils and diesel tax gap (£ million) and proportion of theoretical tax liabilities</t>
  </si>
  <si>
    <t xml:space="preserve">Table 3.7: Hydrocarbon oils tax gap (£ million) and proportion of theoretical tax liabilities</t>
  </si>
  <si>
    <t xml:space="preserve">This worksheet contains 2 tables.</t>
  </si>
  <si>
    <t xml:space="preserve">This table contains detailed notes: [note 10][note 29][note 30][note 31]</t>
  </si>
  <si>
    <t xml:space="preserve">Hydrocarbon oils tax gap</t>
  </si>
  <si>
    <t xml:space="preserve">Gross gap</t>
  </si>
  <si>
    <t xml:space="preserve">Compliance yield</t>
  </si>
  <si>
    <t xml:space="preserve">&lt;10</t>
  </si>
  <si>
    <t xml:space="preserve">Central estimate </t>
  </si>
  <si>
    <t xml:space="preserve">2,020</t>
  </si>
  <si>
    <t xml:space="preserve">1,760</t>
  </si>
  <si>
    <t xml:space="preserve">1,300</t>
  </si>
  <si>
    <t xml:space="preserve">Central estimate of which VAT</t>
  </si>
  <si>
    <t xml:space="preserve">Central estimate of which duty</t>
  </si>
  <si>
    <t xml:space="preserve">1,280</t>
  </si>
  <si>
    <t xml:space="preserve">23,440</t>
  </si>
  <si>
    <t xml:space="preserve">23,590</t>
  </si>
  <si>
    <t xml:space="preserve">24,910</t>
  </si>
  <si>
    <t xml:space="preserve">24,620</t>
  </si>
  <si>
    <t xml:space="preserve">26,200</t>
  </si>
  <si>
    <t xml:space="preserve">27,260</t>
  </si>
  <si>
    <t xml:space="preserve">26,800</t>
  </si>
  <si>
    <t xml:space="preserve">26,570</t>
  </si>
  <si>
    <t xml:space="preserve">26,880</t>
  </si>
  <si>
    <t xml:space="preserve">27,160</t>
  </si>
  <si>
    <t xml:space="preserve">27,620</t>
  </si>
  <si>
    <t xml:space="preserve">27,940</t>
  </si>
  <si>
    <t xml:space="preserve">27,880</t>
  </si>
  <si>
    <t xml:space="preserve">28,150</t>
  </si>
  <si>
    <t xml:space="preserve">27,500</t>
  </si>
  <si>
    <t xml:space="preserve">21,170</t>
  </si>
  <si>
    <t xml:space="preserve">25,970</t>
  </si>
  <si>
    <t xml:space="preserve">25,100</t>
  </si>
  <si>
    <t xml:space="preserve">24,920</t>
  </si>
  <si>
    <t xml:space="preserve">24,360</t>
  </si>
  <si>
    <t xml:space="preserve">24,110</t>
  </si>
  <si>
    <t xml:space="preserve">24,260</t>
  </si>
  <si>
    <t xml:space="preserve">25,520</t>
  </si>
  <si>
    <t xml:space="preserve">25,370</t>
  </si>
  <si>
    <t xml:space="preserve">26,930</t>
  </si>
  <si>
    <t xml:space="preserve">26,960</t>
  </si>
  <si>
    <t xml:space="preserve">26,650</t>
  </si>
  <si>
    <t xml:space="preserve">26,940</t>
  </si>
  <si>
    <t xml:space="preserve">27,210</t>
  </si>
  <si>
    <t xml:space="preserve">27,680</t>
  </si>
  <si>
    <t xml:space="preserve">28,080</t>
  </si>
  <si>
    <t xml:space="preserve">28,020</t>
  </si>
  <si>
    <t xml:space="preserve">28,290</t>
  </si>
  <si>
    <t xml:space="preserve">27,650</t>
  </si>
  <si>
    <t xml:space="preserve">21,290</t>
  </si>
  <si>
    <t xml:space="preserve">26,110</t>
  </si>
  <si>
    <t xml:space="preserve">25,150</t>
  </si>
  <si>
    <t xml:space="preserve">24,970</t>
  </si>
  <si>
    <t xml:space="preserve">24,400</t>
  </si>
  <si>
    <t xml:space="preserve">Table 3.8: Diesel tax gap (£ million) and proportion of theoretical tax liabilities</t>
  </si>
  <si>
    <t xml:space="preserve">Diesel tax gap</t>
  </si>
  <si>
    <t xml:space="preserve">Tax gap central estimate</t>
  </si>
  <si>
    <t xml:space="preserve">Tax gap central VAT estimate</t>
  </si>
  <si>
    <t xml:space="preserve">Tax gap central duty estimate</t>
  </si>
  <si>
    <t xml:space="preserve">11,060</t>
  </si>
  <si>
    <t xml:space="preserve">11,600</t>
  </si>
  <si>
    <t xml:space="preserve">12,650</t>
  </si>
  <si>
    <t xml:space="preserve">12,690</t>
  </si>
  <si>
    <t xml:space="preserve">13,700</t>
  </si>
  <si>
    <t xml:space="preserve">14,830</t>
  </si>
  <si>
    <t xml:space="preserve">14,940</t>
  </si>
  <si>
    <t xml:space="preserve">15,250</t>
  </si>
  <si>
    <t xml:space="preserve">15,820</t>
  </si>
  <si>
    <t xml:space="preserve">16,340</t>
  </si>
  <si>
    <t xml:space="preserve">16,970</t>
  </si>
  <si>
    <t xml:space="preserve">17,450</t>
  </si>
  <si>
    <t xml:space="preserve">17,620</t>
  </si>
  <si>
    <t xml:space="preserve">17,650</t>
  </si>
  <si>
    <t xml:space="preserve">17,280</t>
  </si>
  <si>
    <t xml:space="preserve">13,630</t>
  </si>
  <si>
    <t xml:space="preserve">16,150</t>
  </si>
  <si>
    <t xml:space="preserve">16,000</t>
  </si>
  <si>
    <t xml:space="preserve">15,420</t>
  </si>
  <si>
    <t xml:space="preserve">14,710</t>
  </si>
  <si>
    <t xml:space="preserve">11,730</t>
  </si>
  <si>
    <t xml:space="preserve">12,270</t>
  </si>
  <si>
    <t xml:space="preserve">13,260</t>
  </si>
  <si>
    <t xml:space="preserve">13,440</t>
  </si>
  <si>
    <t xml:space="preserve">14,430</t>
  </si>
  <si>
    <t xml:space="preserve">15,190</t>
  </si>
  <si>
    <t xml:space="preserve">15,100</t>
  </si>
  <si>
    <t xml:space="preserve">15,320</t>
  </si>
  <si>
    <t xml:space="preserve">15,880</t>
  </si>
  <si>
    <t xml:space="preserve">16,400</t>
  </si>
  <si>
    <t xml:space="preserve">17,020</t>
  </si>
  <si>
    <t xml:space="preserve">17,590</t>
  </si>
  <si>
    <t xml:space="preserve">17,770</t>
  </si>
  <si>
    <t xml:space="preserve">17,800</t>
  </si>
  <si>
    <t xml:space="preserve">17,430</t>
  </si>
  <si>
    <t xml:space="preserve">13,750</t>
  </si>
  <si>
    <t xml:space="preserve">16,290</t>
  </si>
  <si>
    <t xml:space="preserve">16,050</t>
  </si>
  <si>
    <t xml:space="preserve">15,460</t>
  </si>
  <si>
    <t xml:space="preserve">14,750</t>
  </si>
  <si>
    <t xml:space="preserve">Table 3.9 - 3.12: Diesel tax gap and illict market share</t>
  </si>
  <si>
    <t xml:space="preserve">Table 3.9: Great Britain diesel - illicit market share</t>
  </si>
  <si>
    <t xml:space="preserve">This worksheet contains 4 tables.</t>
  </si>
  <si>
    <t xml:space="preserve">This table contains detailed notes: [note 1][note 24][note 29][note 30][note 31]</t>
  </si>
  <si>
    <t xml:space="preserve">Percentage figures were independently rounded to the nearest 1%.</t>
  </si>
  <si>
    <t xml:space="preserve">Illicit market share</t>
  </si>
  <si>
    <t xml:space="preserve">11%</t>
  </si>
  <si>
    <t xml:space="preserve">3%</t>
  </si>
  <si>
    <t xml:space="preserve">1%</t>
  </si>
  <si>
    <t xml:space="preserve">&lt;1%</t>
  </si>
  <si>
    <t xml:space="preserve">Central estimate</t>
  </si>
  <si>
    <t xml:space="preserve">2%</t>
  </si>
  <si>
    <t xml:space="preserve">Table 3.10: Great Britain diesel - tax gap (£ million)</t>
  </si>
  <si>
    <t xml:space="preserve">This table contains detailed notes: [note 1][note 22][note 24][note 29][note 30][note 31]</t>
  </si>
  <si>
    <t xml:space="preserve">Estimates are rounded to the nearest £10 million.</t>
  </si>
  <si>
    <t xml:space="preserve">2,600</t>
  </si>
  <si>
    <t xml:space="preserve">2,300</t>
  </si>
  <si>
    <t xml:space="preserve">1,250</t>
  </si>
  <si>
    <t xml:space="preserve">600</t>
  </si>
  <si>
    <t xml:space="preserve">Table 3.11: Northern Ireland diesel - illicit market share</t>
  </si>
  <si>
    <t xml:space="preserve">31%</t>
  </si>
  <si>
    <t xml:space="preserve">28%</t>
  </si>
  <si>
    <t xml:space="preserve">27%</t>
  </si>
  <si>
    <t xml:space="preserve">29%</t>
  </si>
  <si>
    <t xml:space="preserve">26%</t>
  </si>
  <si>
    <t xml:space="preserve">25%</t>
  </si>
  <si>
    <t xml:space="preserve">30%</t>
  </si>
  <si>
    <t xml:space="preserve">0%</t>
  </si>
  <si>
    <t xml:space="preserve">Table 3.12: Northern Ireland diesel - tax gap (£ million)</t>
  </si>
  <si>
    <t xml:space="preserve">Table 3.13: Other excise duties tax gap (£ million) and proportion of theoretical tax liabilities</t>
  </si>
  <si>
    <t xml:space="preserve">Betting and gaming, cider and perry, spirits-based ready-to-drinks and wine duties</t>
  </si>
  <si>
    <t xml:space="preserve">4,060</t>
  </si>
  <si>
    <t xml:space="preserve">4,080</t>
  </si>
  <si>
    <t xml:space="preserve">4,510</t>
  </si>
  <si>
    <t xml:space="preserve">4,690</t>
  </si>
  <si>
    <t xml:space="preserve">4,970</t>
  </si>
  <si>
    <t xml:space="preserve">5,370</t>
  </si>
  <si>
    <t xml:space="preserve">5,560</t>
  </si>
  <si>
    <t xml:space="preserve">6,360</t>
  </si>
  <si>
    <t xml:space="preserve">6,330</t>
  </si>
  <si>
    <t xml:space="preserve">7,030</t>
  </si>
  <si>
    <t xml:space="preserve">7,260</t>
  </si>
  <si>
    <t xml:space="preserve">7,380</t>
  </si>
  <si>
    <t xml:space="preserve">7,720</t>
  </si>
  <si>
    <t xml:space="preserve">7,850</t>
  </si>
  <si>
    <t xml:space="preserve">9,330</t>
  </si>
  <si>
    <t xml:space="preserve">9,180</t>
  </si>
  <si>
    <t xml:space="preserve">4,410</t>
  </si>
  <si>
    <t xml:space="preserve">4,580</t>
  </si>
  <si>
    <t xml:space="preserve">4,840</t>
  </si>
  <si>
    <t xml:space="preserve">5,000</t>
  </si>
  <si>
    <t xml:space="preserve">5,090</t>
  </si>
  <si>
    <t xml:space="preserve">5,400</t>
  </si>
  <si>
    <t xml:space="preserve">5,760</t>
  </si>
  <si>
    <t xml:space="preserve">5,990</t>
  </si>
  <si>
    <t xml:space="preserve">7,190</t>
  </si>
  <si>
    <t xml:space="preserve">7,020</t>
  </si>
  <si>
    <t xml:space="preserve">7,950</t>
  </si>
  <si>
    <t xml:space="preserve">8,260</t>
  </si>
  <si>
    <t xml:space="preserve">8,570</t>
  </si>
  <si>
    <t xml:space="preserve">8,780</t>
  </si>
  <si>
    <t xml:space="preserve">Table 3.14 - 3.16: Beer - market share, revenue consumption and volume consumption</t>
  </si>
  <si>
    <t xml:space="preserve">Table 3.14: Beer - market share</t>
  </si>
  <si>
    <t xml:space="preserve">This table contains detailed notes: [note 1][note 19][note 32]</t>
  </si>
  <si>
    <t xml:space="preserve">Estimate</t>
  </si>
  <si>
    <t xml:space="preserve">UK tax paid consumption</t>
  </si>
  <si>
    <t xml:space="preserve">90%</t>
  </si>
  <si>
    <t xml:space="preserve">91%</t>
  </si>
  <si>
    <t xml:space="preserve">89%</t>
  </si>
  <si>
    <t xml:space="preserve">88%</t>
  </si>
  <si>
    <t xml:space="preserve">85%</t>
  </si>
  <si>
    <t xml:space="preserve">86%</t>
  </si>
  <si>
    <t xml:space="preserve">87%</t>
  </si>
  <si>
    <t xml:space="preserve">83%</t>
  </si>
  <si>
    <t xml:space="preserve">92%</t>
  </si>
  <si>
    <t xml:space="preserve">Duty-free shopping</t>
  </si>
  <si>
    <t xml:space="preserve">Illicit market</t>
  </si>
  <si>
    <t xml:space="preserve">93%</t>
  </si>
  <si>
    <t xml:space="preserve">94%</t>
  </si>
  <si>
    <t xml:space="preserve">84%</t>
  </si>
  <si>
    <t xml:space="preserve">78%</t>
  </si>
  <si>
    <t xml:space="preserve">80%</t>
  </si>
  <si>
    <t xml:space="preserve">79%</t>
  </si>
  <si>
    <t xml:space="preserve">76%</t>
  </si>
  <si>
    <t xml:space="preserve">73%</t>
  </si>
  <si>
    <t xml:space="preserve">75%</t>
  </si>
  <si>
    <t xml:space="preserve">74%</t>
  </si>
  <si>
    <t xml:space="preserve">Table 3.15: Beer - revenue consumption (£ million)</t>
  </si>
  <si>
    <t xml:space="preserve">This table contains detailed notes: [note 1][note 19]</t>
  </si>
  <si>
    <t xml:space="preserve">4,720</t>
  </si>
  <si>
    <t xml:space="preserve">4,990</t>
  </si>
  <si>
    <t xml:space="preserve">5,180</t>
  </si>
  <si>
    <t xml:space="preserve">5,480</t>
  </si>
  <si>
    <t xml:space="preserve">5,520</t>
  </si>
  <si>
    <t xml:space="preserve">5,510</t>
  </si>
  <si>
    <t xml:space="preserve">5,270</t>
  </si>
  <si>
    <t xml:space="preserve">5,150</t>
  </si>
  <si>
    <t xml:space="preserve">5,200</t>
  </si>
  <si>
    <t xml:space="preserve">5,410</t>
  </si>
  <si>
    <t xml:space="preserve">6,100</t>
  </si>
  <si>
    <t xml:space="preserve">6,150</t>
  </si>
  <si>
    <t xml:space="preserve">6,250</t>
  </si>
  <si>
    <t xml:space="preserve">6,460</t>
  </si>
  <si>
    <t xml:space="preserve">6,450</t>
  </si>
  <si>
    <t xml:space="preserve">6,640</t>
  </si>
  <si>
    <t xml:space="preserve">6,920</t>
  </si>
  <si>
    <t xml:space="preserve">7,330</t>
  </si>
  <si>
    <t xml:space="preserve">7,210</t>
  </si>
  <si>
    <t xml:space="preserve">5,330</t>
  </si>
  <si>
    <t xml:space="preserve">7,420</t>
  </si>
  <si>
    <t xml:space="preserve">5,750</t>
  </si>
  <si>
    <t xml:space="preserve">5,850</t>
  </si>
  <si>
    <t xml:space="preserve">Total consumption</t>
  </si>
  <si>
    <t xml:space="preserve">5,740</t>
  </si>
  <si>
    <t xml:space="preserve">5,590</t>
  </si>
  <si>
    <t xml:space="preserve">6,030</t>
  </si>
  <si>
    <t xml:space="preserve">6,690</t>
  </si>
  <si>
    <t xml:space="preserve">6,850</t>
  </si>
  <si>
    <t xml:space="preserve">7,180</t>
  </si>
  <si>
    <t xml:space="preserve">7,360</t>
  </si>
  <si>
    <t xml:space="preserve">7,540</t>
  </si>
  <si>
    <t xml:space="preserve">8,190</t>
  </si>
  <si>
    <t xml:space="preserve">6,440</t>
  </si>
  <si>
    <t xml:space="preserve">8,120</t>
  </si>
  <si>
    <t xml:space="preserve">6,770</t>
  </si>
  <si>
    <t xml:space="preserve">6,870</t>
  </si>
  <si>
    <t xml:space="preserve">5,030</t>
  </si>
  <si>
    <t xml:space="preserve">5,600</t>
  </si>
  <si>
    <t xml:space="preserve">6,060</t>
  </si>
  <si>
    <t xml:space="preserve">6,040</t>
  </si>
  <si>
    <t xml:space="preserve">5,910</t>
  </si>
  <si>
    <t xml:space="preserve">5,700</t>
  </si>
  <si>
    <t xml:space="preserve">5,970</t>
  </si>
  <si>
    <t xml:space="preserve">6,280</t>
  </si>
  <si>
    <t xml:space="preserve">6,880</t>
  </si>
  <si>
    <t xml:space="preserve">7,140</t>
  </si>
  <si>
    <t xml:space="preserve">7,690</t>
  </si>
  <si>
    <t xml:space="preserve">7,880</t>
  </si>
  <si>
    <t xml:space="preserve">7,730</t>
  </si>
  <si>
    <t xml:space="preserve">8,000</t>
  </si>
  <si>
    <t xml:space="preserve">8,740</t>
  </si>
  <si>
    <t xml:space="preserve">8,450</t>
  </si>
  <si>
    <t xml:space="preserve">8,070</t>
  </si>
  <si>
    <t xml:space="preserve">7,350</t>
  </si>
  <si>
    <t xml:space="preserve">7,440</t>
  </si>
  <si>
    <t xml:space="preserve">5,580</t>
  </si>
  <si>
    <t xml:space="preserve">5,550</t>
  </si>
  <si>
    <t xml:space="preserve">5,780</t>
  </si>
  <si>
    <t xml:space="preserve">6,500</t>
  </si>
  <si>
    <t xml:space="preserve">6,570</t>
  </si>
  <si>
    <t xml:space="preserve">6,680</t>
  </si>
  <si>
    <t xml:space="preserve">6,840</t>
  </si>
  <si>
    <t xml:space="preserve">6,810</t>
  </si>
  <si>
    <t xml:space="preserve">7,040</t>
  </si>
  <si>
    <t xml:space="preserve">7,300</t>
  </si>
  <si>
    <t xml:space="preserve">5,730</t>
  </si>
  <si>
    <t xml:space="preserve">6,200</t>
  </si>
  <si>
    <t xml:space="preserve">6,300</t>
  </si>
  <si>
    <t xml:space="preserve">Table 3.16: Beer - volume consumption (million litres)</t>
  </si>
  <si>
    <t xml:space="preserve">Estimates are rounded to the nearest 10 million litres.</t>
  </si>
  <si>
    <t xml:space="preserve">5,110</t>
  </si>
  <si>
    <t xml:space="preserve">5,630</t>
  </si>
  <si>
    <t xml:space="preserve">5,490</t>
  </si>
  <si>
    <t xml:space="preserve">5,160</t>
  </si>
  <si>
    <t xml:space="preserve">4,620</t>
  </si>
  <si>
    <t xml:space="preserve">4,260</t>
  </si>
  <si>
    <t xml:space="preserve">4,250</t>
  </si>
  <si>
    <t xml:space="preserve">4,380</t>
  </si>
  <si>
    <t xml:space="preserve">4,360</t>
  </si>
  <si>
    <t xml:space="preserve">4,420</t>
  </si>
  <si>
    <t xml:space="preserve">4,660</t>
  </si>
  <si>
    <t xml:space="preserve">4,820</t>
  </si>
  <si>
    <t xml:space="preserve">4,500</t>
  </si>
  <si>
    <t xml:space="preserve">3,970</t>
  </si>
  <si>
    <t xml:space="preserve">4,880</t>
  </si>
  <si>
    <t xml:space="preserve">4,590</t>
  </si>
  <si>
    <t xml:space="preserve">5,070</t>
  </si>
  <si>
    <t xml:space="preserve">4,830</t>
  </si>
  <si>
    <t xml:space="preserve">4,810</t>
  </si>
  <si>
    <t xml:space="preserve">4,770</t>
  </si>
  <si>
    <t xml:space="preserve">5,040</t>
  </si>
  <si>
    <t xml:space="preserve">5,060</t>
  </si>
  <si>
    <t xml:space="preserve">5,170</t>
  </si>
  <si>
    <t xml:space="preserve">5,300</t>
  </si>
  <si>
    <t xml:space="preserve">5,250</t>
  </si>
  <si>
    <t xml:space="preserve">4,870</t>
  </si>
  <si>
    <t xml:space="preserve">5,010</t>
  </si>
  <si>
    <t xml:space="preserve">4,170</t>
  </si>
  <si>
    <t xml:space="preserve">1,160</t>
  </si>
  <si>
    <t xml:space="preserve">1,540</t>
  </si>
  <si>
    <t xml:space="preserve">5,840</t>
  </si>
  <si>
    <t xml:space="preserve">6,320</t>
  </si>
  <si>
    <t xml:space="preserve">6,080</t>
  </si>
  <si>
    <t xml:space="preserve">5,980</t>
  </si>
  <si>
    <t xml:space="preserve">5,940</t>
  </si>
  <si>
    <t xml:space="preserve">5,710</t>
  </si>
  <si>
    <t xml:space="preserve">5,210</t>
  </si>
  <si>
    <t xml:space="preserve">5,280</t>
  </si>
  <si>
    <t xml:space="preserve">4,960</t>
  </si>
  <si>
    <t xml:space="preserve">5,460</t>
  </si>
  <si>
    <t xml:space="preserve">5,440</t>
  </si>
  <si>
    <t xml:space="preserve">5,610</t>
  </si>
  <si>
    <t xml:space="preserve">6,370</t>
  </si>
  <si>
    <t xml:space="preserve">5,660</t>
  </si>
  <si>
    <t xml:space="preserve">5,450</t>
  </si>
  <si>
    <t xml:space="preserve">4,550</t>
  </si>
  <si>
    <t xml:space="preserve">4,980</t>
  </si>
  <si>
    <t xml:space="preserve">4,600</t>
  </si>
  <si>
    <t xml:space="preserve">4,650</t>
  </si>
  <si>
    <t xml:space="preserve">4,530</t>
  </si>
  <si>
    <t xml:space="preserve">4,710</t>
  </si>
  <si>
    <t xml:space="preserve">4,670</t>
  </si>
  <si>
    <t xml:space="preserve">4,750</t>
  </si>
  <si>
    <t xml:space="preserve">4,300</t>
  </si>
  <si>
    <t xml:space="preserve">4,920</t>
  </si>
  <si>
    <t xml:space="preserve">3,720</t>
  </si>
  <si>
    <t xml:space="preserve">Table 3.17 - 3.19: Spirits - market share, revenue consumption and volume consumption</t>
  </si>
  <si>
    <t xml:space="preserve">Table 3.17: Spirits - market share</t>
  </si>
  <si>
    <t xml:space="preserve">This table contains detailed notes: [note 1][note 23][note 24][note 32]</t>
  </si>
  <si>
    <t xml:space="preserve">96%</t>
  </si>
  <si>
    <t xml:space="preserve">95%</t>
  </si>
  <si>
    <t xml:space="preserve">98%</t>
  </si>
  <si>
    <t xml:space="preserve">97%</t>
  </si>
  <si>
    <t xml:space="preserve">99%</t>
  </si>
  <si>
    <t xml:space="preserve">100%</t>
  </si>
  <si>
    <t xml:space="preserve">82%</t>
  </si>
  <si>
    <t xml:space="preserve">81%</t>
  </si>
  <si>
    <t xml:space="preserve">Table 3.18: Spirits - revenue consumption (£ million)</t>
  </si>
  <si>
    <t xml:space="preserve">This table contains detailed notes: [note 1][note 23][note 24]</t>
  </si>
  <si>
    <t xml:space="preserve">2,790</t>
  </si>
  <si>
    <t xml:space="preserve">2,910</t>
  </si>
  <si>
    <t xml:space="preserve">3,090</t>
  </si>
  <si>
    <t xml:space="preserve">3,200</t>
  </si>
  <si>
    <t xml:space="preserve">3,240</t>
  </si>
  <si>
    <t xml:space="preserve">3,210</t>
  </si>
  <si>
    <t xml:space="preserve">3,290</t>
  </si>
  <si>
    <t xml:space="preserve">3,950</t>
  </si>
  <si>
    <t xml:space="preserve">4,540</t>
  </si>
  <si>
    <t xml:space="preserve">4,450</t>
  </si>
  <si>
    <t xml:space="preserve">6,020</t>
  </si>
  <si>
    <t xml:space="preserve">6,090</t>
  </si>
  <si>
    <t xml:space="preserve">6,540</t>
  </si>
  <si>
    <t xml:space="preserve">3,230</t>
  </si>
  <si>
    <t xml:space="preserve">3,550</t>
  </si>
  <si>
    <t xml:space="preserve">3,560</t>
  </si>
  <si>
    <t xml:space="preserve">3,570</t>
  </si>
  <si>
    <t xml:space="preserve">3,600</t>
  </si>
  <si>
    <t xml:space="preserve">3,790</t>
  </si>
  <si>
    <t xml:space="preserve">3,770</t>
  </si>
  <si>
    <t xml:space="preserve">4,630</t>
  </si>
  <si>
    <t xml:space="preserve">4,730</t>
  </si>
  <si>
    <t xml:space="preserve">5,380</t>
  </si>
  <si>
    <t xml:space="preserve">5,570</t>
  </si>
  <si>
    <t xml:space="preserve">5,920</t>
  </si>
  <si>
    <t xml:space="preserve">6,310</t>
  </si>
  <si>
    <t xml:space="preserve">5,720</t>
  </si>
  <si>
    <t xml:space="preserve">6,800</t>
  </si>
  <si>
    <t xml:space="preserve">3,530</t>
  </si>
  <si>
    <t xml:space="preserve">3,760</t>
  </si>
  <si>
    <t xml:space="preserve">4,950</t>
  </si>
  <si>
    <t xml:space="preserve">5,080</t>
  </si>
  <si>
    <t xml:space="preserve">6,340</t>
  </si>
  <si>
    <t xml:space="preserve">6,730</t>
  </si>
  <si>
    <t xml:space="preserve">7,100</t>
  </si>
  <si>
    <t xml:space="preserve">6,470</t>
  </si>
  <si>
    <t xml:space="preserve">3,110</t>
  </si>
  <si>
    <t xml:space="preserve">3,340</t>
  </si>
  <si>
    <t xml:space="preserve">3,360</t>
  </si>
  <si>
    <t xml:space="preserve">3,510</t>
  </si>
  <si>
    <t xml:space="preserve">3,540</t>
  </si>
  <si>
    <t xml:space="preserve">4,780</t>
  </si>
  <si>
    <t xml:space="preserve">Table 3.19: Spirits - volume consumption (million litres)</t>
  </si>
  <si>
    <t xml:space="preserve">Table 3.20 - 3.22: Cigarettes - market share, revenue consumption and volume consumption</t>
  </si>
  <si>
    <t xml:space="preserve">Table 3.20: Cigarettes - market share</t>
  </si>
  <si>
    <t xml:space="preserve">This table contains detailed notes: [note 1][note 27]</t>
  </si>
  <si>
    <t xml:space="preserve">77%</t>
  </si>
  <si>
    <t xml:space="preserve">71%</t>
  </si>
  <si>
    <t xml:space="preserve">70%</t>
  </si>
  <si>
    <t xml:space="preserve">72%</t>
  </si>
  <si>
    <t xml:space="preserve">Table 3.21: Cigarettes - volume consumption (billion cigarettes)</t>
  </si>
  <si>
    <t xml:space="preserve">This table contains detailed notes: [note 1][note 10][note 22][note 27][note 33]</t>
  </si>
  <si>
    <t xml:space="preserve">Figures are rounded to the nearest 0.1 billion cigarettes.</t>
  </si>
  <si>
    <t xml:space="preserve">55.9</t>
  </si>
  <si>
    <t xml:space="preserve">54.7</t>
  </si>
  <si>
    <t xml:space="preserve">54.0</t>
  </si>
  <si>
    <t xml:space="preserve">52.6</t>
  </si>
  <si>
    <t xml:space="preserve">49.7</t>
  </si>
  <si>
    <t xml:space="preserve">48.1</t>
  </si>
  <si>
    <t xml:space="preserve">46.4</t>
  </si>
  <si>
    <t xml:space="preserve">45.3</t>
  </si>
  <si>
    <t xml:space="preserve">47.4</t>
  </si>
  <si>
    <t xml:space="preserve">44.3</t>
  </si>
  <si>
    <t xml:space="preserve">41.6</t>
  </si>
  <si>
    <t xml:space="preserve">38.6</t>
  </si>
  <si>
    <t xml:space="preserve">35.7</t>
  </si>
  <si>
    <t xml:space="preserve">33.5</t>
  </si>
  <si>
    <t xml:space="preserve">32.1</t>
  </si>
  <si>
    <t xml:space="preserve">29.6</t>
  </si>
  <si>
    <t xml:space="preserve">26.9</t>
  </si>
  <si>
    <t xml:space="preserve">26.3</t>
  </si>
  <si>
    <t xml:space="preserve">25.9</t>
  </si>
  <si>
    <t xml:space="preserve">23.2</t>
  </si>
  <si>
    <t xml:space="preserve">19.8</t>
  </si>
  <si>
    <t xml:space="preserve">16.5</t>
  </si>
  <si>
    <t xml:space="preserve">13.6</t>
  </si>
  <si>
    <t xml:space="preserve">10.2</t>
  </si>
  <si>
    <t xml:space="preserve">6.9</t>
  </si>
  <si>
    <t xml:space="preserve">75.7</t>
  </si>
  <si>
    <t xml:space="preserve">74.5</t>
  </si>
  <si>
    <t xml:space="preserve">72.6</t>
  </si>
  <si>
    <t xml:space="preserve">73.6</t>
  </si>
  <si>
    <t xml:space="preserve">67.1</t>
  </si>
  <si>
    <t xml:space="preserve">64.1</t>
  </si>
  <si>
    <t xml:space="preserve">61.5</t>
  </si>
  <si>
    <t xml:space="preserve">57.2</t>
  </si>
  <si>
    <t xml:space="preserve">55.5</t>
  </si>
  <si>
    <t xml:space="preserve">56.2</t>
  </si>
  <si>
    <t xml:space="preserve">50.9</t>
  </si>
  <si>
    <t xml:space="preserve">47.0</t>
  </si>
  <si>
    <t xml:space="preserve">41.5</t>
  </si>
  <si>
    <t xml:space="preserve">37.3</t>
  </si>
  <si>
    <t xml:space="preserve">38.7</t>
  </si>
  <si>
    <t xml:space="preserve">31.3</t>
  </si>
  <si>
    <t xml:space="preserve">31.2</t>
  </si>
  <si>
    <t xml:space="preserve">29.5</t>
  </si>
  <si>
    <t xml:space="preserve">25.5</t>
  </si>
  <si>
    <t xml:space="preserve">22.5</t>
  </si>
  <si>
    <t xml:space="preserve">18.9</t>
  </si>
  <si>
    <t xml:space="preserve">18.0</t>
  </si>
  <si>
    <t xml:space="preserve">17.0</t>
  </si>
  <si>
    <t xml:space="preserve">15.7</t>
  </si>
  <si>
    <t xml:space="preserve">9.4</t>
  </si>
  <si>
    <t xml:space="preserve">9.0</t>
  </si>
  <si>
    <t xml:space="preserve">6.4</t>
  </si>
  <si>
    <t xml:space="preserve">3.8</t>
  </si>
  <si>
    <t xml:space="preserve">78.6</t>
  </si>
  <si>
    <t xml:space="preserve">75.5</t>
  </si>
  <si>
    <t xml:space="preserve">76.4</t>
  </si>
  <si>
    <t xml:space="preserve">69.3</t>
  </si>
  <si>
    <t xml:space="preserve">66.6</t>
  </si>
  <si>
    <t xml:space="preserve">63.8</t>
  </si>
  <si>
    <t xml:space="preserve">59.1</t>
  </si>
  <si>
    <t xml:space="preserve">57.6</t>
  </si>
  <si>
    <t xml:space="preserve">58.4</t>
  </si>
  <si>
    <t xml:space="preserve">53.1</t>
  </si>
  <si>
    <t xml:space="preserve">49.4</t>
  </si>
  <si>
    <t xml:space="preserve">46.9</t>
  </si>
  <si>
    <t xml:space="preserve">43.5</t>
  </si>
  <si>
    <t xml:space="preserve">39.0</t>
  </si>
  <si>
    <t xml:space="preserve">40.6</t>
  </si>
  <si>
    <t xml:space="preserve">38.1</t>
  </si>
  <si>
    <t xml:space="preserve">32.4</t>
  </si>
  <si>
    <t xml:space="preserve">32.6</t>
  </si>
  <si>
    <t xml:space="preserve">30.7</t>
  </si>
  <si>
    <t xml:space="preserve">26.8</t>
  </si>
  <si>
    <t xml:space="preserve">27.4</t>
  </si>
  <si>
    <t xml:space="preserve">24.0</t>
  </si>
  <si>
    <t xml:space="preserve">20.3</t>
  </si>
  <si>
    <t xml:space="preserve">11.2</t>
  </si>
  <si>
    <t xml:space="preserve">8.0</t>
  </si>
  <si>
    <t xml:space="preserve">0.0</t>
  </si>
  <si>
    <t xml:space="preserve">72.8</t>
  </si>
  <si>
    <t xml:space="preserve">71.6</t>
  </si>
  <si>
    <t xml:space="preserve">69.7</t>
  </si>
  <si>
    <t xml:space="preserve">70.8</t>
  </si>
  <si>
    <t xml:space="preserve">64.9</t>
  </si>
  <si>
    <t xml:space="preserve">61.6</t>
  </si>
  <si>
    <t xml:space="preserve">55.2</t>
  </si>
  <si>
    <t xml:space="preserve">53.4</t>
  </si>
  <si>
    <t xml:space="preserve">48.8</t>
  </si>
  <si>
    <t xml:space="preserve">44.5</t>
  </si>
  <si>
    <t xml:space="preserve">42.3</t>
  </si>
  <si>
    <t xml:space="preserve">39.5</t>
  </si>
  <si>
    <t xml:space="preserve">35.5</t>
  </si>
  <si>
    <t xml:space="preserve">36.8</t>
  </si>
  <si>
    <t xml:space="preserve">34.9</t>
  </si>
  <si>
    <t xml:space="preserve">30.1</t>
  </si>
  <si>
    <t xml:space="preserve">29.9</t>
  </si>
  <si>
    <t xml:space="preserve">28.2</t>
  </si>
  <si>
    <t xml:space="preserve">24.1</t>
  </si>
  <si>
    <t xml:space="preserve">24.3</t>
  </si>
  <si>
    <t xml:space="preserve">17.5</t>
  </si>
  <si>
    <t xml:space="preserve">Table 3.22: Cigarettes - revenue consumption (£ million)</t>
  </si>
  <si>
    <t xml:space="preserve">8,950</t>
  </si>
  <si>
    <t xml:space="preserve">9,260</t>
  </si>
  <si>
    <t xml:space="preserve">9,460</t>
  </si>
  <si>
    <t xml:space="preserve">9,500</t>
  </si>
  <si>
    <t xml:space="preserve">9,230</t>
  </si>
  <si>
    <t xml:space="preserve">9,170</t>
  </si>
  <si>
    <t xml:space="preserve">9,980</t>
  </si>
  <si>
    <t xml:space="preserve">10,110</t>
  </si>
  <si>
    <t xml:space="preserve">10,700</t>
  </si>
  <si>
    <t xml:space="preserve">10,730</t>
  </si>
  <si>
    <t xml:space="preserve">10,520</t>
  </si>
  <si>
    <t xml:space="preserve">10,350</t>
  </si>
  <si>
    <t xml:space="preserve">10,250</t>
  </si>
  <si>
    <t xml:space="preserve">9,670</t>
  </si>
  <si>
    <t xml:space="preserve">9,110</t>
  </si>
  <si>
    <t xml:space="preserve">9,820</t>
  </si>
  <si>
    <t xml:space="preserve">9,750</t>
  </si>
  <si>
    <t xml:space="preserve">8,390</t>
  </si>
  <si>
    <t xml:space="preserve">590</t>
  </si>
  <si>
    <t xml:space="preserve">12,100</t>
  </si>
  <si>
    <t xml:space="preserve">12,200</t>
  </si>
  <si>
    <t xml:space="preserve">12,280</t>
  </si>
  <si>
    <t xml:space="preserve">12,900</t>
  </si>
  <si>
    <t xml:space="preserve">12,130</t>
  </si>
  <si>
    <t xml:space="preserve">11,920</t>
  </si>
  <si>
    <t xml:space="preserve">11,810</t>
  </si>
  <si>
    <t xml:space="preserve">11,300</t>
  </si>
  <si>
    <t xml:space="preserve">11,370</t>
  </si>
  <si>
    <t xml:space="preserve">11,820</t>
  </si>
  <si>
    <t xml:space="preserve">11,630</t>
  </si>
  <si>
    <t xml:space="preserve">12,090</t>
  </si>
  <si>
    <t xml:space="preserve">12,380</t>
  </si>
  <si>
    <t xml:space="preserve">12,240</t>
  </si>
  <si>
    <t xml:space="preserve">11,520</t>
  </si>
  <si>
    <t xml:space="preserve">12,360</t>
  </si>
  <si>
    <t xml:space="preserve">10,570</t>
  </si>
  <si>
    <t xml:space="preserve">11,290</t>
  </si>
  <si>
    <t xml:space="preserve">11,180</t>
  </si>
  <si>
    <t xml:space="preserve">10,100</t>
  </si>
  <si>
    <t xml:space="preserve">10,840</t>
  </si>
  <si>
    <t xml:space="preserve">9,950</t>
  </si>
  <si>
    <t xml:space="preserve">9,620</t>
  </si>
  <si>
    <t xml:space="preserve">8,870</t>
  </si>
  <si>
    <t xml:space="preserve">12,570</t>
  </si>
  <si>
    <t xml:space="preserve">12,670</t>
  </si>
  <si>
    <t xml:space="preserve">12,770</t>
  </si>
  <si>
    <t xml:space="preserve">13,380</t>
  </si>
  <si>
    <t xml:space="preserve">12,520</t>
  </si>
  <si>
    <t xml:space="preserve">12,250</t>
  </si>
  <si>
    <t xml:space="preserve">11,680</t>
  </si>
  <si>
    <t xml:space="preserve">11,800</t>
  </si>
  <si>
    <t xml:space="preserve">12,720</t>
  </si>
  <si>
    <t xml:space="preserve">13,020</t>
  </si>
  <si>
    <t xml:space="preserve">12,830</t>
  </si>
  <si>
    <t xml:space="preserve">12,070</t>
  </si>
  <si>
    <t xml:space="preserve">12,970</t>
  </si>
  <si>
    <t xml:space="preserve">12,440</t>
  </si>
  <si>
    <t xml:space="preserve">10,960</t>
  </si>
  <si>
    <t xml:space="preserve">11,770</t>
  </si>
  <si>
    <t xml:space="preserve">11,670</t>
  </si>
  <si>
    <t xml:space="preserve">10,620</t>
  </si>
  <si>
    <t xml:space="preserve">11,480</t>
  </si>
  <si>
    <t xml:space="preserve">9,930</t>
  </si>
  <si>
    <t xml:space="preserve">11,720</t>
  </si>
  <si>
    <t xml:space="preserve">12,410</t>
  </si>
  <si>
    <t xml:space="preserve">11,460</t>
  </si>
  <si>
    <t xml:space="preserve">10,910</t>
  </si>
  <si>
    <t xml:space="preserve">10,940</t>
  </si>
  <si>
    <t xml:space="preserve">11,360</t>
  </si>
  <si>
    <t xml:space="preserve">11,130</t>
  </si>
  <si>
    <t xml:space="preserve">11,750</t>
  </si>
  <si>
    <t xml:space="preserve">11,660</t>
  </si>
  <si>
    <t xml:space="preserve">11,390</t>
  </si>
  <si>
    <t xml:space="preserve">10,180</t>
  </si>
  <si>
    <t xml:space="preserve">10,800</t>
  </si>
  <si>
    <t xml:space="preserve">10,690</t>
  </si>
  <si>
    <t xml:space="preserve">9,570</t>
  </si>
  <si>
    <t xml:space="preserve">10,200</t>
  </si>
  <si>
    <t xml:space="preserve">8,900</t>
  </si>
  <si>
    <t xml:space="preserve">7,820</t>
  </si>
  <si>
    <t xml:space="preserve">Table 3.23 - 3.25: Hand-rolling tobacco - market share, revenue consumption and volume consumption</t>
  </si>
  <si>
    <t xml:space="preserve">Table 3.23: Hand-rolling tobacco - market share</t>
  </si>
  <si>
    <t xml:space="preserve">36%</t>
  </si>
  <si>
    <t xml:space="preserve">49%</t>
  </si>
  <si>
    <t xml:space="preserve">55%</t>
  </si>
  <si>
    <t xml:space="preserve">56%</t>
  </si>
  <si>
    <t xml:space="preserve">63%</t>
  </si>
  <si>
    <t xml:space="preserve">69%</t>
  </si>
  <si>
    <t xml:space="preserve">60%</t>
  </si>
  <si>
    <t xml:space="preserve">50%</t>
  </si>
  <si>
    <t xml:space="preserve">51%</t>
  </si>
  <si>
    <t xml:space="preserve">38%</t>
  </si>
  <si>
    <t xml:space="preserve">45%</t>
  </si>
  <si>
    <t xml:space="preserve">59%</t>
  </si>
  <si>
    <t xml:space="preserve">57%</t>
  </si>
  <si>
    <t xml:space="preserve">65%</t>
  </si>
  <si>
    <t xml:space="preserve">67%</t>
  </si>
  <si>
    <t xml:space="preserve">64%</t>
  </si>
  <si>
    <t xml:space="preserve">66%</t>
  </si>
  <si>
    <t xml:space="preserve">48%</t>
  </si>
  <si>
    <t xml:space="preserve">44%</t>
  </si>
  <si>
    <t xml:space="preserve">46%</t>
  </si>
  <si>
    <t xml:space="preserve">42%</t>
  </si>
  <si>
    <t xml:space="preserve">52%</t>
  </si>
  <si>
    <t xml:space="preserve">68%</t>
  </si>
  <si>
    <t xml:space="preserve">Table 3.24: Hand-rolling tobacco - volume consumption (million kg)</t>
  </si>
  <si>
    <t xml:space="preserve">This table contains detailed notes: [note 1][note 10][note 22][note 27][note 34]</t>
  </si>
  <si>
    <t xml:space="preserve">Figures are rounded to the nearest 0.1 million kg.</t>
  </si>
  <si>
    <t xml:space="preserve">8.7</t>
  </si>
  <si>
    <t xml:space="preserve">6.0</t>
  </si>
  <si>
    <t xml:space="preserve">9.2</t>
  </si>
  <si>
    <t xml:space="preserve">9.3</t>
  </si>
  <si>
    <t xml:space="preserve">11.6</t>
  </si>
  <si>
    <t xml:space="preserve">12.8</t>
  </si>
  <si>
    <t xml:space="preserve">11.0</t>
  </si>
  <si>
    <t xml:space="preserve">7.8</t>
  </si>
  <si>
    <t xml:space="preserve">8.3</t>
  </si>
  <si>
    <t xml:space="preserve">13.0</t>
  </si>
  <si>
    <t xml:space="preserve">9.6</t>
  </si>
  <si>
    <t xml:space="preserve">13.4</t>
  </si>
  <si>
    <t xml:space="preserve">8.4</t>
  </si>
  <si>
    <t xml:space="preserve">8.8</t>
  </si>
  <si>
    <t xml:space="preserve">8.6</t>
  </si>
  <si>
    <t xml:space="preserve">9.1</t>
  </si>
  <si>
    <t xml:space="preserve">Table 3.25: Hand-rolling tobacco - revenue consumption (£ million)</t>
  </si>
  <si>
    <t xml:space="preserve">1,680</t>
  </si>
  <si>
    <t xml:space="preserve">1,720</t>
  </si>
  <si>
    <t xml:space="preserve">2,980</t>
  </si>
  <si>
    <t xml:space="preserve">2,900</t>
  </si>
  <si>
    <t xml:space="preserve">2,750</t>
  </si>
  <si>
    <t xml:space="preserve">1,310</t>
  </si>
  <si>
    <t xml:space="preserve">1,640</t>
  </si>
  <si>
    <t xml:space="preserve">1,660</t>
  </si>
  <si>
    <t xml:space="preserve">2,430</t>
  </si>
  <si>
    <t xml:space="preserve">2,440</t>
  </si>
  <si>
    <t xml:space="preserve">2,700</t>
  </si>
  <si>
    <t xml:space="preserve">4,130</t>
  </si>
  <si>
    <t xml:space="preserve">3,800</t>
  </si>
  <si>
    <t xml:space="preserve">2,970</t>
  </si>
  <si>
    <t xml:space="preserve">1,980</t>
  </si>
  <si>
    <t xml:space="preserve">2,510</t>
  </si>
  <si>
    <t xml:space="preserve">2,630</t>
  </si>
  <si>
    <t xml:space="preserve">2,610</t>
  </si>
  <si>
    <t xml:space="preserve">2,950</t>
  </si>
  <si>
    <t xml:space="preserve">2,860</t>
  </si>
  <si>
    <t xml:space="preserve">4,370</t>
  </si>
  <si>
    <t xml:space="preserve">4,320</t>
  </si>
  <si>
    <t xml:space="preserve">4,070</t>
  </si>
  <si>
    <t xml:space="preserve">2,290</t>
  </si>
  <si>
    <t xml:space="preserve">2,220</t>
  </si>
  <si>
    <t xml:space="preserve">2,670</t>
  </si>
  <si>
    <t xml:space="preserve">2,540</t>
  </si>
  <si>
    <t xml:space="preserve">Table 4.1: Self Assessment tax gap (£ billion)</t>
  </si>
  <si>
    <t xml:space="preserve">This table contains detailed notes: [note 10][note 35][note 36][note 37][note 38]</t>
  </si>
  <si>
    <t xml:space="preserve">Gross tax gap</t>
  </si>
  <si>
    <t xml:space="preserve">15.6</t>
  </si>
  <si>
    <t xml:space="preserve">Non-payment</t>
  </si>
  <si>
    <t xml:space="preserve">Net tax gap</t>
  </si>
  <si>
    <t xml:space="preserve">26.2</t>
  </si>
  <si>
    <t xml:space="preserve">29.2</t>
  </si>
  <si>
    <t xml:space="preserve">26.7</t>
  </si>
  <si>
    <t xml:space="preserve">26.5</t>
  </si>
  <si>
    <t xml:space="preserve">39.6</t>
  </si>
  <si>
    <t xml:space="preserve">38.2</t>
  </si>
  <si>
    <t xml:space="preserve">42.1</t>
  </si>
  <si>
    <t xml:space="preserve">52.2</t>
  </si>
  <si>
    <t xml:space="preserve">62.7</t>
  </si>
  <si>
    <t xml:space="preserve">58.0</t>
  </si>
  <si>
    <t xml:space="preserve">60.6</t>
  </si>
  <si>
    <t xml:space="preserve">76.9</t>
  </si>
  <si>
    <t xml:space="preserve">30.8</t>
  </si>
  <si>
    <t xml:space="preserve">38.9</t>
  </si>
  <si>
    <t xml:space="preserve">31.5</t>
  </si>
  <si>
    <t xml:space="preserve">32.9</t>
  </si>
  <si>
    <t xml:space="preserve">34.2</t>
  </si>
  <si>
    <t xml:space="preserve">39.3</t>
  </si>
  <si>
    <t xml:space="preserve">46.2</t>
  </si>
  <si>
    <t xml:space="preserve">43.8</t>
  </si>
  <si>
    <t xml:space="preserve">47.7</t>
  </si>
  <si>
    <t xml:space="preserve">52.1</t>
  </si>
  <si>
    <t xml:space="preserve">54.3</t>
  </si>
  <si>
    <t xml:space="preserve">60.3</t>
  </si>
  <si>
    <t xml:space="preserve">68.9</t>
  </si>
  <si>
    <t xml:space="preserve">72.0</t>
  </si>
  <si>
    <t xml:space="preserve">91.5</t>
  </si>
  <si>
    <t xml:space="preserve">Table 4.2: Proportion of Self Assessment returns with under-declared tax liability</t>
  </si>
  <si>
    <t xml:space="preserve">This table contains detailed notes: [note 10]</t>
  </si>
  <si>
    <t xml:space="preserve">Proportion of Self Assessment returns with under-declaration</t>
  </si>
  <si>
    <t xml:space="preserve">Proportion of Self Assessment returns</t>
  </si>
  <si>
    <t xml:space="preserve">which, size of under-declaration between £1 to £500</t>
  </si>
  <si>
    <t xml:space="preserve">which, size of under-declaration between £501 to £1,000</t>
  </si>
  <si>
    <t xml:space="preserve">which, size of under-declaration over £1,000</t>
  </si>
  <si>
    <t xml:space="preserve">Table 4.3: Tax gap for business taxpayers in Self Assessment (£ billion)</t>
  </si>
  <si>
    <t xml:space="preserve">13.9</t>
  </si>
  <si>
    <t xml:space="preserve">14.7</t>
  </si>
  <si>
    <t xml:space="preserve">15.5</t>
  </si>
  <si>
    <t xml:space="preserve">16.8</t>
  </si>
  <si>
    <t xml:space="preserve">22.0</t>
  </si>
  <si>
    <t xml:space="preserve">19.1</t>
  </si>
  <si>
    <t xml:space="preserve">23.8</t>
  </si>
  <si>
    <t xml:space="preserve">18.5</t>
  </si>
  <si>
    <t xml:space="preserve">16.3</t>
  </si>
  <si>
    <t xml:space="preserve">14.9</t>
  </si>
  <si>
    <t xml:space="preserve">16.9</t>
  </si>
  <si>
    <t xml:space="preserve">16.7</t>
  </si>
  <si>
    <t xml:space="preserve">17.1</t>
  </si>
  <si>
    <t xml:space="preserve">20.4</t>
  </si>
  <si>
    <t xml:space="preserve">22.7</t>
  </si>
  <si>
    <t xml:space="preserve">24.9</t>
  </si>
  <si>
    <t xml:space="preserve">27.0</t>
  </si>
  <si>
    <t xml:space="preserve">33.6</t>
  </si>
  <si>
    <t xml:space="preserve">Table 4.4: Business taxpayers: proportion of Self Assessment returns with under-declared tax liability</t>
  </si>
  <si>
    <t xml:space="preserve">Table 4.5: Tax gap for non-business taxpayers in Self Assessment (£ billion)</t>
  </si>
  <si>
    <t xml:space="preserve">17.2</t>
  </si>
  <si>
    <t xml:space="preserve">21.5</t>
  </si>
  <si>
    <t xml:space="preserve">25.1</t>
  </si>
  <si>
    <t xml:space="preserve">24.8</t>
  </si>
  <si>
    <t xml:space="preserve">13.8</t>
  </si>
  <si>
    <t xml:space="preserve">18.7</t>
  </si>
  <si>
    <t xml:space="preserve">20.8</t>
  </si>
  <si>
    <t xml:space="preserve">22.4</t>
  </si>
  <si>
    <t xml:space="preserve">27.5</t>
  </si>
  <si>
    <t xml:space="preserve">36.6</t>
  </si>
  <si>
    <t xml:space="preserve">Table 4.6: Non-business taxpayers: proportion of Self Assessment returns with under-declared tax liability</t>
  </si>
  <si>
    <t xml:space="preserve">Table 4.7: Tax gap for large partnerships in Self Assessment (£ billion)</t>
  </si>
  <si>
    <t xml:space="preserve">This table contains detailed notes: [note 35][note 36][note 37][note 38]</t>
  </si>
  <si>
    <t xml:space="preserve">Gross tax gap - upper estimate</t>
  </si>
  <si>
    <t xml:space="preserve">Gross tax gap - central estimate</t>
  </si>
  <si>
    <t xml:space="preserve">Gross tax gap - lower estimate</t>
  </si>
  <si>
    <t xml:space="preserve">Net tax gap - upper estimate</t>
  </si>
  <si>
    <t xml:space="preserve">Net tax gap - central estimate</t>
  </si>
  <si>
    <t xml:space="preserve">Net tax gap - lower estimate</t>
  </si>
  <si>
    <t xml:space="preserve">Table 4.8: Tax gap for wealthy taxpayers in Self Assessment (£ billion)</t>
  </si>
  <si>
    <t xml:space="preserve">This table contains detailed notes: [note 10][note 35]</t>
  </si>
  <si>
    <t xml:space="preserve">Wealthy taxpayers</t>
  </si>
  <si>
    <t xml:space="preserve">Table 4.9: PAYE employer compliance tax gap (£ billion)</t>
  </si>
  <si>
    <t xml:space="preserve">This table contains detailed notes: [note 10][note 38][note 39]</t>
  </si>
  <si>
    <t xml:space="preserve">199.0</t>
  </si>
  <si>
    <t xml:space="preserve">212.6</t>
  </si>
  <si>
    <t xml:space="preserve">225.9</t>
  </si>
  <si>
    <t xml:space="preserve">221.3</t>
  </si>
  <si>
    <t xml:space="preserve">219.5</t>
  </si>
  <si>
    <t xml:space="preserve">224.7</t>
  </si>
  <si>
    <t xml:space="preserve">230.5</t>
  </si>
  <si>
    <t xml:space="preserve">230.7</t>
  </si>
  <si>
    <t xml:space="preserve">237.2</t>
  </si>
  <si>
    <t xml:space="preserve">244.2</t>
  </si>
  <si>
    <t xml:space="preserve">252.9</t>
  </si>
  <si>
    <t xml:space="preserve">268.8</t>
  </si>
  <si>
    <t xml:space="preserve">280.0</t>
  </si>
  <si>
    <t xml:space="preserve">294.3</t>
  </si>
  <si>
    <t xml:space="preserve">300.2</t>
  </si>
  <si>
    <t xml:space="preserve">304.8</t>
  </si>
  <si>
    <t xml:space="preserve">344.4</t>
  </si>
  <si>
    <t xml:space="preserve">382.6</t>
  </si>
  <si>
    <t xml:space="preserve">409.3</t>
  </si>
  <si>
    <t xml:space="preserve">425.4</t>
  </si>
  <si>
    <t xml:space="preserve">202.2</t>
  </si>
  <si>
    <t xml:space="preserve">215.9</t>
  </si>
  <si>
    <t xml:space="preserve">229.4</t>
  </si>
  <si>
    <t xml:space="preserve">224.3</t>
  </si>
  <si>
    <t xml:space="preserve">222.9</t>
  </si>
  <si>
    <t xml:space="preserve">228.6</t>
  </si>
  <si>
    <t xml:space="preserve">234.1</t>
  </si>
  <si>
    <t xml:space="preserve">241.1</t>
  </si>
  <si>
    <t xml:space="preserve">247.7</t>
  </si>
  <si>
    <t xml:space="preserve">256.5</t>
  </si>
  <si>
    <t xml:space="preserve">272.3</t>
  </si>
  <si>
    <t xml:space="preserve">283.3</t>
  </si>
  <si>
    <t xml:space="preserve">297.1</t>
  </si>
  <si>
    <t xml:space="preserve">303.5</t>
  </si>
  <si>
    <t xml:space="preserve">307.9</t>
  </si>
  <si>
    <t xml:space="preserve">348.0</t>
  </si>
  <si>
    <t xml:space="preserve">386.5</t>
  </si>
  <si>
    <t xml:space="preserve">413.8</t>
  </si>
  <si>
    <t xml:space="preserve">429.9</t>
  </si>
  <si>
    <t xml:space="preserve">Table 4.10: PAYE employer compliance tax gap for small businesses (£ billion)</t>
  </si>
  <si>
    <t xml:space="preserve">This table contains detailed notes: [note 1][note 10][note 40][note 41][note 42]</t>
  </si>
  <si>
    <t xml:space="preserve">57.1</t>
  </si>
  <si>
    <t xml:space="preserve">60.8</t>
  </si>
  <si>
    <t xml:space="preserve">64.6</t>
  </si>
  <si>
    <t xml:space="preserve">62.9</t>
  </si>
  <si>
    <t xml:space="preserve">64.5</t>
  </si>
  <si>
    <t xml:space="preserve">65.9</t>
  </si>
  <si>
    <t xml:space="preserve">65.7</t>
  </si>
  <si>
    <t xml:space="preserve">68.0</t>
  </si>
  <si>
    <t xml:space="preserve">70.2</t>
  </si>
  <si>
    <t xml:space="preserve">75.6</t>
  </si>
  <si>
    <t xml:space="preserve">80.7</t>
  </si>
  <si>
    <t xml:space="preserve">86.9</t>
  </si>
  <si>
    <t xml:space="preserve">79.9</t>
  </si>
  <si>
    <t xml:space="preserve">70.3</t>
  </si>
  <si>
    <t xml:space="preserve">79.2</t>
  </si>
  <si>
    <t xml:space="preserve">95.3</t>
  </si>
  <si>
    <t xml:space="preserve">102.4</t>
  </si>
  <si>
    <t xml:space="preserve">106.2</t>
  </si>
  <si>
    <t xml:space="preserve">Table 4.11: Proportion of small employers not meeting their PAYE scheme obligations</t>
  </si>
  <si>
    <t xml:space="preserve">Proportion of PAYE schemes not meeting their PAYE scheme obligations</t>
  </si>
  <si>
    <t xml:space="preserve">which, size of under-declaration between £1 to £1,000</t>
  </si>
  <si>
    <t xml:space="preserve">which, size of under-declaration over £1,000</t>
  </si>
  <si>
    <t xml:space="preserve">Table 4.12: PAYE employer compliance tax gap for mid-sized businesses (£ billion)</t>
  </si>
  <si>
    <t xml:space="preserve">This table contains detailed notes: [note 1][note 10][note 42][note 43][note 44][note 45]</t>
  </si>
  <si>
    <t xml:space="preserve">44.1</t>
  </si>
  <si>
    <t xml:space="preserve">47.1</t>
  </si>
  <si>
    <t xml:space="preserve">50.0</t>
  </si>
  <si>
    <t xml:space="preserve">49.0</t>
  </si>
  <si>
    <t xml:space="preserve">48.6</t>
  </si>
  <si>
    <t xml:space="preserve">49.8</t>
  </si>
  <si>
    <t xml:space="preserve">51.1</t>
  </si>
  <si>
    <t xml:space="preserve">52.5</t>
  </si>
  <si>
    <t xml:space="preserve">54.1</t>
  </si>
  <si>
    <t xml:space="preserve">56.0</t>
  </si>
  <si>
    <t xml:space="preserve">60.2</t>
  </si>
  <si>
    <t xml:space="preserve">58.9</t>
  </si>
  <si>
    <t xml:space="preserve">64.8</t>
  </si>
  <si>
    <t xml:space="preserve">73.9</t>
  </si>
  <si>
    <t xml:space="preserve">86.1</t>
  </si>
  <si>
    <t xml:space="preserve">97.1</t>
  </si>
  <si>
    <t xml:space="preserve">115.7</t>
  </si>
  <si>
    <t xml:space="preserve">123.8</t>
  </si>
  <si>
    <t xml:space="preserve">128.7</t>
  </si>
  <si>
    <t xml:space="preserve">44.7</t>
  </si>
  <si>
    <t xml:space="preserve">50.7</t>
  </si>
  <si>
    <t xml:space="preserve">49.6</t>
  </si>
  <si>
    <t xml:space="preserve">50.6</t>
  </si>
  <si>
    <t xml:space="preserve">51.9</t>
  </si>
  <si>
    <t xml:space="preserve">56.5</t>
  </si>
  <si>
    <t xml:space="preserve">60.7</t>
  </si>
  <si>
    <t xml:space="preserve">60.0</t>
  </si>
  <si>
    <t xml:space="preserve">65.3</t>
  </si>
  <si>
    <t xml:space="preserve">74.9</t>
  </si>
  <si>
    <t xml:space="preserve">86.7</t>
  </si>
  <si>
    <t xml:space="preserve">97.9</t>
  </si>
  <si>
    <t xml:space="preserve">116.7</t>
  </si>
  <si>
    <t xml:space="preserve">124.8</t>
  </si>
  <si>
    <t xml:space="preserve">129.7</t>
  </si>
  <si>
    <t xml:space="preserve">Table 4.13: PAYE employer compliance tax gap for large businesses (£ billion)</t>
  </si>
  <si>
    <t xml:space="preserve">This table contains detailed notes: [note 10][note 40]</t>
  </si>
  <si>
    <t xml:space="preserve">99.0</t>
  </si>
  <si>
    <t xml:space="preserve">105.8</t>
  </si>
  <si>
    <t xml:space="preserve">112.4</t>
  </si>
  <si>
    <t xml:space="preserve">110.1</t>
  </si>
  <si>
    <t xml:space="preserve">109.2</t>
  </si>
  <si>
    <t xml:space="preserve">111.8</t>
  </si>
  <si>
    <t xml:space="preserve">114.6</t>
  </si>
  <si>
    <t xml:space="preserve">114.7</t>
  </si>
  <si>
    <t xml:space="preserve">118.0</t>
  </si>
  <si>
    <t xml:space="preserve">121.5</t>
  </si>
  <si>
    <t xml:space="preserve">125.8</t>
  </si>
  <si>
    <t xml:space="preserve">134.5</t>
  </si>
  <si>
    <t xml:space="preserve">141.1</t>
  </si>
  <si>
    <t xml:space="preserve">143.4</t>
  </si>
  <si>
    <t xml:space="preserve">147.1</t>
  </si>
  <si>
    <t xml:space="preserve">149.2</t>
  </si>
  <si>
    <t xml:space="preserve">169.0</t>
  </si>
  <si>
    <t xml:space="preserve">172.5</t>
  </si>
  <si>
    <t xml:space="preserve">184.6</t>
  </si>
  <si>
    <t xml:space="preserve">191.9</t>
  </si>
  <si>
    <t xml:space="preserve">100.5</t>
  </si>
  <si>
    <t xml:space="preserve">107.3</t>
  </si>
  <si>
    <t xml:space="preserve">114.0</t>
  </si>
  <si>
    <t xml:space="preserve">111.7</t>
  </si>
  <si>
    <t xml:space="preserve">110.8</t>
  </si>
  <si>
    <t xml:space="preserve">113.5</t>
  </si>
  <si>
    <t xml:space="preserve">116.4</t>
  </si>
  <si>
    <t xml:space="preserve">116.5</t>
  </si>
  <si>
    <t xml:space="preserve">122.8</t>
  </si>
  <si>
    <t xml:space="preserve">127.2</t>
  </si>
  <si>
    <t xml:space="preserve">136.0</t>
  </si>
  <si>
    <t xml:space="preserve">142.6</t>
  </si>
  <si>
    <t xml:space="preserve">144.9</t>
  </si>
  <si>
    <t xml:space="preserve">148.7</t>
  </si>
  <si>
    <t xml:space="preserve">150.8</t>
  </si>
  <si>
    <t xml:space="preserve">174.4</t>
  </si>
  <si>
    <t xml:space="preserve">186.6</t>
  </si>
  <si>
    <t xml:space="preserve">194.0</t>
  </si>
  <si>
    <t xml:space="preserve">Table 4.14: Estimated Income Tax, National Insurance contributions and Capital Gains Tax gap relating to the hidden economy (£ billion)</t>
  </si>
  <si>
    <t xml:space="preserve">Estimates are rounded to the nearest £0.1 billion.</t>
  </si>
  <si>
    <t xml:space="preserve">Table 4.15: Estimated avoidance tax gap related to marketed avoidance schemes sold primarily to individuals and made up of unpaid Income Tax, National Insurance contributions and Capital Gains Tax (£ billion)</t>
  </si>
  <si>
    <t xml:space="preserve">This table contains detailed notes: [note 1][note 46]</t>
  </si>
  <si>
    <t xml:space="preserve">IT, NICs and CGT avoidance</t>
  </si>
  <si>
    <t xml:space="preserve">Table 5.1: Corporation Tax gap (£ billion)</t>
  </si>
  <si>
    <t xml:space="preserve">This table contains detailed notes: [note 10][note 38][note 47]</t>
  </si>
  <si>
    <t xml:space="preserve">8.9</t>
  </si>
  <si>
    <t xml:space="preserve">20.5</t>
  </si>
  <si>
    <t xml:space="preserve">22.2</t>
  </si>
  <si>
    <t xml:space="preserve">23.5</t>
  </si>
  <si>
    <t xml:space="preserve">43.0</t>
  </si>
  <si>
    <t xml:space="preserve">42.8</t>
  </si>
  <si>
    <t xml:space="preserve">45.2</t>
  </si>
  <si>
    <t xml:space="preserve">38.4</t>
  </si>
  <si>
    <t xml:space="preserve">43.6</t>
  </si>
  <si>
    <t xml:space="preserve">41.7</t>
  </si>
  <si>
    <t xml:space="preserve">46.6</t>
  </si>
  <si>
    <t xml:space="preserve">56.1</t>
  </si>
  <si>
    <t xml:space="preserve">54.4</t>
  </si>
  <si>
    <t xml:space="preserve">66.0</t>
  </si>
  <si>
    <t xml:space="preserve">83.6</t>
  </si>
  <si>
    <t xml:space="preserve">94.7</t>
  </si>
  <si>
    <t xml:space="preserve">48.5</t>
  </si>
  <si>
    <t xml:space="preserve">47.6</t>
  </si>
  <si>
    <t xml:space="preserve">46.7</t>
  </si>
  <si>
    <t xml:space="preserve">42.4</t>
  </si>
  <si>
    <t xml:space="preserve">45.1</t>
  </si>
  <si>
    <t xml:space="preserve">45.4</t>
  </si>
  <si>
    <t xml:space="preserve">58.6</t>
  </si>
  <si>
    <t xml:space="preserve">62.2</t>
  </si>
  <si>
    <t xml:space="preserve">63.2</t>
  </si>
  <si>
    <t xml:space="preserve">66.4</t>
  </si>
  <si>
    <t xml:space="preserve">80.8</t>
  </si>
  <si>
    <t xml:space="preserve">102.0</t>
  </si>
  <si>
    <t xml:space="preserve">111.1</t>
  </si>
  <si>
    <t xml:space="preserve">Table 5.2: Estimated small businesses Corporation Tax gap (£ billion)</t>
  </si>
  <si>
    <t xml:space="preserve">This table contains detailed notes: [note 1][note 10][note 38][note 40][note 48][note 49]</t>
  </si>
  <si>
    <t xml:space="preserve">14.4</t>
  </si>
  <si>
    <t xml:space="preserve">15.9</t>
  </si>
  <si>
    <t xml:space="preserve">20.7</t>
  </si>
  <si>
    <t xml:space="preserve">24.4</t>
  </si>
  <si>
    <t xml:space="preserve">14.5</t>
  </si>
  <si>
    <t xml:space="preserve">24.6</t>
  </si>
  <si>
    <t xml:space="preserve">26.4</t>
  </si>
  <si>
    <t xml:space="preserve">28.3</t>
  </si>
  <si>
    <t xml:space="preserve">14.0</t>
  </si>
  <si>
    <t xml:space="preserve">15.4</t>
  </si>
  <si>
    <t xml:space="preserve">20.0</t>
  </si>
  <si>
    <t xml:space="preserve">21.4</t>
  </si>
  <si>
    <t xml:space="preserve">19.0</t>
  </si>
  <si>
    <t xml:space="preserve">23.6</t>
  </si>
  <si>
    <t xml:space="preserve">24.5</t>
  </si>
  <si>
    <t xml:space="preserve">36.1</t>
  </si>
  <si>
    <t xml:space="preserve">Table 5.3: Proportion of small businesses with incorrect Corporation Tax returns where additional liability established</t>
  </si>
  <si>
    <t xml:space="preserve">Proportion of small businesses with incorrect returns</t>
  </si>
  <si>
    <t xml:space="preserve">With additional liability between £0 and £1,000</t>
  </si>
  <si>
    <t xml:space="preserve">With additional liability greater than £1,000</t>
  </si>
  <si>
    <t xml:space="preserve">Table 5.4: Estimated mid-sized businesses Corporation Tax gap (£ billion)</t>
  </si>
  <si>
    <t xml:space="preserve">This table contains detailed notes: [note 1][note 10][note 38][note 44][note 48][note 50][note 51]</t>
  </si>
  <si>
    <t xml:space="preserve">13.1</t>
  </si>
  <si>
    <t xml:space="preserve">18.6</t>
  </si>
  <si>
    <t xml:space="preserve">21.6</t>
  </si>
  <si>
    <t xml:space="preserve">23.7</t>
  </si>
  <si>
    <t xml:space="preserve">25.0</t>
  </si>
  <si>
    <t xml:space="preserve">Table 5.5: Estimated large businesses Corporation Tax gap (£ billion)</t>
  </si>
  <si>
    <t xml:space="preserve">This table contains detailed notes: [note 1][note 10][note 38][note 44][note 48][note 52][note 53]</t>
  </si>
  <si>
    <t xml:space="preserve">30.4</t>
  </si>
  <si>
    <t xml:space="preserve">27.7</t>
  </si>
  <si>
    <t xml:space="preserve">25.8</t>
  </si>
  <si>
    <t xml:space="preserve">26.0</t>
  </si>
  <si>
    <t xml:space="preserve">22.9</t>
  </si>
  <si>
    <t xml:space="preserve">21.7</t>
  </si>
  <si>
    <t xml:space="preserve">23.1</t>
  </si>
  <si>
    <t xml:space="preserve">30.5</t>
  </si>
  <si>
    <t xml:space="preserve">28.8</t>
  </si>
  <si>
    <t xml:space="preserve">44.8</t>
  </si>
  <si>
    <t xml:space="preserve">49.1</t>
  </si>
  <si>
    <t xml:space="preserve">33.3</t>
  </si>
  <si>
    <t xml:space="preserve">30.0</t>
  </si>
  <si>
    <t xml:space="preserve">23.3</t>
  </si>
  <si>
    <t xml:space="preserve">27.2</t>
  </si>
  <si>
    <t xml:space="preserve">22.6</t>
  </si>
  <si>
    <t xml:space="preserve">29.8</t>
  </si>
  <si>
    <t xml:space="preserve">32.3</t>
  </si>
  <si>
    <t xml:space="preserve">46.8</t>
  </si>
  <si>
    <t xml:space="preserve">51.3</t>
  </si>
  <si>
    <t xml:space="preserve">52.0</t>
  </si>
  <si>
    <t xml:space="preserve">Table 6.1: Other taxes gap as a percentage of total theoretical tax liabilities</t>
  </si>
  <si>
    <t xml:space="preserve">This table contains detailed notes: [note 4][note 5]</t>
  </si>
  <si>
    <t xml:space="preserve">Petroleum Revenue Tax</t>
  </si>
  <si>
    <t xml:space="preserve">All other taxes</t>
  </si>
  <si>
    <t xml:space="preserve">Table 6.2: Stamp Duty Land Tax gap (£ million) and proportion of theoretical tax liabilities</t>
  </si>
  <si>
    <t xml:space="preserve">This table contains detailed notes: [note 1][note 54][note 55]</t>
  </si>
  <si>
    <t xml:space="preserve">7,450</t>
  </si>
  <si>
    <t xml:space="preserve">9,630</t>
  </si>
  <si>
    <t xml:space="preserve">4,800</t>
  </si>
  <si>
    <t xml:space="preserve">4,890</t>
  </si>
  <si>
    <t xml:space="preserve">5,960</t>
  </si>
  <si>
    <t xml:space="preserve">6,130</t>
  </si>
  <si>
    <t xml:space="preserve">6,910</t>
  </si>
  <si>
    <t xml:space="preserve">9,270</t>
  </si>
  <si>
    <t xml:space="preserve">10,740</t>
  </si>
  <si>
    <t xml:space="preserve">10,680</t>
  </si>
  <si>
    <t xml:space="preserve">12,910</t>
  </si>
  <si>
    <t xml:space="preserve">11,940</t>
  </si>
  <si>
    <t xml:space="preserve">8,670</t>
  </si>
  <si>
    <t xml:space="preserve">14,100</t>
  </si>
  <si>
    <t xml:space="preserve">15,360</t>
  </si>
  <si>
    <t xml:space="preserve">11,610</t>
  </si>
  <si>
    <t xml:space="preserve">13,880</t>
  </si>
  <si>
    <t xml:space="preserve">7,700</t>
  </si>
  <si>
    <t xml:space="preserve">10,290</t>
  </si>
  <si>
    <t xml:space="preserve">5,050</t>
  </si>
  <si>
    <t xml:space="preserve">6,160</t>
  </si>
  <si>
    <t xml:space="preserve">7,060</t>
  </si>
  <si>
    <t xml:space="preserve">9,410</t>
  </si>
  <si>
    <t xml:space="preserve">10,900</t>
  </si>
  <si>
    <t xml:space="preserve">10,890</t>
  </si>
  <si>
    <t xml:space="preserve">11,950</t>
  </si>
  <si>
    <t xml:space="preserve">13,100</t>
  </si>
  <si>
    <t xml:space="preserve">11,970</t>
  </si>
  <si>
    <t xml:space="preserve">8,930</t>
  </si>
  <si>
    <t xml:space="preserve">14,390</t>
  </si>
  <si>
    <t xml:space="preserve">15,680</t>
  </si>
  <si>
    <t xml:space="preserve">11,880</t>
  </si>
  <si>
    <t xml:space="preserve">14,200</t>
  </si>
  <si>
    <t xml:space="preserve">Table 6.3: Stamp Duty Reserve Tax gap (£ million) and proportion of theoretical tax liabilities</t>
  </si>
  <si>
    <t xml:space="preserve">3,710</t>
  </si>
  <si>
    <t xml:space="preserve">3,500</t>
  </si>
  <si>
    <t xml:space="preserve">3,050</t>
  </si>
  <si>
    <t xml:space="preserve">2,820</t>
  </si>
  <si>
    <t xml:space="preserve">3,140</t>
  </si>
  <si>
    <t xml:space="preserve">Table 6.4: Inheritance tax gap (£ million) and proportion of theoretical tax liabilities</t>
  </si>
  <si>
    <t xml:space="preserve">This table contains detailed notes: [note 1][note 56]</t>
  </si>
  <si>
    <t xml:space="preserve">This table contains blank cells, which relate to 'Not available'.</t>
  </si>
  <si>
    <t xml:space="preserve">3,260</t>
  </si>
  <si>
    <t xml:space="preserve">2,840</t>
  </si>
  <si>
    <t xml:space="preserve">2,380</t>
  </si>
  <si>
    <t xml:space="preserve">2,720</t>
  </si>
  <si>
    <t xml:space="preserve">3,100</t>
  </si>
  <si>
    <t xml:space="preserve">5,360</t>
  </si>
  <si>
    <t xml:space="preserve">5,120</t>
  </si>
  <si>
    <t xml:space="preserve">6,050</t>
  </si>
  <si>
    <t xml:space="preserve">7,090</t>
  </si>
  <si>
    <t xml:space="preserve">8,250</t>
  </si>
  <si>
    <t xml:space="preserve">3,990</t>
  </si>
  <si>
    <t xml:space="preserve">2,560</t>
  </si>
  <si>
    <t xml:space="preserve">4,090</t>
  </si>
  <si>
    <t xml:space="preserve">4,930</t>
  </si>
  <si>
    <t xml:space="preserve">5,640</t>
  </si>
  <si>
    <t xml:space="preserve">7,400</t>
  </si>
  <si>
    <t xml:space="preserve">7,860</t>
  </si>
  <si>
    <t xml:space="preserve">8,510</t>
  </si>
  <si>
    <t xml:space="preserve">Table 6.5: Petroleum Revenue Tax gap (£ million) and proportion of theoretical tax liabilities</t>
  </si>
  <si>
    <t xml:space="preserve">2,160</t>
  </si>
  <si>
    <t xml:space="preserve">1,460</t>
  </si>
  <si>
    <t xml:space="preserve">2,030</t>
  </si>
  <si>
    <t xml:space="preserve">2,060</t>
  </si>
  <si>
    <t xml:space="preserve">1,710</t>
  </si>
  <si>
    <t xml:space="preserve">2,620</t>
  </si>
  <si>
    <t xml:space="preserve">2,070</t>
  </si>
  <si>
    <t xml:space="preserve">1,140</t>
  </si>
  <si>
    <t xml:space="preserve">Table 6.6: Landfill Tax gap (£ million) and proportion of theoretical tax liabilities</t>
  </si>
  <si>
    <t xml:space="preserve">This table contains detailed notes: [note 1][note 57]</t>
  </si>
  <si>
    <t xml:space="preserve">990</t>
  </si>
  <si>
    <t xml:space="preserve">Table 6.7: Other taxes, levies and duties gap (£ million) and proportion of total theoretical tax liabilities</t>
  </si>
  <si>
    <t xml:space="preserve">This table contains detailed notes: [note 1][note 58][note 59][note 60]</t>
  </si>
  <si>
    <t xml:space="preserve">Aggregates Levy, Air Passenger Duty, 
Climate Change Levy, Customs Duty, 
Digital Services Tax, Insurance Premium Tax, Plastic Packaging Tax and 
Soft Drinks Industry Levy</t>
  </si>
  <si>
    <t xml:space="preserve">6,580</t>
  </si>
  <si>
    <t xml:space="preserve">9,430</t>
  </si>
  <si>
    <t xml:space="preserve">10,980</t>
  </si>
  <si>
    <t xml:space="preserve">11,580</t>
  </si>
  <si>
    <t xml:space="preserve">13,620</t>
  </si>
  <si>
    <t xml:space="preserve">14,670</t>
  </si>
  <si>
    <t xml:space="preserve">15,710</t>
  </si>
  <si>
    <t xml:space="preserve">16,250</t>
  </si>
  <si>
    <t xml:space="preserve">12,310</t>
  </si>
  <si>
    <t xml:space="preserve">15,490</t>
  </si>
  <si>
    <t xml:space="preserve">19,650</t>
  </si>
  <si>
    <t xml:space="preserve">20,220</t>
  </si>
  <si>
    <t xml:space="preserve">21,440</t>
  </si>
  <si>
    <t xml:space="preserve">7,110</t>
  </si>
  <si>
    <t xml:space="preserve">7,120</t>
  </si>
  <si>
    <t xml:space="preserve">8,300</t>
  </si>
  <si>
    <t xml:space="preserve">8,430</t>
  </si>
  <si>
    <t xml:space="preserve">9,090</t>
  </si>
  <si>
    <t xml:space="preserve">10,040</t>
  </si>
  <si>
    <t xml:space="preserve">11,050</t>
  </si>
  <si>
    <t xml:space="preserve">12,290</t>
  </si>
  <si>
    <t xml:space="preserve">14,410</t>
  </si>
  <si>
    <t xml:space="preserve">15,480</t>
  </si>
  <si>
    <t xml:space="preserve">16,590</t>
  </si>
  <si>
    <t xml:space="preserve">17,290</t>
  </si>
  <si>
    <t xml:space="preserve">13,050</t>
  </si>
  <si>
    <t xml:space="preserve">16,480</t>
  </si>
  <si>
    <t xml:space="preserve">21,040</t>
  </si>
  <si>
    <t xml:space="preserve">21,520</t>
  </si>
  <si>
    <t xml:space="preserve">22,910</t>
  </si>
  <si>
    <t xml:space="preserve">Table 7.1: Illustrative tax gap time series by behaviour, percentage of total theoretical liabilities and £ billion</t>
  </si>
  <si>
    <t xml:space="preserve">Estimates are rounded to the nearest £0.1 billion or the nearest 1%.</t>
  </si>
  <si>
    <t xml:space="preserve">Behaviour</t>
  </si>
  <si>
    <t xml:space="preserve">Avoidance</t>
  </si>
  <si>
    <t xml:space="preserve">Proportion of the tax gap %</t>
  </si>
  <si>
    <t xml:space="preserve">Criminal attacks</t>
  </si>
  <si>
    <t xml:space="preserve">Error</t>
  </si>
  <si>
    <t xml:space="preserve">Evasion</t>
  </si>
  <si>
    <t xml:space="preserve">Failure to take reasonable care</t>
  </si>
  <si>
    <t xml:space="preserve">17.9</t>
  </si>
  <si>
    <t xml:space="preserve">18.2</t>
  </si>
  <si>
    <t xml:space="preserve">Legal interpretation</t>
  </si>
  <si>
    <t xml:space="preserve">Table 7.2: Avoidance tax gap by type of tax (£ billion)</t>
  </si>
  <si>
    <t xml:space="preserve">This table contains detailed notes: [note 1][note 4][note 5][note 10]</t>
  </si>
  <si>
    <t xml:space="preserve">Type of tax</t>
  </si>
  <si>
    <t xml:space="preserve">Value Added Tax</t>
  </si>
  <si>
    <t xml:space="preserve">Contents sheet</t>
  </si>
  <si>
    <t xml:space="preserve">Chapter 1</t>
  </si>
  <si>
    <t xml:space="preserve">Chapter 2</t>
  </si>
  <si>
    <t xml:space="preserve">Chapter 3</t>
  </si>
  <si>
    <t xml:space="preserve">Chapter 4</t>
  </si>
  <si>
    <t xml:space="preserve">Chapter 5</t>
  </si>
  <si>
    <t xml:space="preserve">Chapter 6</t>
  </si>
  <si>
    <t xml:space="preserve">Chapter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</si>
</sst>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10">
    <font>
      <sz val="11"/>
      <color rgb="FF000000"/>
      <name val="Calibri"/>
      <family val="2"/>
      <scheme val="minor"/>
    </font>
    <font>
      <sz val="14"/>
      <color rgb="FFFFFFFF"/>
      <name val="Verdana"/>
    </font>
    <font>
      <sz val="10"/>
      <color rgb="FF000000"/>
      <name val="Verdana"/>
      <b/>
    </font>
    <font>
      <sz val="10"/>
      <color rgb="FF000000"/>
      <name val="Verdana"/>
    </font>
    <font>
      <sz val="11"/>
      <color theme="10"/>
      <name val="Calibri"/>
      <u val="single"/>
    </font>
    <font>
      <sz val="10"/>
      <color rgb="FF009999"/>
      <name val="Verdana"/>
    </font>
    <font>
      <sz val="10"/>
      <color rgb="FF008985"/>
      <name val="Verdana"/>
      <b/>
    </font>
    <font>
      <sz val="12"/>
      <color rgb="FF009999"/>
      <name val="Verdana"/>
    </font>
    <font>
      <sz val="12"/>
      <color rgb="FF008985"/>
      <name val="Verdana"/>
    </font>
    <font>
      <sz val="12"/>
      <color rgb="FF009999"/>
      <name val="Verdana"/>
      <b/>
    </font>
  </fonts>
  <fills count="3">
    <fill>
      <patternFill patternType="none"/>
    </fill>
    <fill>
      <patternFill patternType="gray125"/>
    </fill>
    <fill>
      <patternFill patternType="solid">
        <fgColor rgb="FF008670"/>
        <bgColor rgb="FF008670"/>
      </patternFill>
    </fill>
  </fills>
  <borders count="3">
    <border>
      <left/>
      <right/>
      <top/>
      <bottom/>
      <diagonal/>
    </border>
    <border>
      <top style="thick">
        <color rgb="FF008985"/>
      </top>
      <bottom style="thick">
        <color rgb="FF008985"/>
      </bottom>
    </border>
    <border>
      <bottom style="thick">
        <color rgb="FF008985"/>
      </bottom>
    </border>
  </borders>
  <cellStyleXfs count="1">
    <xf numFmtId="0" fontId="0" fillId="0" borderId="0"/>
  </cellStyleXfs>
  <cellXfs count="15">
    <xf numFmtId="0" fontId="0" fillId="0" borderId="0" xfId="0"/>
    <xf numFmtId="0" fontId="1" fillId="2" borderId="0" xfId="0" applyFont="1" applyFill="1" applyAlignment="1">
      <alignment horizontal="left" vertical="center" wrapText="1"/>
    </xf>
    <xf numFmtId="0" fontId="2" fillId="0" borderId="0" xfId="0" applyFont="1" applyAlignment="1">
      <alignment horizontal="left" vertical="center"/>
    </xf>
    <xf numFmtId="0" fontId="3" fillId="0" borderId="0" xfId="0" applyFont="1" applyAlignment="1">
      <alignment horizontal="left" vertical="center" wrapText="1"/>
    </xf>
    <xf numFmtId="0" fontId="4" fillId="0" borderId="0" xfId="0" applyFont="1"/>
    <xf numFmtId="0" fontId="5" fillId="0" borderId="0" xfId="0" applyFont="1" applyAlignment="1">
      <alignment horizontal="left" vertical="center"/>
    </xf>
    <xf numFmtId="0" fontId="6" fillId="0" borderId="1" xfId="0" applyFont="1" applyBorder="1" applyAlignment="1">
      <alignment horizontal="left" vertical="center"/>
    </xf>
    <xf numFmtId="0" fontId="3" fillId="0" borderId="0" xfId="0" applyFont="1" applyAlignment="1">
      <alignment horizontal="left" wrapText="1"/>
    </xf>
    <xf numFmtId="2" fontId="3" fillId="0" borderId="0" xfId="0" applyFont="1" applyNumberFormat="1" applyAlignment="1">
      <alignment horizontal="right" vertical="center"/>
    </xf>
    <xf numFmtId="0" fontId="3" fillId="0" borderId="2" xfId="0" applyFont="1" applyBorder="1" applyAlignment="1">
      <alignment horizontal="right" vertical="center"/>
    </xf>
    <xf numFmtId="0" fontId="3" fillId="0" borderId="2" xfId="0" applyFont="1" applyBorder="1" applyAlignment="1">
      <alignment horizontal="left" vertical="center"/>
    </xf>
    <xf numFmtId="0" fontId="6" fillId="0" borderId="1" xfId="0" applyFont="1" applyBorder="1" applyAlignment="1">
      <alignment horizontal="left" vertical="center" wrapText="1"/>
    </xf>
    <xf numFmtId="0" fontId="7" fillId="0" borderId="0" xfId="0" applyFont="1" applyAlignment="1">
      <alignment horizontal="left" vertical="center"/>
    </xf>
    <xf numFmtId="0" fontId="8" fillId="0" borderId="0" xfId="0" applyFont="1" applyAlignment="1">
      <alignment horizontal="left" vertical="center" wrapText="1"/>
    </xf>
    <xf numFmtId="0" fontId="9" fillId="0" borderId="0" xfId="0" applyFont="1" applyAlignment="1">
      <alignment horizontal="left" vertic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37" Type="http://schemas.openxmlformats.org/officeDocument/2006/relationships/worksheet" Target="worksheets/sheet37.xml"/><Relationship Id="rId38" Type="http://schemas.openxmlformats.org/officeDocument/2006/relationships/worksheet" Target="worksheets/sheet38.xml"/><Relationship Id="rId39" Type="http://schemas.openxmlformats.org/officeDocument/2006/relationships/worksheet" Target="worksheets/sheet39.xml"/><Relationship Id="rId40" Type="http://schemas.openxmlformats.org/officeDocument/2006/relationships/worksheet" Target="worksheets/sheet40.xml"/><Relationship Id="rId41" Type="http://schemas.openxmlformats.org/officeDocument/2006/relationships/worksheet" Target="worksheets/sheet41.xml"/><Relationship Id="rId42" Type="http://schemas.openxmlformats.org/officeDocument/2006/relationships/worksheet" Target="worksheets/sheet42.xml"/><Relationship Id="rId43" Type="http://schemas.openxmlformats.org/officeDocument/2006/relationships/worksheet" Target="worksheets/sheet43.xml"/><Relationship Id="rId44" Type="http://schemas.openxmlformats.org/officeDocument/2006/relationships/worksheet" Target="worksheets/sheet44.xml"/><Relationship Id="rId45" Type="http://schemas.openxmlformats.org/officeDocument/2006/relationships/worksheet" Target="worksheets/sheet45.xml"/><Relationship Id="rId46" Type="http://schemas.openxmlformats.org/officeDocument/2006/relationships/worksheet" Target="worksheets/sheet46.xml"/><Relationship Id="rId47" Type="http://schemas.openxmlformats.org/officeDocument/2006/relationships/worksheet" Target="worksheets/sheet47.xml"/><Relationship Id="rId48" Type="http://schemas.openxmlformats.org/officeDocument/2006/relationships/worksheet" Target="worksheets/sheet48.xml"/><Relationship Id="rId49" Type="http://schemas.openxmlformats.org/officeDocument/2006/relationships/worksheet" Target="worksheets/sheet49.xml"/><Relationship Id="rId50" Type="http://schemas.openxmlformats.org/officeDocument/2006/relationships/theme" Target="theme/theme1.xml"/><Relationship Id="rId51" Type="http://schemas.openxmlformats.org/officeDocument/2006/relationships/styles" Target="styles.xml"/><Relationship Id="rId52" Type="http://schemas.openxmlformats.org/officeDocument/2006/relationships/sharedStrings" Target="sharedStrings.xml"/></Relationships>
</file>

<file path=xl/tables/table10.xml><?xml version="1.0" encoding="utf-8"?>
<table xmlns="http://schemas.openxmlformats.org/spreadsheetml/2006/main" id="10" name="table_3.1" displayName="table_3.1" ref="A5:V17" totalsRowCount="0" totalsRowShown="0">
  <autoFilter ref="A5:V17"/>
  <tableColumns count="22">
    <tableColumn id="1" name="Excise tax gap"/>
    <tableColumn id="2" name="Component"/>
    <tableColumn id="3" name="2005-06"/>
    <tableColumn id="4" name="2006-07"/>
    <tableColumn id="5" name="2007-08"/>
    <tableColumn id="6" name="2008-09"/>
    <tableColumn id="7" name="2009-10"/>
    <tableColumn id="8" name="2010-11"/>
    <tableColumn id="9" name="2011-12"/>
    <tableColumn id="10" name="2012-13"/>
    <tableColumn id="11" name="2013-14"/>
    <tableColumn id="12" name="2014-15"/>
    <tableColumn id="13" name="2015-16"/>
    <tableColumn id="14" name="2016-17"/>
    <tableColumn id="15" name="2017-18"/>
    <tableColumn id="16" name="2018-19"/>
    <tableColumn id="17" name="2019-20"/>
    <tableColumn id="18" name="2020-21"/>
    <tableColumn id="19" name="2021-22"/>
    <tableColumn id="20" name="2022-23"/>
    <tableColumn id="21" name="2023-24"/>
    <tableColumn id="22" name="2024-25"/>
  </tableColumns>
  <tableStyleInfo name="none" showFirstColumn="0" showLastColumn="0" showRowStripes="1" showColumnStripes="0"/>
</table>
</file>

<file path=xl/tables/table11.xml><?xml version="1.0" encoding="utf-8"?>
<table xmlns="http://schemas.openxmlformats.org/spreadsheetml/2006/main" id="11" name="table_3.2" displayName="table_3.2" ref="A6:Z14" totalsRowCount="0" totalsRowShown="0">
  <autoFilter ref="A6:Z14"/>
  <tableColumns count="26">
    <tableColumn id="1" name="Tax gap (£ million)"/>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2.xml><?xml version="1.0" encoding="utf-8"?>
<table xmlns="http://schemas.openxmlformats.org/spreadsheetml/2006/main" id="12" name="table_3.3" displayName="table_3.3" ref="A6:Z14" totalsRowCount="0" totalsRowShown="0">
  <autoFilter ref="A6:Z14"/>
  <tableColumns count="26">
    <tableColumn id="1" name="Tax gap (£ million)"/>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3.xml><?xml version="1.0" encoding="utf-8"?>
<table xmlns="http://schemas.openxmlformats.org/spreadsheetml/2006/main" id="13" name="table_3.4" displayName="table_3.4" ref="A7:Z12" totalsRowCount="0" totalsRowShown="0">
  <autoFilter ref="A7:Z12"/>
  <tableColumns count="26">
    <tableColumn id="1" name="Tobacco illicit market"/>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4.xml><?xml version="1.0" encoding="utf-8"?>
<table xmlns="http://schemas.openxmlformats.org/spreadsheetml/2006/main" id="14" name="table_3.5" displayName="table_3.5" ref="A19:Z27" totalsRowCount="0" totalsRowShown="0">
  <autoFilter ref="A19:Z27"/>
  <tableColumns count="26">
    <tableColumn id="1" name="Cigarette illicit market"/>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5.xml><?xml version="1.0" encoding="utf-8"?>
<table xmlns="http://schemas.openxmlformats.org/spreadsheetml/2006/main" id="15" name="table_3.6" displayName="table_3.6" ref="A34:Z42" totalsRowCount="0" totalsRowShown="0">
  <autoFilter ref="A34:Z42"/>
  <tableColumns count="26">
    <tableColumn id="1" name="Hand-rolling tobacco illicit market"/>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6.xml><?xml version="1.0" encoding="utf-8"?>
<table xmlns="http://schemas.openxmlformats.org/spreadsheetml/2006/main" id="16" name="table_3.7" displayName="table_3.7" ref="A7:Z15" totalsRowCount="0" totalsRowShown="0">
  <autoFilter ref="A7:Z15"/>
  <tableColumns count="26">
    <tableColumn id="1" name="Hydrocarbon oils tax gap"/>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7.xml><?xml version="1.0" encoding="utf-8"?>
<table xmlns="http://schemas.openxmlformats.org/spreadsheetml/2006/main" id="17" name="table_3.8" displayName="table_3.8" ref="A22:Z30" totalsRowCount="0" totalsRowShown="0">
  <autoFilter ref="A22:Z30"/>
  <tableColumns count="26">
    <tableColumn id="1" name="Diesel tax gap"/>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8.xml><?xml version="1.0" encoding="utf-8"?>
<table xmlns="http://schemas.openxmlformats.org/spreadsheetml/2006/main" id="18" name="table_3.9" displayName="table_3.9" ref="A6:Z9" totalsRowCount="0" totalsRowShown="0">
  <autoFilter ref="A6:Z9"/>
  <tableColumns count="26">
    <tableColumn id="1" name="Illicit market share"/>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19.xml><?xml version="1.0" encoding="utf-8"?>
<table xmlns="http://schemas.openxmlformats.org/spreadsheetml/2006/main" id="19" name="table_3.10" displayName="table_3.10" ref="A15:Z20" totalsRowCount="0" totalsRowShown="0">
  <autoFilter ref="A15:Z20"/>
  <tableColumns count="26">
    <tableColumn id="1" name="Tax gap (£ million)"/>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20.xml><?xml version="1.0" encoding="utf-8"?>
<table xmlns="http://schemas.openxmlformats.org/spreadsheetml/2006/main" id="20" name="table_3.11" displayName="table_3.11" ref="A26:Z29" totalsRowCount="0" totalsRowShown="0">
  <autoFilter ref="A26:Z29"/>
  <tableColumns count="26">
    <tableColumn id="1" name="Illicit market share"/>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21.xml><?xml version="1.0" encoding="utf-8"?>
<table xmlns="http://schemas.openxmlformats.org/spreadsheetml/2006/main" id="21" name="table_3.12" displayName="table_3.12" ref="A35:Z40" totalsRowCount="0" totalsRowShown="0">
  <autoFilter ref="A35:Z40"/>
  <tableColumns count="26">
    <tableColumn id="1" name="Tax gap (£ million)"/>
    <tableColumn id="2" name="2000-01"/>
    <tableColumn id="3" name="2001-02"/>
    <tableColumn id="4" name="2002-03"/>
    <tableColumn id="5" name="2003-04"/>
    <tableColumn id="6" name="2004-05"/>
    <tableColumn id="7" name="2005-06"/>
    <tableColumn id="8" name="2006-07"/>
    <tableColumn id="9" name="2007-08"/>
    <tableColumn id="10" name="2008-09"/>
    <tableColumn id="11" name="2009-10"/>
    <tableColumn id="12" name="2010-11"/>
    <tableColumn id="13" name="2011-12"/>
    <tableColumn id="14" name="2012-13"/>
    <tableColumn id="15" name="2013-14"/>
    <tableColumn id="16" name="2014-15"/>
    <tableColumn id="17" name="2015-16"/>
    <tableColumn id="18" name="2016-17"/>
    <tableColumn id="19" name="2017-18"/>
    <tableColumn id="20" name="2018-19"/>
    <tableColumn id="21" name="2019-20"/>
    <tableColumn id="22" name="2020-21"/>
    <tableColumn id="23" name="2021-22"/>
    <tableColumn id="24" name="2022-23"/>
    <tableColumn id="25" name="2023-24"/>
    <tableColumn id="26" name="2024-25"/>
  </tableColumns>
  <tableStyleInfo name="none" showFirstColumn="0" showLastColumn="0" showRowStripes="1" showColumnStripes="0"/>
</table>
</file>

<file path=xl/tables/table22.xml><?xml version="1.0" encoding="utf-8"?>
<table xmlns="http://schemas.openxmlformats.org/spreadsheetml/2006/main" id="22" name="table_3.13" displayName="table_3.13" ref="A5:U9" totalsRowCount="0" totalsRowShown="0">
  <autoFilter ref="A5:U9"/>
  <tableColumns count="21">
    <tableColumn id="1" name="Tax gap (£ mill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23.xml><?xml version="1.0" encoding="utf-8"?>
<table xmlns="http://schemas.openxmlformats.org/spreadsheetml/2006/main" id="23" name="table_3.14" displayName="table_3.14" ref="A7:AA14" totalsRowCount="0" totalsRowShown="0">
  <autoFilter ref="A7:AA14"/>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4.xml><?xml version="1.0" encoding="utf-8"?>
<table xmlns="http://schemas.openxmlformats.org/spreadsheetml/2006/main" id="24" name="table_3.15" displayName="table_3.15" ref="A21:AA29" totalsRowCount="0" totalsRowShown="0">
  <autoFilter ref="A21:AA29"/>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5.xml><?xml version="1.0" encoding="utf-8"?>
<table xmlns="http://schemas.openxmlformats.org/spreadsheetml/2006/main" id="25" name="table_3.16" displayName="table_3.16" ref="A36:AA44" totalsRowCount="0" totalsRowShown="0">
  <autoFilter ref="A36:AA44"/>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6.xml><?xml version="1.0" encoding="utf-8"?>
<table xmlns="http://schemas.openxmlformats.org/spreadsheetml/2006/main" id="26" name="table_3.17" displayName="table_3.17" ref="A6:AA13" totalsRowCount="0" totalsRowShown="0">
  <autoFilter ref="A6:AA13"/>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7.xml><?xml version="1.0" encoding="utf-8"?>
<table xmlns="http://schemas.openxmlformats.org/spreadsheetml/2006/main" id="27" name="table_3.18" displayName="table_3.18" ref="A19:AA27" totalsRowCount="0" totalsRowShown="0">
  <autoFilter ref="A19:AA27"/>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8.xml><?xml version="1.0" encoding="utf-8"?>
<table xmlns="http://schemas.openxmlformats.org/spreadsheetml/2006/main" id="28" name="table_3.19" displayName="table_3.19" ref="A33:AA41" totalsRowCount="0" totalsRowShown="0">
  <autoFilter ref="A33:AA41"/>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29.xml><?xml version="1.0" encoding="utf-8"?>
<table xmlns="http://schemas.openxmlformats.org/spreadsheetml/2006/main" id="29" name="table_3.20" displayName="table_3.20" ref="A6:AA13" totalsRowCount="0" totalsRowShown="0">
  <autoFilter ref="A6:AA13"/>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xml><?xml version="1.0" encoding="utf-8"?>
<table xmlns="http://schemas.openxmlformats.org/spreadsheetml/2006/main" id="3" name="table_notes" displayName="table_notes" ref="A3:B63" totalsRowCount="0" totalsRowShown="0">
  <autoFilter ref="A3:B63"/>
  <tableColumns count="2">
    <tableColumn id="1" name="Note number"/>
    <tableColumn id="2" name="Note text"/>
  </tableColumns>
  <tableStyleInfo name="none" showFirstColumn="0" showLastColumn="0" showRowStripes="1" showColumnStripes="0"/>
</table>
</file>

<file path=xl/tables/table30.xml><?xml version="1.0" encoding="utf-8"?>
<table xmlns="http://schemas.openxmlformats.org/spreadsheetml/2006/main" id="30" name="table_3.21" displayName="table_3.21" ref="A19:AA27" totalsRowCount="0" totalsRowShown="0">
  <autoFilter ref="A19:AA27"/>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1.xml><?xml version="1.0" encoding="utf-8"?>
<table xmlns="http://schemas.openxmlformats.org/spreadsheetml/2006/main" id="31" name="table_3.22" displayName="table_3.22" ref="A33:AA41" totalsRowCount="0" totalsRowShown="0">
  <autoFilter ref="A33:AA41"/>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2.xml><?xml version="1.0" encoding="utf-8"?>
<table xmlns="http://schemas.openxmlformats.org/spreadsheetml/2006/main" id="32" name="table_3.23" displayName="table_3.23" ref="A6:AA15" totalsRowCount="0" totalsRowShown="0">
  <autoFilter ref="A6:AA15"/>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3.xml><?xml version="1.0" encoding="utf-8"?>
<table xmlns="http://schemas.openxmlformats.org/spreadsheetml/2006/main" id="33" name="table_3.24" displayName="table_3.24" ref="A21:AA31" totalsRowCount="0" totalsRowShown="0">
  <autoFilter ref="A21:AA31"/>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4.xml><?xml version="1.0" encoding="utf-8"?>
<table xmlns="http://schemas.openxmlformats.org/spreadsheetml/2006/main" id="34" name="table_3.25" displayName="table_3.25" ref="A37:AA47" totalsRowCount="0" totalsRowShown="0">
  <autoFilter ref="A37:AA47"/>
  <tableColumns count="27">
    <tableColumn id="1" name="Component"/>
    <tableColumn id="2" name="Estimate"/>
    <tableColumn id="3" name="2000-01"/>
    <tableColumn id="4" name="2001-02"/>
    <tableColumn id="5" name="2002-03"/>
    <tableColumn id="6" name="2003-04"/>
    <tableColumn id="7" name="2004-05"/>
    <tableColumn id="8" name="2005-06"/>
    <tableColumn id="9" name="2006-07"/>
    <tableColumn id="10" name="2007-08"/>
    <tableColumn id="11" name="2008-09"/>
    <tableColumn id="12" name="2009-10"/>
    <tableColumn id="13" name="2010-11"/>
    <tableColumn id="14" name="2011-12"/>
    <tableColumn id="15" name="2012-13"/>
    <tableColumn id="16" name="2013-14"/>
    <tableColumn id="17" name="2014-15"/>
    <tableColumn id="18" name="2015-16"/>
    <tableColumn id="19" name="2016-17"/>
    <tableColumn id="20" name="2017-18"/>
    <tableColumn id="21" name="2018-19"/>
    <tableColumn id="22" name="2019-20"/>
    <tableColumn id="23" name="2020-21"/>
    <tableColumn id="24" name="2021-22"/>
    <tableColumn id="25" name="2022-23"/>
    <tableColumn id="26" name="2023-24"/>
    <tableColumn id="27" name="2024-25"/>
  </tableColumns>
  <tableStyleInfo name="none" showFirstColumn="0" showLastColumn="0" showRowStripes="1" showColumnStripes="0"/>
</table>
</file>

<file path=xl/tables/table35.xml><?xml version="1.0" encoding="utf-8"?>
<table xmlns="http://schemas.openxmlformats.org/spreadsheetml/2006/main" id="35" name="table_4.1" displayName="table_4.1"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36.xml><?xml version="1.0" encoding="utf-8"?>
<table xmlns="http://schemas.openxmlformats.org/spreadsheetml/2006/main" id="36" name="table_4.2" displayName="table_4.2" ref="A5:S9" totalsRowCount="0" totalsRowShown="0">
  <autoFilter ref="A5:S9"/>
  <tableColumns count="19">
    <tableColumn id="1" name="Proportion of Self Assessment returns with under-declarat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s>
  <tableStyleInfo name="none" showFirstColumn="0" showLastColumn="0" showRowStripes="1" showColumnStripes="0"/>
</table>
</file>

<file path=xl/tables/table37.xml><?xml version="1.0" encoding="utf-8"?>
<table xmlns="http://schemas.openxmlformats.org/spreadsheetml/2006/main" id="37" name="table_4.3" displayName="table_4.3"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38.xml><?xml version="1.0" encoding="utf-8"?>
<table xmlns="http://schemas.openxmlformats.org/spreadsheetml/2006/main" id="38" name="table_4.4" displayName="table_4.4" ref="A5:S9" totalsRowCount="0" totalsRowShown="0">
  <autoFilter ref="A5:S9"/>
  <tableColumns count="19">
    <tableColumn id="1" name="Proportion of Self Assessment returns with under-declarat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s>
  <tableStyleInfo name="none" showFirstColumn="0" showLastColumn="0" showRowStripes="1" showColumnStripes="0"/>
</table>
</file>

<file path=xl/tables/table39.xml><?xml version="1.0" encoding="utf-8"?>
<table xmlns="http://schemas.openxmlformats.org/spreadsheetml/2006/main" id="39" name="table_4.5" displayName="table_4.5"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xml><?xml version="1.0" encoding="utf-8"?>
<table xmlns="http://schemas.openxmlformats.org/spreadsheetml/2006/main" id="4" name="table_1.1" displayName="table_1.1" ref="A5:W35" totalsRowCount="0" totalsRowShown="0">
  <autoFilter ref="A5:W35"/>
  <tableColumns count="23">
    <tableColumn id="1" name="Tax"/>
    <tableColumn id="2" name="Type"/>
    <tableColumn id="3" name="Component"/>
    <tableColumn id="4" name="2005-06"/>
    <tableColumn id="5" name="2006-07"/>
    <tableColumn id="6" name="2007-08"/>
    <tableColumn id="7" name="2008-09"/>
    <tableColumn id="8" name="2009-10"/>
    <tableColumn id="9" name="2010-11"/>
    <tableColumn id="10" name="2011-12"/>
    <tableColumn id="11" name="2012-13"/>
    <tableColumn id="12" name="2013-14"/>
    <tableColumn id="13" name="2014-15"/>
    <tableColumn id="14" name="2015-16"/>
    <tableColumn id="15" name="2016-17"/>
    <tableColumn id="16" name="2017-18"/>
    <tableColumn id="17" name="2018-19"/>
    <tableColumn id="18" name="2019-20"/>
    <tableColumn id="19" name="2020-21"/>
    <tableColumn id="20" name="2021-22"/>
    <tableColumn id="21" name="2022-23"/>
    <tableColumn id="22" name="2023-24"/>
    <tableColumn id="23" name="2024-25"/>
  </tableColumns>
  <tableStyleInfo name="none" showFirstColumn="0" showLastColumn="0" showRowStripes="1" showColumnStripes="0"/>
</table>
</file>

<file path=xl/tables/table40.xml><?xml version="1.0" encoding="utf-8"?>
<table xmlns="http://schemas.openxmlformats.org/spreadsheetml/2006/main" id="40" name="table_4.6" displayName="table_4.6" ref="A5:S9" totalsRowCount="0" totalsRowShown="0">
  <autoFilter ref="A5:S9"/>
  <tableColumns count="19">
    <tableColumn id="1" name="Proportion of Self Assessment returns with under-declarat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s>
  <tableStyleInfo name="none" showFirstColumn="0" showLastColumn="0" showRowStripes="1" showColumnStripes="0"/>
</table>
</file>

<file path=xl/tables/table41.xml><?xml version="1.0" encoding="utf-8"?>
<table xmlns="http://schemas.openxmlformats.org/spreadsheetml/2006/main" id="41" name="table_4.7" displayName="table_4.7" ref="A5:U16" totalsRowCount="0" totalsRowShown="0">
  <autoFilter ref="A5:U16"/>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2.xml><?xml version="1.0" encoding="utf-8"?>
<table xmlns="http://schemas.openxmlformats.org/spreadsheetml/2006/main" id="42" name="table_4.8" displayName="table_4.8" ref="A5:U7" totalsRowCount="0" totalsRowShown="0">
  <autoFilter ref="A5:U7"/>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3.xml><?xml version="1.0" encoding="utf-8"?>
<table xmlns="http://schemas.openxmlformats.org/spreadsheetml/2006/main" id="43" name="table_4.9" displayName="table_4.9"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4.xml><?xml version="1.0" encoding="utf-8"?>
<table xmlns="http://schemas.openxmlformats.org/spreadsheetml/2006/main" id="44" name="table_4.10" displayName="table_4.10" ref="A5:U15" totalsRowCount="0" totalsRowShown="0">
  <autoFilter ref="A5:U15"/>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5.xml><?xml version="1.0" encoding="utf-8"?>
<table xmlns="http://schemas.openxmlformats.org/spreadsheetml/2006/main" id="45" name="table_4.11" displayName="table_4.11" ref="A5:U8" totalsRowCount="0" totalsRowShown="0">
  <autoFilter ref="A5:U8"/>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6.xml><?xml version="1.0" encoding="utf-8"?>
<table xmlns="http://schemas.openxmlformats.org/spreadsheetml/2006/main" id="46" name="table_4.12" displayName="table_4.12" ref="A6:U17" totalsRowCount="0" totalsRowShown="0">
  <autoFilter ref="A6:U17"/>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7.xml><?xml version="1.0" encoding="utf-8"?>
<table xmlns="http://schemas.openxmlformats.org/spreadsheetml/2006/main" id="47" name="table_4.13" displayName="table_4.13"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8.xml><?xml version="1.0" encoding="utf-8"?>
<table xmlns="http://schemas.openxmlformats.org/spreadsheetml/2006/main" id="48" name="table_4.14" displayName="table_4.14" ref="A5:U8" totalsRowCount="0" totalsRowShown="0">
  <autoFilter ref="A5:U8"/>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49.xml><?xml version="1.0" encoding="utf-8"?>
<table xmlns="http://schemas.openxmlformats.org/spreadsheetml/2006/main" id="49" name="table_4.15" displayName="table_4.15" ref="A5:U6" totalsRowCount="0" totalsRowShown="0">
  <autoFilter ref="A5:U6"/>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xml><?xml version="1.0" encoding="utf-8"?>
<table xmlns="http://schemas.openxmlformats.org/spreadsheetml/2006/main" id="5" name="table_1.2" displayName="table_1.2" ref="A5:W41" totalsRowCount="0" totalsRowShown="0">
  <autoFilter ref="A5:W41"/>
  <tableColumns count="23">
    <tableColumn id="1" name="Tax"/>
    <tableColumn id="2" name="Type"/>
    <tableColumn id="3" name="Component"/>
    <tableColumn id="4" name="2005-06"/>
    <tableColumn id="5" name="2006-07"/>
    <tableColumn id="6" name="2007-08"/>
    <tableColumn id="7" name="2008-09"/>
    <tableColumn id="8" name="2009-10"/>
    <tableColumn id="9" name="2010-11"/>
    <tableColumn id="10" name="2011-12"/>
    <tableColumn id="11" name="2012-13"/>
    <tableColumn id="12" name="2013-14"/>
    <tableColumn id="13" name="2014-15"/>
    <tableColumn id="14" name="2015-16"/>
    <tableColumn id="15" name="2016-17"/>
    <tableColumn id="16" name="2017-18"/>
    <tableColumn id="17" name="2018-19"/>
    <tableColumn id="18" name="2019-20"/>
    <tableColumn id="19" name="2020-21"/>
    <tableColumn id="20" name="2021-22"/>
    <tableColumn id="21" name="2022-23"/>
    <tableColumn id="22" name="2023-24"/>
    <tableColumn id="23" name="2024-25"/>
  </tableColumns>
  <tableStyleInfo name="none" showFirstColumn="0" showLastColumn="0" showRowStripes="1" showColumnStripes="0"/>
</table>
</file>

<file path=xl/tables/table50.xml><?xml version="1.0" encoding="utf-8"?>
<table xmlns="http://schemas.openxmlformats.org/spreadsheetml/2006/main" id="50" name="table_5.1" displayName="table_5.1"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1.xml><?xml version="1.0" encoding="utf-8"?>
<table xmlns="http://schemas.openxmlformats.org/spreadsheetml/2006/main" id="51" name="table_5.2" displayName="table_5.2" ref="A5:U16" totalsRowCount="0" totalsRowShown="0">
  <autoFilter ref="A5:U16"/>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2.xml><?xml version="1.0" encoding="utf-8"?>
<table xmlns="http://schemas.openxmlformats.org/spreadsheetml/2006/main" id="52" name="table_5.3" displayName="table_5.3" ref="A5:S8" totalsRowCount="0" totalsRowShown="0">
  <autoFilter ref="A5:S8"/>
  <tableColumns count="19">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s>
  <tableStyleInfo name="none" showFirstColumn="0" showLastColumn="0" showRowStripes="1" showColumnStripes="0"/>
</table>
</file>

<file path=xl/tables/table53.xml><?xml version="1.0" encoding="utf-8"?>
<table xmlns="http://schemas.openxmlformats.org/spreadsheetml/2006/main" id="53" name="table_5.4" displayName="table_5.4" ref="A6:U17" totalsRowCount="0" totalsRowShown="0">
  <autoFilter ref="A6:U17"/>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4.xml><?xml version="1.0" encoding="utf-8"?>
<table xmlns="http://schemas.openxmlformats.org/spreadsheetml/2006/main" id="54" name="table_5.5" displayName="table_5.5" ref="A6:U17" totalsRowCount="0" totalsRowShown="0">
  <autoFilter ref="A6:U17"/>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5.xml><?xml version="1.0" encoding="utf-8"?>
<table xmlns="http://schemas.openxmlformats.org/spreadsheetml/2006/main" id="55" name="table_6.1" displayName="table_6.1" ref="A5:U12" totalsRowCount="0" totalsRowShown="0">
  <autoFilter ref="A5:U12"/>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6.xml><?xml version="1.0" encoding="utf-8"?>
<table xmlns="http://schemas.openxmlformats.org/spreadsheetml/2006/main" id="56" name="table_6.2" displayName="table_6.2" ref="A5:U9" totalsRowCount="0" totalsRowShown="0">
  <autoFilter ref="A5:U9"/>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7.xml><?xml version="1.0" encoding="utf-8"?>
<table xmlns="http://schemas.openxmlformats.org/spreadsheetml/2006/main" id="57" name="table_6.3" displayName="table_6.3" ref="A5:U9" totalsRowCount="0" totalsRowShown="0">
  <autoFilter ref="A5:U9"/>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8.xml><?xml version="1.0" encoding="utf-8"?>
<table xmlns="http://schemas.openxmlformats.org/spreadsheetml/2006/main" id="58" name="table_6.4" displayName="table_6.4" ref="A6:U14" totalsRowCount="0" totalsRowShown="0">
  <autoFilter ref="A6:U14"/>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59.xml><?xml version="1.0" encoding="utf-8"?>
<table xmlns="http://schemas.openxmlformats.org/spreadsheetml/2006/main" id="59" name="table_6.5" displayName="table_6.5" ref="A6:U10" totalsRowCount="0" totalsRowShown="0">
  <autoFilter ref="A6:U10"/>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6.xml><?xml version="1.0" encoding="utf-8"?>
<table xmlns="http://schemas.openxmlformats.org/spreadsheetml/2006/main" id="6" name="table_1.3" displayName="table_1.3" ref="A5:V18" totalsRowCount="0" totalsRowShown="0">
  <autoFilter ref="A5:V18"/>
  <tableColumns count="22">
    <tableColumn id="1" name="Customer group"/>
    <tableColumn id="2" name="Component"/>
    <tableColumn id="3" name="2005-06"/>
    <tableColumn id="4" name="2006-07"/>
    <tableColumn id="5" name="2007-08"/>
    <tableColumn id="6" name="2008-09"/>
    <tableColumn id="7" name="2009-10"/>
    <tableColumn id="8" name="2010-11"/>
    <tableColumn id="9" name="2011-12"/>
    <tableColumn id="10" name="2012-13"/>
    <tableColumn id="11" name="2013-14"/>
    <tableColumn id="12" name="2014-15"/>
    <tableColumn id="13" name="2015-16"/>
    <tableColumn id="14" name="2016-17"/>
    <tableColumn id="15" name="2017-18"/>
    <tableColumn id="16" name="2018-19"/>
    <tableColumn id="17" name="2019-20"/>
    <tableColumn id="18" name="2020-21"/>
    <tableColumn id="19" name="2021-22"/>
    <tableColumn id="20" name="2022-23"/>
    <tableColumn id="21" name="2023-24"/>
    <tableColumn id="22" name="2024-25"/>
  </tableColumns>
  <tableStyleInfo name="none" showFirstColumn="0" showLastColumn="0" showRowStripes="1" showColumnStripes="0"/>
</table>
</file>

<file path=xl/tables/table60.xml><?xml version="1.0" encoding="utf-8"?>
<table xmlns="http://schemas.openxmlformats.org/spreadsheetml/2006/main" id="60" name="table_6.6" displayName="table_6.6" ref="A5:U11" totalsRowCount="0" totalsRowShown="0">
  <autoFilter ref="A5:U11"/>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61.xml><?xml version="1.0" encoding="utf-8"?>
<table xmlns="http://schemas.openxmlformats.org/spreadsheetml/2006/main" id="61" name="table_6.7" displayName="table_6.7" ref="A5:U9" totalsRowCount="0" totalsRowShown="0">
  <autoFilter ref="A5:U9"/>
  <tableColumns count="21">
    <tableColumn id="1" name="Component"/>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62.xml><?xml version="1.0" encoding="utf-8"?>
<table xmlns="http://schemas.openxmlformats.org/spreadsheetml/2006/main" id="62" name="table_7.1" displayName="table_7.1" ref="A5:H22" totalsRowCount="0" totalsRowShown="0">
  <autoFilter ref="A5:H22"/>
  <tableColumns count="8">
    <tableColumn id="1" name="Behaviour"/>
    <tableColumn id="2" name="Component"/>
    <tableColumn id="3" name="2019-20"/>
    <tableColumn id="4" name="2020-21"/>
    <tableColumn id="5" name="2021-22"/>
    <tableColumn id="6" name="2022-23"/>
    <tableColumn id="7" name="2023-24"/>
    <tableColumn id="8" name="2024-25"/>
  </tableColumns>
  <tableStyleInfo name="none" showFirstColumn="0" showLastColumn="0" showRowStripes="1" showColumnStripes="0"/>
</table>
</file>

<file path=xl/tables/table63.xml><?xml version="1.0" encoding="utf-8"?>
<table xmlns="http://schemas.openxmlformats.org/spreadsheetml/2006/main" id="63" name="table_7.2" displayName="table_7.2" ref="A5:U11" totalsRowCount="0" totalsRowShown="0">
  <autoFilter ref="A5:U11"/>
  <tableColumns count="21">
    <tableColumn id="1" name="Type of tax"/>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7.xml><?xml version="1.0" encoding="utf-8"?>
<table xmlns="http://schemas.openxmlformats.org/spreadsheetml/2006/main" id="7" name="table_1.4" displayName="table_1.4" ref="A6:U24" totalsRowCount="0" totalsRowShown="0">
  <autoFilter ref="A6:U24"/>
  <tableColumns count="21">
    <tableColumn id="1" name="Measuring tax gaps publicat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8.xml><?xml version="1.0" encoding="utf-8"?>
<table xmlns="http://schemas.openxmlformats.org/spreadsheetml/2006/main" id="8" name="table_2.1" displayName="table_2.1" ref="A6:U12" totalsRowCount="0" totalsRowShown="0">
  <autoFilter ref="A6:U12"/>
  <tableColumns count="21">
    <tableColumn id="1" name="Estimated VAT gap"/>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ables/table9.xml><?xml version="1.0" encoding="utf-8"?>
<table xmlns="http://schemas.openxmlformats.org/spreadsheetml/2006/main" id="9" name="table_2.2" displayName="table_2.2" ref="A6:U24" totalsRowCount="0" totalsRowShown="0">
  <autoFilter ref="A6:U24"/>
  <tableColumns count="21">
    <tableColumn id="1" name="Measuring tax gaps publication"/>
    <tableColumn id="2" name="2005-06"/>
    <tableColumn id="3" name="2006-07"/>
    <tableColumn id="4" name="2007-08"/>
    <tableColumn id="5" name="2008-09"/>
    <tableColumn id="6" name="2009-10"/>
    <tableColumn id="7" name="2010-11"/>
    <tableColumn id="8" name="2011-12"/>
    <tableColumn id="9" name="2012-13"/>
    <tableColumn id="10" name="2013-14"/>
    <tableColumn id="11" name="2014-15"/>
    <tableColumn id="12" name="2015-16"/>
    <tableColumn id="13" name="2016-17"/>
    <tableColumn id="14" name="2017-18"/>
    <tableColumn id="15" name="2018-19"/>
    <tableColumn id="16" name="2019-20"/>
    <tableColumn id="17" name="2020-21"/>
    <tableColumn id="18" name="2021-22"/>
    <tableColumn id="19" name="2022-23"/>
    <tableColumn id="20" name="2023-24"/>
    <tableColumn id="21" name="2024-25"/>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gov.uk/government/statistics/measuring-tax-gaps" TargetMode="External"/><Relationship Id="rId2h" Type="http://schemas.openxmlformats.org/officeDocument/2006/relationships/hyperlink" Target="https://www.gov.uk/government/statistics/quality-report-measuring-tax-gaps" TargetMode="External"/><Relationship Id="rId3h" Type="http://schemas.openxmlformats.org/officeDocument/2006/relationships/hyperlink" Target="https://www.gov.uk/search/research-and-statistics?parent=hm-revenue-customs&amp;content_store_document_type=upcoming_statistics&amp;organisations%5B%5D=hm-revenue-customs&amp;order=release-date-oldest" TargetMode="External"/><Relationship Id="rId4h" Type="http://schemas.openxmlformats.org/officeDocument/2006/relationships/hyperlink" Target="mailto:taxgap@hmrc.gov.uk" TargetMode="External"/><Relationship Id="rId5h" Type="http://schemas.openxmlformats.org/officeDocument/2006/relationships/hyperlink" Target="https://www.gov.uk/government/organisations/hm-revenue-customs/about/media-enquiries" TargetMode="External"/><Relationship Id="rId6h" Type="http://schemas.openxmlformats.org/officeDocument/2006/relationships/hyperlink" Target="https://www.gov.uk/government/statistics/measuring-tax-gaps/methodological-annex"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0" Type="http://schemas.openxmlformats.org/officeDocument/2006/relationships/table" Target="../tables/table10.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1" Type="http://schemas.openxmlformats.org/officeDocument/2006/relationships/table" Target="../tables/table11.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2" Type="http://schemas.openxmlformats.org/officeDocument/2006/relationships/table" Target="../tables/table12.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3" Type="http://schemas.openxmlformats.org/officeDocument/2006/relationships/table" Target="../tables/table13.xml"/><Relationship Id="rId14" Type="http://schemas.openxmlformats.org/officeDocument/2006/relationships/table" Target="../tables/table14.xml"/><Relationship Id="rId15" Type="http://schemas.openxmlformats.org/officeDocument/2006/relationships/table" Target="../tables/table15.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6" Type="http://schemas.openxmlformats.org/officeDocument/2006/relationships/table" Target="../tables/table16.xml"/><Relationship Id="rId17" Type="http://schemas.openxmlformats.org/officeDocument/2006/relationships/table" Target="../tables/table17.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8" Type="http://schemas.openxmlformats.org/officeDocument/2006/relationships/table" Target="../tables/table18.x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22" Type="http://schemas.openxmlformats.org/officeDocument/2006/relationships/table" Target="../tables/table22.xm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23" Type="http://schemas.openxmlformats.org/officeDocument/2006/relationships/table" Target="../tables/table23.xml"/><Relationship Id="rId24" Type="http://schemas.openxmlformats.org/officeDocument/2006/relationships/table" Target="../tables/table24.xml"/><Relationship Id="rId25" Type="http://schemas.openxmlformats.org/officeDocument/2006/relationships/table" Target="../tables/table25.xm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29" Type="http://schemas.openxmlformats.org/officeDocument/2006/relationships/table" Target="../tables/table29.xml"/><Relationship Id="rId30" Type="http://schemas.openxmlformats.org/officeDocument/2006/relationships/table" Target="../tables/table30.xml"/><Relationship Id="rId31" Type="http://schemas.openxmlformats.org/officeDocument/2006/relationships/table" Target="../tables/table3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32" Type="http://schemas.openxmlformats.org/officeDocument/2006/relationships/table" Target="../tables/table32.xml"/><Relationship Id="rId33" Type="http://schemas.openxmlformats.org/officeDocument/2006/relationships/table" Target="../tables/table33.xml"/><Relationship Id="rId34" Type="http://schemas.openxmlformats.org/officeDocument/2006/relationships/table" Target="../tables/table34.xm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35" Type="http://schemas.openxmlformats.org/officeDocument/2006/relationships/table" Target="../tables/table35.xm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36" Type="http://schemas.openxmlformats.org/officeDocument/2006/relationships/table" Target="../tables/table36.xm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37" Type="http://schemas.openxmlformats.org/officeDocument/2006/relationships/table" Target="../tables/table37.xm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38" Type="http://schemas.openxmlformats.org/officeDocument/2006/relationships/table" Target="../tables/table38.xm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39" Type="http://schemas.openxmlformats.org/officeDocument/2006/relationships/table" Target="../tables/table39.xm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40" Type="http://schemas.openxmlformats.org/officeDocument/2006/relationships/table" Target="../tables/table40.xm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41" Type="http://schemas.openxmlformats.org/officeDocument/2006/relationships/table" Target="../tables/table41.xm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42" Type="http://schemas.openxmlformats.org/officeDocument/2006/relationships/table" Target="../tables/table42.xm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43" Type="http://schemas.openxmlformats.org/officeDocument/2006/relationships/table" Target="../tables/table4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44" Type="http://schemas.openxmlformats.org/officeDocument/2006/relationships/table" Target="../tables/table44.xm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45" Type="http://schemas.openxmlformats.org/officeDocument/2006/relationships/table" Target="../tables/table45.xm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46" Type="http://schemas.openxmlformats.org/officeDocument/2006/relationships/table" Target="../tables/table46.xm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47" Type="http://schemas.openxmlformats.org/officeDocument/2006/relationships/table" Target="../tables/table47.xm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48" Type="http://schemas.openxmlformats.org/officeDocument/2006/relationships/table" Target="../tables/table48.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35.xml"/><Relationship Id="rId2" Type="http://schemas.openxmlformats.org/officeDocument/2006/relationships/printerSettings" Target="../printerSettings/printerSettings35.bin"/><Relationship Id="rIdvml" Type="http://schemas.openxmlformats.org/officeDocument/2006/relationships/vmlDrawing" Target="../drawings/vmlDrawing35.vml"/><Relationship Id="rId49" Type="http://schemas.openxmlformats.org/officeDocument/2006/relationships/table" Target="../tables/table49.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36.xml"/><Relationship Id="rId2" Type="http://schemas.openxmlformats.org/officeDocument/2006/relationships/printerSettings" Target="../printerSettings/printerSettings36.bin"/><Relationship Id="rIdvml" Type="http://schemas.openxmlformats.org/officeDocument/2006/relationships/vmlDrawing" Target="../drawings/vmlDrawing36.vml"/><Relationship Id="rId50" Type="http://schemas.openxmlformats.org/officeDocument/2006/relationships/table" Target="../tables/table50.xml"/></Relationships>
</file>

<file path=xl/worksheets/_rels/sheet37.xml.rels><?xml version="1.0" encoding="UTF-8" standalone="yes"?><Relationships xmlns="http://schemas.openxmlformats.org/package/2006/relationships"><Relationship Id="rId1" Type="http://schemas.openxmlformats.org/officeDocument/2006/relationships/drawing" Target="../drawings/drawing37.xml"/><Relationship Id="rId2" Type="http://schemas.openxmlformats.org/officeDocument/2006/relationships/printerSettings" Target="../printerSettings/printerSettings37.bin"/><Relationship Id="rIdvml" Type="http://schemas.openxmlformats.org/officeDocument/2006/relationships/vmlDrawing" Target="../drawings/vmlDrawing37.vml"/><Relationship Id="rId51" Type="http://schemas.openxmlformats.org/officeDocument/2006/relationships/table" Target="../tables/table51.xml"/></Relationships>
</file>

<file path=xl/worksheets/_rels/sheet38.xml.rels><?xml version="1.0" encoding="UTF-8" standalone="yes"?><Relationships xmlns="http://schemas.openxmlformats.org/package/2006/relationships"><Relationship Id="rId1" Type="http://schemas.openxmlformats.org/officeDocument/2006/relationships/drawing" Target="../drawings/drawing38.xml"/><Relationship Id="rId2" Type="http://schemas.openxmlformats.org/officeDocument/2006/relationships/printerSettings" Target="../printerSettings/printerSettings38.bin"/><Relationship Id="rIdvml" Type="http://schemas.openxmlformats.org/officeDocument/2006/relationships/vmlDrawing" Target="../drawings/vmlDrawing38.vml"/><Relationship Id="rId52" Type="http://schemas.openxmlformats.org/officeDocument/2006/relationships/table" Target="../tables/table52.xml"/></Relationships>
</file>

<file path=xl/worksheets/_rels/sheet39.xml.rels><?xml version="1.0" encoding="UTF-8" standalone="yes"?><Relationships xmlns="http://schemas.openxmlformats.org/package/2006/relationships"><Relationship Id="rId1" Type="http://schemas.openxmlformats.org/officeDocument/2006/relationships/drawing" Target="../drawings/drawing39.xml"/><Relationship Id="rId2" Type="http://schemas.openxmlformats.org/officeDocument/2006/relationships/printerSettings" Target="../printerSettings/printerSettings39.bin"/><Relationship Id="rIdvml" Type="http://schemas.openxmlformats.org/officeDocument/2006/relationships/vmlDrawing" Target="../drawings/vmlDrawing39.vml"/><Relationship Id="rId53" Type="http://schemas.openxmlformats.org/officeDocument/2006/relationships/table" Target="../tables/table5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40.xml.rels><?xml version="1.0" encoding="UTF-8" standalone="yes"?><Relationships xmlns="http://schemas.openxmlformats.org/package/2006/relationships"><Relationship Id="rId1" Type="http://schemas.openxmlformats.org/officeDocument/2006/relationships/drawing" Target="../drawings/drawing40.xml"/><Relationship Id="rId2" Type="http://schemas.openxmlformats.org/officeDocument/2006/relationships/printerSettings" Target="../printerSettings/printerSettings40.bin"/><Relationship Id="rIdvml" Type="http://schemas.openxmlformats.org/officeDocument/2006/relationships/vmlDrawing" Target="../drawings/vmlDrawing40.vml"/><Relationship Id="rId54" Type="http://schemas.openxmlformats.org/officeDocument/2006/relationships/table" Target="../tables/table54.xml"/></Relationships>
</file>

<file path=xl/worksheets/_rels/sheet41.xml.rels><?xml version="1.0" encoding="UTF-8" standalone="yes"?><Relationships xmlns="http://schemas.openxmlformats.org/package/2006/relationships"><Relationship Id="rId1" Type="http://schemas.openxmlformats.org/officeDocument/2006/relationships/drawing" Target="../drawings/drawing41.xml"/><Relationship Id="rId2" Type="http://schemas.openxmlformats.org/officeDocument/2006/relationships/printerSettings" Target="../printerSettings/printerSettings41.bin"/><Relationship Id="rIdvml" Type="http://schemas.openxmlformats.org/officeDocument/2006/relationships/vmlDrawing" Target="../drawings/vmlDrawing41.vml"/><Relationship Id="rId55" Type="http://schemas.openxmlformats.org/officeDocument/2006/relationships/table" Target="../tables/table55.xml"/></Relationships>
</file>

<file path=xl/worksheets/_rels/sheet42.xml.rels><?xml version="1.0" encoding="UTF-8" standalone="yes"?><Relationships xmlns="http://schemas.openxmlformats.org/package/2006/relationships"><Relationship Id="rId1" Type="http://schemas.openxmlformats.org/officeDocument/2006/relationships/drawing" Target="../drawings/drawing42.xml"/><Relationship Id="rId2" Type="http://schemas.openxmlformats.org/officeDocument/2006/relationships/printerSettings" Target="../printerSettings/printerSettings42.bin"/><Relationship Id="rIdvml" Type="http://schemas.openxmlformats.org/officeDocument/2006/relationships/vmlDrawing" Target="../drawings/vmlDrawing42.vml"/><Relationship Id="rId56" Type="http://schemas.openxmlformats.org/officeDocument/2006/relationships/table" Target="../tables/table56.xml"/></Relationships>
</file>

<file path=xl/worksheets/_rels/sheet43.xml.rels><?xml version="1.0" encoding="UTF-8" standalone="yes"?><Relationships xmlns="http://schemas.openxmlformats.org/package/2006/relationships"><Relationship Id="rId1" Type="http://schemas.openxmlformats.org/officeDocument/2006/relationships/drawing" Target="../drawings/drawing43.xml"/><Relationship Id="rId2" Type="http://schemas.openxmlformats.org/officeDocument/2006/relationships/printerSettings" Target="../printerSettings/printerSettings43.bin"/><Relationship Id="rIdvml" Type="http://schemas.openxmlformats.org/officeDocument/2006/relationships/vmlDrawing" Target="../drawings/vmlDrawing43.vml"/><Relationship Id="rId57" Type="http://schemas.openxmlformats.org/officeDocument/2006/relationships/table" Target="../tables/table57.xml"/></Relationships>
</file>

<file path=xl/worksheets/_rels/sheet44.xml.rels><?xml version="1.0" encoding="UTF-8" standalone="yes"?><Relationships xmlns="http://schemas.openxmlformats.org/package/2006/relationships"><Relationship Id="rId1" Type="http://schemas.openxmlformats.org/officeDocument/2006/relationships/drawing" Target="../drawings/drawing44.xml"/><Relationship Id="rId2" Type="http://schemas.openxmlformats.org/officeDocument/2006/relationships/printerSettings" Target="../printerSettings/printerSettings44.bin"/><Relationship Id="rIdvml" Type="http://schemas.openxmlformats.org/officeDocument/2006/relationships/vmlDrawing" Target="../drawings/vmlDrawing44.vml"/><Relationship Id="rId58" Type="http://schemas.openxmlformats.org/officeDocument/2006/relationships/table" Target="../tables/table58.xml"/></Relationships>
</file>

<file path=xl/worksheets/_rels/sheet45.xml.rels><?xml version="1.0" encoding="UTF-8" standalone="yes"?><Relationships xmlns="http://schemas.openxmlformats.org/package/2006/relationships"><Relationship Id="rId1" Type="http://schemas.openxmlformats.org/officeDocument/2006/relationships/drawing" Target="../drawings/drawing45.xml"/><Relationship Id="rId2" Type="http://schemas.openxmlformats.org/officeDocument/2006/relationships/printerSettings" Target="../printerSettings/printerSettings45.bin"/><Relationship Id="rIdvml" Type="http://schemas.openxmlformats.org/officeDocument/2006/relationships/vmlDrawing" Target="../drawings/vmlDrawing45.vml"/><Relationship Id="rId59" Type="http://schemas.openxmlformats.org/officeDocument/2006/relationships/table" Target="../tables/table59.xml"/></Relationships>
</file>

<file path=xl/worksheets/_rels/sheet46.xml.rels><?xml version="1.0" encoding="UTF-8" standalone="yes"?><Relationships xmlns="http://schemas.openxmlformats.org/package/2006/relationships"><Relationship Id="rId1" Type="http://schemas.openxmlformats.org/officeDocument/2006/relationships/drawing" Target="../drawings/drawing46.xml"/><Relationship Id="rId2" Type="http://schemas.openxmlformats.org/officeDocument/2006/relationships/printerSettings" Target="../printerSettings/printerSettings46.bin"/><Relationship Id="rIdvml" Type="http://schemas.openxmlformats.org/officeDocument/2006/relationships/vmlDrawing" Target="../drawings/vmlDrawing46.vml"/><Relationship Id="rId60" Type="http://schemas.openxmlformats.org/officeDocument/2006/relationships/table" Target="../tables/table60.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47.xml"/><Relationship Id="rId2" Type="http://schemas.openxmlformats.org/officeDocument/2006/relationships/printerSettings" Target="../printerSettings/printerSettings47.bin"/><Relationship Id="rIdvml" Type="http://schemas.openxmlformats.org/officeDocument/2006/relationships/vmlDrawing" Target="../drawings/vmlDrawing47.vml"/><Relationship Id="rId61" Type="http://schemas.openxmlformats.org/officeDocument/2006/relationships/table" Target="../tables/table61.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48.xml"/><Relationship Id="rId2" Type="http://schemas.openxmlformats.org/officeDocument/2006/relationships/printerSettings" Target="../printerSettings/printerSettings48.bin"/><Relationship Id="rIdvml" Type="http://schemas.openxmlformats.org/officeDocument/2006/relationships/vmlDrawing" Target="../drawings/vmlDrawing48.vml"/><Relationship Id="rId62" Type="http://schemas.openxmlformats.org/officeDocument/2006/relationships/table" Target="../tables/table62.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49.xml"/><Relationship Id="rId2" Type="http://schemas.openxmlformats.org/officeDocument/2006/relationships/printerSettings" Target="../printerSettings/printerSettings49.bin"/><Relationship Id="rIdvml" Type="http://schemas.openxmlformats.org/officeDocument/2006/relationships/vmlDrawing" Target="../drawings/vmlDrawing49.vml"/><Relationship Id="rId63" Type="http://schemas.openxmlformats.org/officeDocument/2006/relationships/table" Target="../tables/table63.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7" Type="http://schemas.openxmlformats.org/officeDocument/2006/relationships/table" Target="../tables/table7.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8" Type="http://schemas.openxmlformats.org/officeDocument/2006/relationships/table" Target="../tables/table8.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200.71" hidden="0" customWidth="1"/>
  </cols>
  <sheetData>
    <row r="1" ht="40" customHeight="1">
      <c r="A1" s="1" t="s">
        <v>0</v>
      </c>
    </row>
    <row r="2">
      <c r="A2" s="2" t="s">
        <v>1</v>
      </c>
    </row>
    <row r="3">
      <c r="A3" s="3" t="s">
        <v>2</v>
      </c>
    </row>
    <row r="4">
      <c r="A4" s="5" t="s">
        <v>3</v>
      </c>
    </row>
    <row r="6">
      <c r="A6" s="2" t="s">
        <v>4</v>
      </c>
    </row>
    <row r="7">
      <c r="A7" s="3" t="s">
        <v>5</v>
      </c>
    </row>
    <row r="8">
      <c r="A8" s="3" t="s">
        <v>6</v>
      </c>
    </row>
    <row r="9">
      <c r="A9" s="3" t="s">
        <v>7</v>
      </c>
    </row>
    <row r="10">
      <c r="A10" s="5" t="s">
        <v>8</v>
      </c>
    </row>
    <row r="12">
      <c r="A12" s="2" t="s">
        <v>9</v>
      </c>
    </row>
    <row r="13">
      <c r="A13" s="3" t="s">
        <v>10</v>
      </c>
    </row>
    <row r="14">
      <c r="A14" s="3" t="s">
        <v>11</v>
      </c>
    </row>
    <row r="15">
      <c r="A15" s="3" t="s">
        <v>12</v>
      </c>
    </row>
    <row r="16">
      <c r="A16" s="5" t="s">
        <v>13</v>
      </c>
    </row>
    <row r="18">
      <c r="A18" s="2" t="s">
        <v>14</v>
      </c>
    </row>
    <row r="19">
      <c r="A19" s="5" t="s">
        <v>15</v>
      </c>
    </row>
    <row r="20">
      <c r="A20" s="5" t="s">
        <v>16</v>
      </c>
    </row>
    <row r="22">
      <c r="A22" s="2" t="s">
        <v>17</v>
      </c>
    </row>
    <row r="23">
      <c r="A23" s="5" t="s">
        <v>18</v>
      </c>
    </row>
  </sheetData>
  <hyperlinks>
    <hyperlink ref="A4" r:id="rId1h"/>
    <hyperlink ref="A10" r:id="rId2h"/>
    <hyperlink ref="A16" r:id="rId3h"/>
    <hyperlink ref="A19" r:id="rId4h"/>
    <hyperlink ref="A20" r:id="rId5h"/>
    <hyperlink ref="A23" r:id="rId6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25.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s>
  <sheetData>
    <row r="1" ht="40" customHeight="1">
      <c r="A1" s="1" t="s">
        <v>729</v>
      </c>
      <c r="B1" s="1"/>
      <c r="C1" s="1"/>
      <c r="D1" s="1"/>
      <c r="E1" s="1"/>
      <c r="F1" s="1"/>
      <c r="G1" s="1"/>
      <c r="H1" s="1"/>
      <c r="I1" s="1"/>
      <c r="J1" s="1"/>
      <c r="K1" s="1"/>
      <c r="L1" s="1"/>
      <c r="M1" s="1"/>
      <c r="N1" s="1"/>
      <c r="O1" s="1"/>
      <c r="P1" s="1"/>
      <c r="Q1" s="1"/>
      <c r="R1" s="1"/>
      <c r="S1" s="1"/>
      <c r="T1" s="1"/>
      <c r="U1" s="1"/>
      <c r="V1" s="1"/>
    </row>
    <row r="2">
      <c r="A2" s="7" t="s">
        <v>143</v>
      </c>
    </row>
    <row r="3">
      <c r="A3" s="7" t="s">
        <v>730</v>
      </c>
    </row>
    <row r="4">
      <c r="A4" s="7" t="s">
        <v>731</v>
      </c>
    </row>
    <row r="5">
      <c r="A5" s="6" t="s">
        <v>732</v>
      </c>
      <c r="B5" s="6" t="s">
        <v>148</v>
      </c>
      <c r="C5" s="6" t="s">
        <v>149</v>
      </c>
      <c r="D5" s="6" t="s">
        <v>150</v>
      </c>
      <c r="E5" s="6" t="s">
        <v>151</v>
      </c>
      <c r="F5" s="6" t="s">
        <v>152</v>
      </c>
      <c r="G5" s="6" t="s">
        <v>153</v>
      </c>
      <c r="H5" s="6" t="s">
        <v>154</v>
      </c>
      <c r="I5" s="6" t="s">
        <v>155</v>
      </c>
      <c r="J5" s="6" t="s">
        <v>156</v>
      </c>
      <c r="K5" s="6" t="s">
        <v>157</v>
      </c>
      <c r="L5" s="6" t="s">
        <v>158</v>
      </c>
      <c r="M5" s="6" t="s">
        <v>159</v>
      </c>
      <c r="N5" s="6" t="s">
        <v>160</v>
      </c>
      <c r="O5" s="6" t="s">
        <v>161</v>
      </c>
      <c r="P5" s="6" t="s">
        <v>162</v>
      </c>
      <c r="Q5" s="6" t="s">
        <v>163</v>
      </c>
      <c r="R5" s="6" t="s">
        <v>164</v>
      </c>
      <c r="S5" s="6" t="s">
        <v>165</v>
      </c>
      <c r="T5" s="6" t="s">
        <v>166</v>
      </c>
      <c r="U5" s="6" t="s">
        <v>167</v>
      </c>
      <c r="V5" s="6" t="s">
        <v>168</v>
      </c>
    </row>
    <row r="6">
      <c r="A6" s="3" t="s">
        <v>733</v>
      </c>
      <c r="B6" s="3" t="s">
        <v>734</v>
      </c>
      <c r="C6" s="8" t="s">
        <v>735</v>
      </c>
      <c r="D6" s="8" t="s">
        <v>736</v>
      </c>
      <c r="E6" s="8" t="s">
        <v>737</v>
      </c>
      <c r="F6" s="8" t="s">
        <v>738</v>
      </c>
      <c r="G6" s="8" t="s">
        <v>739</v>
      </c>
      <c r="H6" s="8" t="s">
        <v>740</v>
      </c>
      <c r="I6" s="8" t="s">
        <v>741</v>
      </c>
      <c r="J6" s="8" t="s">
        <v>742</v>
      </c>
      <c r="K6" s="8" t="s">
        <v>743</v>
      </c>
      <c r="L6" s="8" t="s">
        <v>744</v>
      </c>
      <c r="M6" s="8" t="s">
        <v>745</v>
      </c>
      <c r="N6" s="8" t="s">
        <v>746</v>
      </c>
      <c r="O6" s="8" t="s">
        <v>747</v>
      </c>
      <c r="P6" s="8" t="s">
        <v>748</v>
      </c>
      <c r="Q6" s="8" t="s">
        <v>749</v>
      </c>
      <c r="R6" s="8" t="s">
        <v>750</v>
      </c>
      <c r="S6" s="8" t="s">
        <v>751</v>
      </c>
      <c r="T6" s="8" t="s">
        <v>752</v>
      </c>
      <c r="U6" s="8" t="s">
        <v>753</v>
      </c>
      <c r="V6" s="8" t="s">
        <v>754</v>
      </c>
    </row>
    <row r="7">
      <c r="A7" s="3" t="s">
        <v>733</v>
      </c>
      <c r="B7" s="3" t="s">
        <v>755</v>
      </c>
      <c r="C7" s="8" t="s">
        <v>226</v>
      </c>
      <c r="D7" s="8" t="s">
        <v>227</v>
      </c>
      <c r="E7" s="8" t="s">
        <v>228</v>
      </c>
      <c r="F7" s="8" t="s">
        <v>229</v>
      </c>
      <c r="G7" s="8" t="s">
        <v>230</v>
      </c>
      <c r="H7" s="8" t="s">
        <v>231</v>
      </c>
      <c r="I7" s="8" t="s">
        <v>232</v>
      </c>
      <c r="J7" s="8" t="s">
        <v>233</v>
      </c>
      <c r="K7" s="8" t="s">
        <v>234</v>
      </c>
      <c r="L7" s="8" t="s">
        <v>235</v>
      </c>
      <c r="M7" s="8" t="s">
        <v>236</v>
      </c>
      <c r="N7" s="8" t="s">
        <v>237</v>
      </c>
      <c r="O7" s="8" t="s">
        <v>233</v>
      </c>
      <c r="P7" s="8" t="s">
        <v>238</v>
      </c>
      <c r="Q7" s="8" t="s">
        <v>202</v>
      </c>
      <c r="R7" s="8" t="s">
        <v>239</v>
      </c>
      <c r="S7" s="8" t="s">
        <v>231</v>
      </c>
      <c r="T7" s="8" t="s">
        <v>240</v>
      </c>
      <c r="U7" s="8" t="s">
        <v>194</v>
      </c>
      <c r="V7" s="8" t="s">
        <v>241</v>
      </c>
    </row>
    <row r="8">
      <c r="A8" s="3" t="s">
        <v>756</v>
      </c>
      <c r="B8" s="3" t="s">
        <v>734</v>
      </c>
      <c r="C8" s="8" t="s">
        <v>757</v>
      </c>
      <c r="D8" s="8" t="s">
        <v>758</v>
      </c>
      <c r="E8" s="8" t="s">
        <v>759</v>
      </c>
      <c r="F8" s="8" t="s">
        <v>757</v>
      </c>
      <c r="G8" s="8" t="s">
        <v>760</v>
      </c>
      <c r="H8" s="8" t="s">
        <v>761</v>
      </c>
      <c r="I8" s="8" t="s">
        <v>760</v>
      </c>
      <c r="J8" s="8" t="s">
        <v>762</v>
      </c>
      <c r="K8" s="8" t="s">
        <v>763</v>
      </c>
      <c r="L8" s="8" t="s">
        <v>764</v>
      </c>
      <c r="M8" s="8" t="s">
        <v>765</v>
      </c>
      <c r="N8" s="8" t="s">
        <v>764</v>
      </c>
      <c r="O8" s="8" t="s">
        <v>766</v>
      </c>
      <c r="P8" s="8" t="s">
        <v>767</v>
      </c>
      <c r="Q8" s="8" t="s">
        <v>768</v>
      </c>
      <c r="R8" s="8" t="s">
        <v>767</v>
      </c>
      <c r="S8" s="8" t="s">
        <v>769</v>
      </c>
      <c r="T8" s="8" t="s">
        <v>770</v>
      </c>
      <c r="U8" s="8" t="s">
        <v>771</v>
      </c>
      <c r="V8" s="8" t="s">
        <v>768</v>
      </c>
    </row>
    <row r="9">
      <c r="A9" s="3" t="s">
        <v>756</v>
      </c>
      <c r="B9" s="3" t="s">
        <v>755</v>
      </c>
      <c r="C9" s="8" t="s">
        <v>244</v>
      </c>
      <c r="D9" s="8" t="s">
        <v>235</v>
      </c>
      <c r="E9" s="8" t="s">
        <v>179</v>
      </c>
      <c r="F9" s="8" t="s">
        <v>245</v>
      </c>
      <c r="G9" s="8" t="s">
        <v>246</v>
      </c>
      <c r="H9" s="8" t="s">
        <v>172</v>
      </c>
      <c r="I9" s="8" t="s">
        <v>247</v>
      </c>
      <c r="J9" s="8" t="s">
        <v>248</v>
      </c>
      <c r="K9" s="8" t="s">
        <v>249</v>
      </c>
      <c r="L9" s="8" t="s">
        <v>250</v>
      </c>
      <c r="M9" s="8" t="s">
        <v>251</v>
      </c>
      <c r="N9" s="8" t="s">
        <v>252</v>
      </c>
      <c r="O9" s="8" t="s">
        <v>175</v>
      </c>
      <c r="P9" s="8" t="s">
        <v>253</v>
      </c>
      <c r="Q9" s="8" t="s">
        <v>236</v>
      </c>
      <c r="R9" s="8" t="s">
        <v>254</v>
      </c>
      <c r="S9" s="8" t="s">
        <v>246</v>
      </c>
      <c r="T9" s="8" t="s">
        <v>245</v>
      </c>
      <c r="U9" s="8" t="s">
        <v>234</v>
      </c>
      <c r="V9" s="8" t="s">
        <v>255</v>
      </c>
    </row>
    <row r="10">
      <c r="A10" s="3" t="s">
        <v>772</v>
      </c>
      <c r="B10" s="3" t="s">
        <v>734</v>
      </c>
      <c r="C10" s="8" t="s">
        <v>773</v>
      </c>
      <c r="D10" s="8" t="s">
        <v>774</v>
      </c>
      <c r="E10" s="8" t="s">
        <v>775</v>
      </c>
      <c r="F10" s="8" t="s">
        <v>776</v>
      </c>
      <c r="G10" s="8" t="s">
        <v>777</v>
      </c>
      <c r="H10" s="8" t="s">
        <v>778</v>
      </c>
      <c r="I10" s="8" t="s">
        <v>775</v>
      </c>
      <c r="J10" s="8" t="s">
        <v>777</v>
      </c>
      <c r="K10" s="8" t="s">
        <v>770</v>
      </c>
      <c r="L10" s="8" t="s">
        <v>779</v>
      </c>
      <c r="M10" s="8" t="s">
        <v>780</v>
      </c>
      <c r="N10" s="8" t="s">
        <v>781</v>
      </c>
      <c r="O10" s="8" t="s">
        <v>782</v>
      </c>
      <c r="P10" s="8" t="s">
        <v>775</v>
      </c>
      <c r="Q10" s="8" t="s">
        <v>777</v>
      </c>
      <c r="R10" s="8" t="s">
        <v>777</v>
      </c>
      <c r="S10" s="8" t="s">
        <v>783</v>
      </c>
      <c r="T10" s="8" t="s">
        <v>783</v>
      </c>
      <c r="U10" s="8" t="s">
        <v>783</v>
      </c>
      <c r="V10" s="8" t="s">
        <v>783</v>
      </c>
    </row>
    <row r="11">
      <c r="A11" s="3" t="s">
        <v>772</v>
      </c>
      <c r="B11" s="3" t="s">
        <v>755</v>
      </c>
      <c r="C11" s="8" t="s">
        <v>200</v>
      </c>
      <c r="D11" s="8" t="s">
        <v>247</v>
      </c>
      <c r="E11" s="8" t="s">
        <v>257</v>
      </c>
      <c r="F11" s="8" t="s">
        <v>178</v>
      </c>
      <c r="G11" s="8" t="s">
        <v>258</v>
      </c>
      <c r="H11" s="8" t="s">
        <v>259</v>
      </c>
      <c r="I11" s="8" t="s">
        <v>260</v>
      </c>
      <c r="J11" s="8" t="s">
        <v>261</v>
      </c>
      <c r="K11" s="8" t="s">
        <v>247</v>
      </c>
      <c r="L11" s="8" t="s">
        <v>262</v>
      </c>
      <c r="M11" s="8" t="s">
        <v>263</v>
      </c>
      <c r="N11" s="8" t="s">
        <v>261</v>
      </c>
      <c r="O11" s="8" t="s">
        <v>264</v>
      </c>
      <c r="P11" s="8" t="s">
        <v>265</v>
      </c>
      <c r="Q11" s="8" t="s">
        <v>266</v>
      </c>
      <c r="R11" s="8" t="s">
        <v>267</v>
      </c>
      <c r="S11" s="8" t="s">
        <v>268</v>
      </c>
      <c r="T11" s="8" t="s">
        <v>268</v>
      </c>
      <c r="U11" s="8" t="s">
        <v>268</v>
      </c>
      <c r="V11" s="8" t="s">
        <v>268</v>
      </c>
    </row>
    <row r="12">
      <c r="A12" s="3" t="s">
        <v>784</v>
      </c>
      <c r="B12" s="3" t="s">
        <v>734</v>
      </c>
      <c r="C12" s="8" t="s">
        <v>768</v>
      </c>
      <c r="D12" s="8" t="s">
        <v>768</v>
      </c>
      <c r="E12" s="8" t="s">
        <v>785</v>
      </c>
      <c r="F12" s="8" t="s">
        <v>786</v>
      </c>
      <c r="G12" s="8" t="s">
        <v>767</v>
      </c>
      <c r="H12" s="8" t="s">
        <v>770</v>
      </c>
      <c r="I12" s="8" t="s">
        <v>773</v>
      </c>
      <c r="J12" s="8" t="s">
        <v>781</v>
      </c>
      <c r="K12" s="8" t="s">
        <v>783</v>
      </c>
      <c r="L12" s="8" t="s">
        <v>783</v>
      </c>
      <c r="M12" s="8" t="s">
        <v>783</v>
      </c>
      <c r="N12" s="8" t="s">
        <v>787</v>
      </c>
      <c r="O12" s="8" t="s">
        <v>787</v>
      </c>
      <c r="P12" s="8" t="s">
        <v>787</v>
      </c>
      <c r="Q12" s="8" t="s">
        <v>788</v>
      </c>
      <c r="R12" s="8" t="s">
        <v>789</v>
      </c>
      <c r="S12" s="8" t="s">
        <v>787</v>
      </c>
      <c r="T12" s="8" t="s">
        <v>790</v>
      </c>
      <c r="U12" s="8" t="s">
        <v>790</v>
      </c>
      <c r="V12" s="8" t="s">
        <v>790</v>
      </c>
    </row>
    <row r="13">
      <c r="A13" s="3" t="s">
        <v>784</v>
      </c>
      <c r="B13" s="3" t="s">
        <v>755</v>
      </c>
      <c r="C13" s="8" t="s">
        <v>270</v>
      </c>
      <c r="D13" s="8" t="s">
        <v>270</v>
      </c>
      <c r="E13" s="8" t="s">
        <v>271</v>
      </c>
      <c r="F13" s="8" t="s">
        <v>272</v>
      </c>
      <c r="G13" s="8" t="s">
        <v>273</v>
      </c>
      <c r="H13" s="8" t="s">
        <v>274</v>
      </c>
      <c r="I13" s="8" t="s">
        <v>275</v>
      </c>
      <c r="J13" s="8" t="s">
        <v>276</v>
      </c>
      <c r="K13" s="8" t="s">
        <v>277</v>
      </c>
      <c r="L13" s="8" t="s">
        <v>277</v>
      </c>
      <c r="M13" s="8" t="s">
        <v>277</v>
      </c>
      <c r="N13" s="8" t="s">
        <v>278</v>
      </c>
      <c r="O13" s="8" t="s">
        <v>278</v>
      </c>
      <c r="P13" s="8" t="s">
        <v>278</v>
      </c>
      <c r="Q13" s="8" t="s">
        <v>278</v>
      </c>
      <c r="R13" s="8" t="s">
        <v>278</v>
      </c>
      <c r="S13" s="8" t="s">
        <v>278</v>
      </c>
      <c r="T13" s="8" t="s">
        <v>277</v>
      </c>
      <c r="U13" s="8" t="s">
        <v>277</v>
      </c>
      <c r="V13" s="8" t="s">
        <v>277</v>
      </c>
    </row>
    <row r="14">
      <c r="A14" s="3" t="s">
        <v>791</v>
      </c>
      <c r="B14" s="3" t="s">
        <v>734</v>
      </c>
      <c r="C14" s="8" t="s">
        <v>792</v>
      </c>
      <c r="D14" s="8" t="s">
        <v>762</v>
      </c>
      <c r="E14" s="8" t="s">
        <v>793</v>
      </c>
      <c r="F14" s="8" t="s">
        <v>769</v>
      </c>
      <c r="G14" s="8" t="s">
        <v>758</v>
      </c>
      <c r="H14" s="8" t="s">
        <v>794</v>
      </c>
      <c r="I14" s="8" t="s">
        <v>758</v>
      </c>
      <c r="J14" s="8" t="s">
        <v>794</v>
      </c>
      <c r="K14" s="8" t="s">
        <v>795</v>
      </c>
      <c r="L14" s="8" t="s">
        <v>771</v>
      </c>
      <c r="M14" s="8" t="s">
        <v>796</v>
      </c>
      <c r="N14" s="8" t="s">
        <v>768</v>
      </c>
      <c r="O14" s="8" t="s">
        <v>797</v>
      </c>
      <c r="P14" s="8" t="s">
        <v>767</v>
      </c>
      <c r="Q14" s="8" t="s">
        <v>798</v>
      </c>
      <c r="R14" s="8" t="s">
        <v>767</v>
      </c>
      <c r="S14" s="8" t="s">
        <v>762</v>
      </c>
      <c r="T14" s="8" t="s">
        <v>799</v>
      </c>
      <c r="U14" s="8" t="s">
        <v>800</v>
      </c>
      <c r="V14" s="8" t="s">
        <v>801</v>
      </c>
    </row>
    <row r="15">
      <c r="A15" s="10" t="s">
        <v>791</v>
      </c>
      <c r="B15" s="10" t="s">
        <v>755</v>
      </c>
      <c r="C15" s="9" t="s">
        <v>203</v>
      </c>
      <c r="D15" s="9" t="s">
        <v>280</v>
      </c>
      <c r="E15" s="9" t="s">
        <v>281</v>
      </c>
      <c r="F15" s="9" t="s">
        <v>282</v>
      </c>
      <c r="G15" s="9" t="s">
        <v>283</v>
      </c>
      <c r="H15" s="9" t="s">
        <v>262</v>
      </c>
      <c r="I15" s="9" t="s">
        <v>284</v>
      </c>
      <c r="J15" s="9" t="s">
        <v>285</v>
      </c>
      <c r="K15" s="9" t="s">
        <v>286</v>
      </c>
      <c r="L15" s="9" t="s">
        <v>287</v>
      </c>
      <c r="M15" s="9" t="s">
        <v>179</v>
      </c>
      <c r="N15" s="9" t="s">
        <v>182</v>
      </c>
      <c r="O15" s="9" t="s">
        <v>288</v>
      </c>
      <c r="P15" s="9" t="s">
        <v>289</v>
      </c>
      <c r="Q15" s="9" t="s">
        <v>290</v>
      </c>
      <c r="R15" s="9" t="s">
        <v>291</v>
      </c>
      <c r="S15" s="9" t="s">
        <v>292</v>
      </c>
      <c r="T15" s="9" t="s">
        <v>293</v>
      </c>
      <c r="U15" s="9" t="s">
        <v>184</v>
      </c>
      <c r="V15" s="9" t="s">
        <v>262</v>
      </c>
    </row>
    <row r="16">
      <c r="A16" s="3" t="s">
        <v>802</v>
      </c>
      <c r="B16" s="3" t="s">
        <v>734</v>
      </c>
      <c r="C16" s="8" t="s">
        <v>803</v>
      </c>
      <c r="D16" s="8" t="s">
        <v>804</v>
      </c>
      <c r="E16" s="8" t="s">
        <v>805</v>
      </c>
      <c r="F16" s="8" t="s">
        <v>806</v>
      </c>
      <c r="G16" s="8" t="s">
        <v>807</v>
      </c>
      <c r="H16" s="8" t="s">
        <v>808</v>
      </c>
      <c r="I16" s="8" t="s">
        <v>809</v>
      </c>
      <c r="J16" s="8" t="s">
        <v>810</v>
      </c>
      <c r="K16" s="8" t="s">
        <v>811</v>
      </c>
      <c r="L16" s="8" t="s">
        <v>812</v>
      </c>
      <c r="M16" s="8" t="s">
        <v>813</v>
      </c>
      <c r="N16" s="8" t="s">
        <v>814</v>
      </c>
      <c r="O16" s="8" t="s">
        <v>815</v>
      </c>
      <c r="P16" s="8" t="s">
        <v>816</v>
      </c>
      <c r="Q16" s="8" t="s">
        <v>817</v>
      </c>
      <c r="R16" s="8" t="s">
        <v>818</v>
      </c>
      <c r="S16" s="8" t="s">
        <v>808</v>
      </c>
      <c r="T16" s="8" t="s">
        <v>819</v>
      </c>
      <c r="U16" s="8" t="s">
        <v>820</v>
      </c>
      <c r="V16" s="8" t="s">
        <v>815</v>
      </c>
    </row>
    <row r="17">
      <c r="A17" s="10" t="s">
        <v>802</v>
      </c>
      <c r="B17" s="10" t="s">
        <v>755</v>
      </c>
      <c r="C17" s="9" t="s">
        <v>184</v>
      </c>
      <c r="D17" s="9" t="s">
        <v>295</v>
      </c>
      <c r="E17" s="9" t="s">
        <v>296</v>
      </c>
      <c r="F17" s="9" t="s">
        <v>203</v>
      </c>
      <c r="G17" s="9" t="s">
        <v>186</v>
      </c>
      <c r="H17" s="9" t="s">
        <v>292</v>
      </c>
      <c r="I17" s="9" t="s">
        <v>264</v>
      </c>
      <c r="J17" s="9" t="s">
        <v>297</v>
      </c>
      <c r="K17" s="9" t="s">
        <v>183</v>
      </c>
      <c r="L17" s="9" t="s">
        <v>298</v>
      </c>
      <c r="M17" s="9" t="s">
        <v>200</v>
      </c>
      <c r="N17" s="9" t="s">
        <v>299</v>
      </c>
      <c r="O17" s="9" t="s">
        <v>297</v>
      </c>
      <c r="P17" s="9" t="s">
        <v>185</v>
      </c>
      <c r="Q17" s="9" t="s">
        <v>300</v>
      </c>
      <c r="R17" s="9" t="s">
        <v>284</v>
      </c>
      <c r="S17" s="9" t="s">
        <v>301</v>
      </c>
      <c r="T17" s="9" t="s">
        <v>257</v>
      </c>
      <c r="U17" s="9" t="s">
        <v>292</v>
      </c>
      <c r="V17" s="9" t="s">
        <v>302</v>
      </c>
    </row>
    <row r="20">
      <c r="A20" s="12" t="str">
        <f>=HYPERLINK("#'Contents'!A1", "Click here to return to the contents")</f>
      </c>
    </row>
    <row r="22">
      <c r="A22" s="12" t="str">
        <f>=HYPERLINK("#'Notes'!A1", "Click here to return to the Notes")</f>
      </c>
    </row>
  </sheetData>
  <pageMargins left="0.7" right="0.7" top="0.75" bottom="0.75" header="0.3" footer="0.3"/>
  <pageSetup paperSize="9" orientation="portrait" horizontalDpi="300" verticalDpi="300" r:id="rId2"/>
  <tableParts count="1">
    <tablePart r:id="rId10"/>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s>
  <sheetData>
    <row r="1" ht="40" customHeight="1">
      <c r="A1" s="1" t="s">
        <v>821</v>
      </c>
      <c r="B1" s="1"/>
      <c r="C1" s="1"/>
      <c r="D1" s="1"/>
      <c r="E1" s="1"/>
      <c r="F1" s="1"/>
      <c r="G1" s="1"/>
      <c r="H1" s="1"/>
      <c r="I1" s="1"/>
      <c r="J1" s="1"/>
      <c r="K1" s="1"/>
      <c r="L1" s="1"/>
      <c r="M1" s="1"/>
      <c r="N1" s="1"/>
      <c r="O1" s="1"/>
      <c r="P1" s="1"/>
      <c r="Q1" s="1"/>
      <c r="R1" s="1"/>
      <c r="S1" s="1"/>
      <c r="T1" s="1"/>
      <c r="U1" s="1"/>
      <c r="V1" s="1"/>
      <c r="W1" s="1"/>
      <c r="X1" s="1"/>
      <c r="Y1" s="1"/>
      <c r="Z1" s="1"/>
    </row>
    <row r="2">
      <c r="A2" s="7" t="s">
        <v>143</v>
      </c>
    </row>
    <row r="3">
      <c r="A3" s="7" t="s">
        <v>822</v>
      </c>
    </row>
    <row r="4">
      <c r="A4" s="7" t="s">
        <v>665</v>
      </c>
    </row>
    <row r="5">
      <c r="A5" s="7" t="s">
        <v>731</v>
      </c>
    </row>
    <row r="6">
      <c r="A6" s="6" t="s">
        <v>823</v>
      </c>
      <c r="B6" s="6" t="s">
        <v>824</v>
      </c>
      <c r="C6" s="6" t="s">
        <v>825</v>
      </c>
      <c r="D6" s="6" t="s">
        <v>826</v>
      </c>
      <c r="E6" s="6" t="s">
        <v>827</v>
      </c>
      <c r="F6" s="6" t="s">
        <v>828</v>
      </c>
      <c r="G6" s="6" t="s">
        <v>149</v>
      </c>
      <c r="H6" s="6" t="s">
        <v>150</v>
      </c>
      <c r="I6" s="6" t="s">
        <v>151</v>
      </c>
      <c r="J6" s="6" t="s">
        <v>152</v>
      </c>
      <c r="K6" s="6" t="s">
        <v>153</v>
      </c>
      <c r="L6" s="6" t="s">
        <v>154</v>
      </c>
      <c r="M6" s="6" t="s">
        <v>155</v>
      </c>
      <c r="N6" s="6" t="s">
        <v>156</v>
      </c>
      <c r="O6" s="6" t="s">
        <v>157</v>
      </c>
      <c r="P6" s="6" t="s">
        <v>158</v>
      </c>
      <c r="Q6" s="6" t="s">
        <v>159</v>
      </c>
      <c r="R6" s="6" t="s">
        <v>160</v>
      </c>
      <c r="S6" s="6" t="s">
        <v>161</v>
      </c>
      <c r="T6" s="6" t="s">
        <v>162</v>
      </c>
      <c r="U6" s="6" t="s">
        <v>163</v>
      </c>
      <c r="V6" s="6" t="s">
        <v>164</v>
      </c>
      <c r="W6" s="6" t="s">
        <v>165</v>
      </c>
      <c r="X6" s="6" t="s">
        <v>166</v>
      </c>
      <c r="Y6" s="6" t="s">
        <v>167</v>
      </c>
      <c r="Z6" s="6" t="s">
        <v>168</v>
      </c>
    </row>
    <row r="7">
      <c r="A7" s="3" t="s">
        <v>829</v>
      </c>
      <c r="B7" s="8" t="s">
        <v>830</v>
      </c>
      <c r="C7" s="8" t="s">
        <v>759</v>
      </c>
      <c r="D7" s="8" t="s">
        <v>770</v>
      </c>
      <c r="E7" s="8" t="s">
        <v>831</v>
      </c>
      <c r="F7" s="8" t="s">
        <v>769</v>
      </c>
      <c r="G7" s="8" t="s">
        <v>832</v>
      </c>
      <c r="H7" s="8" t="s">
        <v>833</v>
      </c>
      <c r="I7" s="8" t="s">
        <v>764</v>
      </c>
      <c r="J7" s="8" t="s">
        <v>831</v>
      </c>
      <c r="K7" s="8" t="s">
        <v>834</v>
      </c>
      <c r="L7" s="8" t="s">
        <v>835</v>
      </c>
      <c r="M7" s="8" t="s">
        <v>834</v>
      </c>
      <c r="N7" s="8" t="s">
        <v>836</v>
      </c>
      <c r="O7" s="8" t="s">
        <v>837</v>
      </c>
      <c r="P7" s="8" t="s">
        <v>838</v>
      </c>
      <c r="Q7" s="8" t="s">
        <v>839</v>
      </c>
      <c r="R7" s="8" t="s">
        <v>840</v>
      </c>
      <c r="S7" s="8" t="s">
        <v>841</v>
      </c>
      <c r="T7" s="8" t="s">
        <v>842</v>
      </c>
      <c r="U7" s="8" t="s">
        <v>747</v>
      </c>
      <c r="V7" s="8" t="s">
        <v>842</v>
      </c>
      <c r="W7" s="8" t="s">
        <v>841</v>
      </c>
      <c r="X7" s="8" t="s">
        <v>843</v>
      </c>
      <c r="Y7" s="8" t="s">
        <v>844</v>
      </c>
      <c r="Z7" s="8" t="s">
        <v>845</v>
      </c>
    </row>
    <row r="8">
      <c r="A8" s="3" t="s">
        <v>846</v>
      </c>
      <c r="B8" s="8" t="s">
        <v>645</v>
      </c>
      <c r="C8" s="8" t="s">
        <v>645</v>
      </c>
      <c r="D8" s="8" t="s">
        <v>645</v>
      </c>
      <c r="E8" s="8" t="s">
        <v>645</v>
      </c>
      <c r="F8" s="8" t="s">
        <v>645</v>
      </c>
      <c r="G8" s="8" t="s">
        <v>645</v>
      </c>
      <c r="H8" s="8" t="s">
        <v>645</v>
      </c>
      <c r="I8" s="8" t="s">
        <v>847</v>
      </c>
      <c r="J8" s="8" t="s">
        <v>794</v>
      </c>
      <c r="K8" s="8" t="s">
        <v>848</v>
      </c>
      <c r="L8" s="8" t="s">
        <v>785</v>
      </c>
      <c r="M8" s="8" t="s">
        <v>849</v>
      </c>
      <c r="N8" s="8" t="s">
        <v>771</v>
      </c>
      <c r="O8" s="8" t="s">
        <v>850</v>
      </c>
      <c r="P8" s="8" t="s">
        <v>851</v>
      </c>
      <c r="Q8" s="8" t="s">
        <v>852</v>
      </c>
      <c r="R8" s="8" t="s">
        <v>851</v>
      </c>
      <c r="S8" s="8" t="s">
        <v>853</v>
      </c>
      <c r="T8" s="8" t="s">
        <v>854</v>
      </c>
      <c r="U8" s="8" t="s">
        <v>836</v>
      </c>
      <c r="V8" s="8" t="s">
        <v>855</v>
      </c>
      <c r="W8" s="8" t="s">
        <v>767</v>
      </c>
      <c r="X8" s="8" t="s">
        <v>856</v>
      </c>
      <c r="Y8" s="8" t="s">
        <v>857</v>
      </c>
      <c r="Z8" s="8" t="s">
        <v>858</v>
      </c>
    </row>
    <row r="9">
      <c r="A9" s="3" t="s">
        <v>859</v>
      </c>
      <c r="B9" s="8" t="s">
        <v>645</v>
      </c>
      <c r="C9" s="8" t="s">
        <v>645</v>
      </c>
      <c r="D9" s="8" t="s">
        <v>645</v>
      </c>
      <c r="E9" s="8" t="s">
        <v>645</v>
      </c>
      <c r="F9" s="8" t="s">
        <v>645</v>
      </c>
      <c r="G9" s="8" t="s">
        <v>645</v>
      </c>
      <c r="H9" s="8" t="s">
        <v>645</v>
      </c>
      <c r="I9" s="8" t="s">
        <v>778</v>
      </c>
      <c r="J9" s="8" t="s">
        <v>789</v>
      </c>
      <c r="K9" s="8" t="s">
        <v>787</v>
      </c>
      <c r="L9" s="8" t="s">
        <v>860</v>
      </c>
      <c r="M9" s="8" t="s">
        <v>860</v>
      </c>
      <c r="N9" s="8" t="s">
        <v>861</v>
      </c>
      <c r="O9" s="8" t="s">
        <v>862</v>
      </c>
      <c r="P9" s="8" t="s">
        <v>774</v>
      </c>
      <c r="Q9" s="8" t="s">
        <v>780</v>
      </c>
      <c r="R9" s="8" t="s">
        <v>774</v>
      </c>
      <c r="S9" s="8" t="s">
        <v>830</v>
      </c>
      <c r="T9" s="8" t="s">
        <v>793</v>
      </c>
      <c r="U9" s="8" t="s">
        <v>863</v>
      </c>
      <c r="V9" s="8" t="s">
        <v>793</v>
      </c>
      <c r="W9" s="8" t="s">
        <v>780</v>
      </c>
      <c r="X9" s="8" t="s">
        <v>860</v>
      </c>
      <c r="Y9" s="8" t="s">
        <v>864</v>
      </c>
      <c r="Z9" s="8" t="s">
        <v>792</v>
      </c>
    </row>
    <row r="10">
      <c r="A10" s="3" t="s">
        <v>865</v>
      </c>
      <c r="B10" s="8" t="s">
        <v>645</v>
      </c>
      <c r="C10" s="8" t="s">
        <v>645</v>
      </c>
      <c r="D10" s="8" t="s">
        <v>645</v>
      </c>
      <c r="E10" s="8" t="s">
        <v>645</v>
      </c>
      <c r="F10" s="8" t="s">
        <v>645</v>
      </c>
      <c r="G10" s="8" t="s">
        <v>645</v>
      </c>
      <c r="H10" s="8" t="s">
        <v>645</v>
      </c>
      <c r="I10" s="8" t="s">
        <v>759</v>
      </c>
      <c r="J10" s="8" t="s">
        <v>757</v>
      </c>
      <c r="K10" s="8" t="s">
        <v>760</v>
      </c>
      <c r="L10" s="8" t="s">
        <v>761</v>
      </c>
      <c r="M10" s="8" t="s">
        <v>760</v>
      </c>
      <c r="N10" s="8" t="s">
        <v>762</v>
      </c>
      <c r="O10" s="8" t="s">
        <v>763</v>
      </c>
      <c r="P10" s="8" t="s">
        <v>764</v>
      </c>
      <c r="Q10" s="8" t="s">
        <v>765</v>
      </c>
      <c r="R10" s="8" t="s">
        <v>764</v>
      </c>
      <c r="S10" s="8" t="s">
        <v>766</v>
      </c>
      <c r="T10" s="8" t="s">
        <v>767</v>
      </c>
      <c r="U10" s="8" t="s">
        <v>768</v>
      </c>
      <c r="V10" s="8" t="s">
        <v>767</v>
      </c>
      <c r="W10" s="8" t="s">
        <v>769</v>
      </c>
      <c r="X10" s="8" t="s">
        <v>770</v>
      </c>
      <c r="Y10" s="8" t="s">
        <v>771</v>
      </c>
      <c r="Z10" s="8" t="s">
        <v>768</v>
      </c>
    </row>
    <row r="11">
      <c r="A11" s="3" t="s">
        <v>866</v>
      </c>
      <c r="B11" s="8" t="s">
        <v>645</v>
      </c>
      <c r="C11" s="8" t="s">
        <v>645</v>
      </c>
      <c r="D11" s="8" t="s">
        <v>645</v>
      </c>
      <c r="E11" s="8" t="s">
        <v>645</v>
      </c>
      <c r="F11" s="8" t="s">
        <v>645</v>
      </c>
      <c r="G11" s="8" t="s">
        <v>645</v>
      </c>
      <c r="H11" s="8" t="s">
        <v>645</v>
      </c>
      <c r="I11" s="8" t="s">
        <v>776</v>
      </c>
      <c r="J11" s="8" t="s">
        <v>759</v>
      </c>
      <c r="K11" s="8" t="s">
        <v>792</v>
      </c>
      <c r="L11" s="8" t="s">
        <v>792</v>
      </c>
      <c r="M11" s="8" t="s">
        <v>758</v>
      </c>
      <c r="N11" s="8" t="s">
        <v>760</v>
      </c>
      <c r="O11" s="8" t="s">
        <v>867</v>
      </c>
      <c r="P11" s="8" t="s">
        <v>793</v>
      </c>
      <c r="Q11" s="8" t="s">
        <v>792</v>
      </c>
      <c r="R11" s="8" t="s">
        <v>758</v>
      </c>
      <c r="S11" s="8" t="s">
        <v>793</v>
      </c>
      <c r="T11" s="8" t="s">
        <v>799</v>
      </c>
      <c r="U11" s="8" t="s">
        <v>794</v>
      </c>
      <c r="V11" s="8" t="s">
        <v>868</v>
      </c>
      <c r="W11" s="8" t="s">
        <v>758</v>
      </c>
      <c r="X11" s="8" t="s">
        <v>867</v>
      </c>
      <c r="Y11" s="8" t="s">
        <v>847</v>
      </c>
      <c r="Z11" s="8" t="s">
        <v>761</v>
      </c>
    </row>
    <row r="12">
      <c r="A12" s="10" t="s">
        <v>869</v>
      </c>
      <c r="B12" s="9" t="s">
        <v>645</v>
      </c>
      <c r="C12" s="9" t="s">
        <v>645</v>
      </c>
      <c r="D12" s="9" t="s">
        <v>645</v>
      </c>
      <c r="E12" s="9" t="s">
        <v>645</v>
      </c>
      <c r="F12" s="9" t="s">
        <v>645</v>
      </c>
      <c r="G12" s="9" t="s">
        <v>645</v>
      </c>
      <c r="H12" s="9" t="s">
        <v>645</v>
      </c>
      <c r="I12" s="9" t="s">
        <v>870</v>
      </c>
      <c r="J12" s="9" t="s">
        <v>871</v>
      </c>
      <c r="K12" s="9" t="s">
        <v>872</v>
      </c>
      <c r="L12" s="9" t="s">
        <v>873</v>
      </c>
      <c r="M12" s="9" t="s">
        <v>813</v>
      </c>
      <c r="N12" s="9" t="s">
        <v>874</v>
      </c>
      <c r="O12" s="9" t="s">
        <v>875</v>
      </c>
      <c r="P12" s="9" t="s">
        <v>876</v>
      </c>
      <c r="Q12" s="9" t="s">
        <v>816</v>
      </c>
      <c r="R12" s="9" t="s">
        <v>877</v>
      </c>
      <c r="S12" s="9" t="s">
        <v>813</v>
      </c>
      <c r="T12" s="9" t="s">
        <v>878</v>
      </c>
      <c r="U12" s="9" t="s">
        <v>879</v>
      </c>
      <c r="V12" s="9" t="s">
        <v>880</v>
      </c>
      <c r="W12" s="9" t="s">
        <v>881</v>
      </c>
      <c r="X12" s="9" t="s">
        <v>882</v>
      </c>
      <c r="Y12" s="9" t="s">
        <v>883</v>
      </c>
      <c r="Z12" s="9" t="s">
        <v>884</v>
      </c>
    </row>
    <row r="13">
      <c r="A13" s="3" t="s">
        <v>885</v>
      </c>
      <c r="B13" s="8" t="s">
        <v>645</v>
      </c>
      <c r="C13" s="8" t="s">
        <v>645</v>
      </c>
      <c r="D13" s="8" t="s">
        <v>645</v>
      </c>
      <c r="E13" s="8" t="s">
        <v>645</v>
      </c>
      <c r="F13" s="8" t="s">
        <v>645</v>
      </c>
      <c r="G13" s="8" t="s">
        <v>645</v>
      </c>
      <c r="H13" s="8" t="s">
        <v>645</v>
      </c>
      <c r="I13" s="8" t="s">
        <v>886</v>
      </c>
      <c r="J13" s="8" t="s">
        <v>887</v>
      </c>
      <c r="K13" s="8" t="s">
        <v>888</v>
      </c>
      <c r="L13" s="8" t="s">
        <v>889</v>
      </c>
      <c r="M13" s="8" t="s">
        <v>890</v>
      </c>
      <c r="N13" s="8" t="s">
        <v>891</v>
      </c>
      <c r="O13" s="8" t="s">
        <v>892</v>
      </c>
      <c r="P13" s="8" t="s">
        <v>893</v>
      </c>
      <c r="Q13" s="8" t="s">
        <v>894</v>
      </c>
      <c r="R13" s="8" t="s">
        <v>804</v>
      </c>
      <c r="S13" s="8" t="s">
        <v>804</v>
      </c>
      <c r="T13" s="8" t="s">
        <v>895</v>
      </c>
      <c r="U13" s="8" t="s">
        <v>896</v>
      </c>
      <c r="V13" s="8" t="s">
        <v>897</v>
      </c>
      <c r="W13" s="8" t="s">
        <v>898</v>
      </c>
      <c r="X13" s="8" t="s">
        <v>899</v>
      </c>
      <c r="Y13" s="8" t="s">
        <v>900</v>
      </c>
      <c r="Z13" s="8" t="s">
        <v>901</v>
      </c>
    </row>
    <row r="14">
      <c r="A14" s="10" t="s">
        <v>902</v>
      </c>
      <c r="B14" s="9" t="s">
        <v>645</v>
      </c>
      <c r="C14" s="9" t="s">
        <v>645</v>
      </c>
      <c r="D14" s="9" t="s">
        <v>645</v>
      </c>
      <c r="E14" s="9" t="s">
        <v>645</v>
      </c>
      <c r="F14" s="9" t="s">
        <v>645</v>
      </c>
      <c r="G14" s="9" t="s">
        <v>645</v>
      </c>
      <c r="H14" s="9" t="s">
        <v>645</v>
      </c>
      <c r="I14" s="9" t="s">
        <v>179</v>
      </c>
      <c r="J14" s="9" t="s">
        <v>245</v>
      </c>
      <c r="K14" s="9" t="s">
        <v>246</v>
      </c>
      <c r="L14" s="9" t="s">
        <v>172</v>
      </c>
      <c r="M14" s="9" t="s">
        <v>247</v>
      </c>
      <c r="N14" s="9" t="s">
        <v>248</v>
      </c>
      <c r="O14" s="9" t="s">
        <v>249</v>
      </c>
      <c r="P14" s="9" t="s">
        <v>250</v>
      </c>
      <c r="Q14" s="9" t="s">
        <v>251</v>
      </c>
      <c r="R14" s="9" t="s">
        <v>252</v>
      </c>
      <c r="S14" s="9" t="s">
        <v>175</v>
      </c>
      <c r="T14" s="9" t="s">
        <v>253</v>
      </c>
      <c r="U14" s="9" t="s">
        <v>236</v>
      </c>
      <c r="V14" s="9" t="s">
        <v>254</v>
      </c>
      <c r="W14" s="9" t="s">
        <v>246</v>
      </c>
      <c r="X14" s="9" t="s">
        <v>245</v>
      </c>
      <c r="Y14" s="9" t="s">
        <v>234</v>
      </c>
      <c r="Z14" s="9" t="s">
        <v>255</v>
      </c>
    </row>
    <row r="17">
      <c r="A17" s="12" t="str">
        <f>=HYPERLINK("#'Contents'!A1", "Click here to return to the contents")</f>
      </c>
    </row>
    <row r="19">
      <c r="A19" s="12" t="str">
        <f>=HYPERLINK("#'Notes'!A1", "Click here to return to the Notes")</f>
      </c>
    </row>
  </sheetData>
  <pageMargins left="0.7" right="0.7" top="0.75" bottom="0.75" header="0.3" footer="0.3"/>
  <pageSetup paperSize="9" orientation="portrait" horizontalDpi="300" verticalDpi="300" r:id="rId2"/>
  <tableParts count="1">
    <tablePart r:id="rId11"/>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s>
  <sheetData>
    <row r="1" ht="40" customHeight="1">
      <c r="A1" s="1" t="s">
        <v>903</v>
      </c>
      <c r="B1" s="1"/>
      <c r="C1" s="1"/>
      <c r="D1" s="1"/>
      <c r="E1" s="1"/>
      <c r="F1" s="1"/>
      <c r="G1" s="1"/>
      <c r="H1" s="1"/>
      <c r="I1" s="1"/>
      <c r="J1" s="1"/>
      <c r="K1" s="1"/>
      <c r="L1" s="1"/>
      <c r="M1" s="1"/>
      <c r="N1" s="1"/>
      <c r="O1" s="1"/>
      <c r="P1" s="1"/>
      <c r="Q1" s="1"/>
      <c r="R1" s="1"/>
      <c r="S1" s="1"/>
      <c r="T1" s="1"/>
      <c r="U1" s="1"/>
      <c r="V1" s="1"/>
      <c r="W1" s="1"/>
      <c r="X1" s="1"/>
      <c r="Y1" s="1"/>
      <c r="Z1" s="1"/>
    </row>
    <row r="2">
      <c r="A2" s="7" t="s">
        <v>143</v>
      </c>
    </row>
    <row r="3">
      <c r="A3" s="7" t="s">
        <v>904</v>
      </c>
    </row>
    <row r="4">
      <c r="A4" s="7" t="s">
        <v>665</v>
      </c>
    </row>
    <row r="5">
      <c r="A5" s="7" t="s">
        <v>731</v>
      </c>
    </row>
    <row r="6">
      <c r="A6" s="6" t="s">
        <v>823</v>
      </c>
      <c r="B6" s="6" t="s">
        <v>824</v>
      </c>
      <c r="C6" s="6" t="s">
        <v>825</v>
      </c>
      <c r="D6" s="6" t="s">
        <v>826</v>
      </c>
      <c r="E6" s="6" t="s">
        <v>827</v>
      </c>
      <c r="F6" s="6" t="s">
        <v>828</v>
      </c>
      <c r="G6" s="6" t="s">
        <v>149</v>
      </c>
      <c r="H6" s="6" t="s">
        <v>150</v>
      </c>
      <c r="I6" s="6" t="s">
        <v>151</v>
      </c>
      <c r="J6" s="6" t="s">
        <v>152</v>
      </c>
      <c r="K6" s="6" t="s">
        <v>153</v>
      </c>
      <c r="L6" s="6" t="s">
        <v>154</v>
      </c>
      <c r="M6" s="6" t="s">
        <v>155</v>
      </c>
      <c r="N6" s="6" t="s">
        <v>156</v>
      </c>
      <c r="O6" s="6" t="s">
        <v>157</v>
      </c>
      <c r="P6" s="6" t="s">
        <v>158</v>
      </c>
      <c r="Q6" s="6" t="s">
        <v>159</v>
      </c>
      <c r="R6" s="6" t="s">
        <v>160</v>
      </c>
      <c r="S6" s="6" t="s">
        <v>161</v>
      </c>
      <c r="T6" s="6" t="s">
        <v>162</v>
      </c>
      <c r="U6" s="6" t="s">
        <v>163</v>
      </c>
      <c r="V6" s="6" t="s">
        <v>164</v>
      </c>
      <c r="W6" s="6" t="s">
        <v>165</v>
      </c>
      <c r="X6" s="6" t="s">
        <v>166</v>
      </c>
      <c r="Y6" s="6" t="s">
        <v>167</v>
      </c>
      <c r="Z6" s="6" t="s">
        <v>168</v>
      </c>
    </row>
    <row r="7">
      <c r="A7" s="3" t="s">
        <v>829</v>
      </c>
      <c r="B7" s="8" t="s">
        <v>905</v>
      </c>
      <c r="C7" s="8" t="s">
        <v>832</v>
      </c>
      <c r="D7" s="8" t="s">
        <v>762</v>
      </c>
      <c r="E7" s="8" t="s">
        <v>760</v>
      </c>
      <c r="F7" s="8" t="s">
        <v>793</v>
      </c>
      <c r="G7" s="8" t="s">
        <v>761</v>
      </c>
      <c r="H7" s="8" t="s">
        <v>764</v>
      </c>
      <c r="I7" s="8" t="s">
        <v>758</v>
      </c>
      <c r="J7" s="8" t="s">
        <v>833</v>
      </c>
      <c r="K7" s="8" t="s">
        <v>792</v>
      </c>
      <c r="L7" s="8" t="s">
        <v>762</v>
      </c>
      <c r="M7" s="8" t="s">
        <v>905</v>
      </c>
      <c r="N7" s="8" t="s">
        <v>847</v>
      </c>
      <c r="O7" s="8" t="s">
        <v>906</v>
      </c>
      <c r="P7" s="8" t="s">
        <v>801</v>
      </c>
      <c r="Q7" s="8" t="s">
        <v>907</v>
      </c>
      <c r="R7" s="8" t="s">
        <v>831</v>
      </c>
      <c r="S7" s="8" t="s">
        <v>908</v>
      </c>
      <c r="T7" s="8" t="s">
        <v>785</v>
      </c>
      <c r="U7" s="8" t="s">
        <v>849</v>
      </c>
      <c r="V7" s="8" t="s">
        <v>905</v>
      </c>
      <c r="W7" s="8" t="s">
        <v>856</v>
      </c>
      <c r="X7" s="8" t="s">
        <v>831</v>
      </c>
      <c r="Y7" s="8" t="s">
        <v>909</v>
      </c>
      <c r="Z7" s="8" t="s">
        <v>831</v>
      </c>
    </row>
    <row r="8">
      <c r="A8" s="3" t="s">
        <v>846</v>
      </c>
      <c r="B8" s="8" t="s">
        <v>863</v>
      </c>
      <c r="C8" s="8" t="s">
        <v>779</v>
      </c>
      <c r="D8" s="8" t="s">
        <v>862</v>
      </c>
      <c r="E8" s="8" t="s">
        <v>861</v>
      </c>
      <c r="F8" s="8" t="s">
        <v>860</v>
      </c>
      <c r="G8" s="8" t="s">
        <v>910</v>
      </c>
      <c r="H8" s="8" t="s">
        <v>868</v>
      </c>
      <c r="I8" s="8" t="s">
        <v>773</v>
      </c>
      <c r="J8" s="8" t="s">
        <v>760</v>
      </c>
      <c r="K8" s="8" t="s">
        <v>911</v>
      </c>
      <c r="L8" s="8" t="s">
        <v>861</v>
      </c>
      <c r="M8" s="8" t="s">
        <v>860</v>
      </c>
      <c r="N8" s="8" t="s">
        <v>775</v>
      </c>
      <c r="O8" s="8" t="s">
        <v>797</v>
      </c>
      <c r="P8" s="8" t="s">
        <v>760</v>
      </c>
      <c r="Q8" s="8" t="s">
        <v>868</v>
      </c>
      <c r="R8" s="8" t="s">
        <v>778</v>
      </c>
      <c r="S8" s="8" t="s">
        <v>776</v>
      </c>
      <c r="T8" s="8" t="s">
        <v>782</v>
      </c>
      <c r="U8" s="8" t="s">
        <v>775</v>
      </c>
      <c r="V8" s="8" t="s">
        <v>912</v>
      </c>
      <c r="W8" s="8" t="s">
        <v>912</v>
      </c>
      <c r="X8" s="8" t="s">
        <v>912</v>
      </c>
      <c r="Y8" s="8" t="s">
        <v>912</v>
      </c>
      <c r="Z8" s="8" t="s">
        <v>912</v>
      </c>
    </row>
    <row r="9">
      <c r="A9" s="3" t="s">
        <v>859</v>
      </c>
      <c r="B9" s="8" t="s">
        <v>912</v>
      </c>
      <c r="C9" s="8" t="s">
        <v>911</v>
      </c>
      <c r="D9" s="8" t="s">
        <v>912</v>
      </c>
      <c r="E9" s="8" t="s">
        <v>777</v>
      </c>
      <c r="F9" s="8" t="s">
        <v>913</v>
      </c>
      <c r="G9" s="8" t="s">
        <v>781</v>
      </c>
      <c r="H9" s="8" t="s">
        <v>778</v>
      </c>
      <c r="I9" s="8" t="s">
        <v>913</v>
      </c>
      <c r="J9" s="8" t="s">
        <v>789</v>
      </c>
      <c r="K9" s="8" t="s">
        <v>914</v>
      </c>
      <c r="L9" s="8" t="s">
        <v>783</v>
      </c>
      <c r="M9" s="8" t="s">
        <v>783</v>
      </c>
      <c r="N9" s="8" t="s">
        <v>790</v>
      </c>
      <c r="O9" s="8" t="s">
        <v>861</v>
      </c>
      <c r="P9" s="8" t="s">
        <v>788</v>
      </c>
      <c r="Q9" s="8" t="s">
        <v>788</v>
      </c>
      <c r="R9" s="8" t="s">
        <v>913</v>
      </c>
      <c r="S9" s="8" t="s">
        <v>775</v>
      </c>
      <c r="T9" s="8" t="s">
        <v>777</v>
      </c>
      <c r="U9" s="8" t="s">
        <v>790</v>
      </c>
      <c r="V9" s="8" t="s">
        <v>914</v>
      </c>
      <c r="W9" s="8" t="s">
        <v>790</v>
      </c>
      <c r="X9" s="8" t="s">
        <v>790</v>
      </c>
      <c r="Y9" s="8" t="s">
        <v>790</v>
      </c>
      <c r="Z9" s="8" t="s">
        <v>790</v>
      </c>
    </row>
    <row r="10">
      <c r="A10" s="3" t="s">
        <v>865</v>
      </c>
      <c r="B10" s="8" t="s">
        <v>861</v>
      </c>
      <c r="C10" s="8" t="s">
        <v>860</v>
      </c>
      <c r="D10" s="8" t="s">
        <v>915</v>
      </c>
      <c r="E10" s="8" t="s">
        <v>778</v>
      </c>
      <c r="F10" s="8" t="s">
        <v>775</v>
      </c>
      <c r="G10" s="8" t="s">
        <v>773</v>
      </c>
      <c r="H10" s="8" t="s">
        <v>774</v>
      </c>
      <c r="I10" s="8" t="s">
        <v>775</v>
      </c>
      <c r="J10" s="8" t="s">
        <v>776</v>
      </c>
      <c r="K10" s="8" t="s">
        <v>777</v>
      </c>
      <c r="L10" s="8" t="s">
        <v>778</v>
      </c>
      <c r="M10" s="8" t="s">
        <v>775</v>
      </c>
      <c r="N10" s="8" t="s">
        <v>777</v>
      </c>
      <c r="O10" s="8" t="s">
        <v>770</v>
      </c>
      <c r="P10" s="8" t="s">
        <v>779</v>
      </c>
      <c r="Q10" s="8" t="s">
        <v>780</v>
      </c>
      <c r="R10" s="8" t="s">
        <v>781</v>
      </c>
      <c r="S10" s="8" t="s">
        <v>782</v>
      </c>
      <c r="T10" s="8" t="s">
        <v>775</v>
      </c>
      <c r="U10" s="8" t="s">
        <v>777</v>
      </c>
      <c r="V10" s="8" t="s">
        <v>777</v>
      </c>
      <c r="W10" s="8" t="s">
        <v>783</v>
      </c>
      <c r="X10" s="8" t="s">
        <v>783</v>
      </c>
      <c r="Y10" s="8" t="s">
        <v>783</v>
      </c>
      <c r="Z10" s="8" t="s">
        <v>783</v>
      </c>
    </row>
    <row r="11">
      <c r="A11" s="3" t="s">
        <v>866</v>
      </c>
      <c r="B11" s="8" t="s">
        <v>912</v>
      </c>
      <c r="C11" s="8" t="s">
        <v>913</v>
      </c>
      <c r="D11" s="8" t="s">
        <v>777</v>
      </c>
      <c r="E11" s="8" t="s">
        <v>916</v>
      </c>
      <c r="F11" s="8" t="s">
        <v>916</v>
      </c>
      <c r="G11" s="8" t="s">
        <v>914</v>
      </c>
      <c r="H11" s="8" t="s">
        <v>782</v>
      </c>
      <c r="I11" s="8" t="s">
        <v>916</v>
      </c>
      <c r="J11" s="8" t="s">
        <v>860</v>
      </c>
      <c r="K11" s="8" t="s">
        <v>916</v>
      </c>
      <c r="L11" s="8" t="s">
        <v>916</v>
      </c>
      <c r="M11" s="8" t="s">
        <v>916</v>
      </c>
      <c r="N11" s="8" t="s">
        <v>916</v>
      </c>
      <c r="O11" s="8" t="s">
        <v>915</v>
      </c>
      <c r="P11" s="8" t="s">
        <v>917</v>
      </c>
      <c r="Q11" s="8" t="s">
        <v>916</v>
      </c>
      <c r="R11" s="8" t="s">
        <v>916</v>
      </c>
      <c r="S11" s="8" t="s">
        <v>916</v>
      </c>
      <c r="T11" s="8" t="s">
        <v>916</v>
      </c>
      <c r="U11" s="8" t="s">
        <v>916</v>
      </c>
      <c r="V11" s="8" t="s">
        <v>916</v>
      </c>
      <c r="W11" s="8" t="s">
        <v>916</v>
      </c>
      <c r="X11" s="8" t="s">
        <v>916</v>
      </c>
      <c r="Y11" s="8" t="s">
        <v>916</v>
      </c>
      <c r="Z11" s="8" t="s">
        <v>916</v>
      </c>
    </row>
    <row r="12">
      <c r="A12" s="10" t="s">
        <v>869</v>
      </c>
      <c r="B12" s="9" t="s">
        <v>918</v>
      </c>
      <c r="C12" s="9" t="s">
        <v>919</v>
      </c>
      <c r="D12" s="9" t="s">
        <v>920</v>
      </c>
      <c r="E12" s="9" t="s">
        <v>921</v>
      </c>
      <c r="F12" s="9" t="s">
        <v>922</v>
      </c>
      <c r="G12" s="9" t="s">
        <v>923</v>
      </c>
      <c r="H12" s="9" t="s">
        <v>924</v>
      </c>
      <c r="I12" s="9" t="s">
        <v>925</v>
      </c>
      <c r="J12" s="9" t="s">
        <v>921</v>
      </c>
      <c r="K12" s="9" t="s">
        <v>926</v>
      </c>
      <c r="L12" s="9" t="s">
        <v>927</v>
      </c>
      <c r="M12" s="9" t="s">
        <v>928</v>
      </c>
      <c r="N12" s="9" t="s">
        <v>929</v>
      </c>
      <c r="O12" s="9" t="s">
        <v>930</v>
      </c>
      <c r="P12" s="9" t="s">
        <v>820</v>
      </c>
      <c r="Q12" s="9" t="s">
        <v>805</v>
      </c>
      <c r="R12" s="9" t="s">
        <v>807</v>
      </c>
      <c r="S12" s="9" t="s">
        <v>874</v>
      </c>
      <c r="T12" s="9" t="s">
        <v>931</v>
      </c>
      <c r="U12" s="9" t="s">
        <v>932</v>
      </c>
      <c r="V12" s="9" t="s">
        <v>896</v>
      </c>
      <c r="W12" s="9" t="s">
        <v>933</v>
      </c>
      <c r="X12" s="9" t="s">
        <v>934</v>
      </c>
      <c r="Y12" s="9" t="s">
        <v>934</v>
      </c>
      <c r="Z12" s="9" t="s">
        <v>935</v>
      </c>
    </row>
    <row r="13">
      <c r="A13" s="3" t="s">
        <v>885</v>
      </c>
      <c r="B13" s="8" t="s">
        <v>936</v>
      </c>
      <c r="C13" s="8" t="s">
        <v>937</v>
      </c>
      <c r="D13" s="8" t="s">
        <v>938</v>
      </c>
      <c r="E13" s="8" t="s">
        <v>939</v>
      </c>
      <c r="F13" s="8" t="s">
        <v>940</v>
      </c>
      <c r="G13" s="8" t="s">
        <v>941</v>
      </c>
      <c r="H13" s="8" t="s">
        <v>942</v>
      </c>
      <c r="I13" s="8" t="s">
        <v>943</v>
      </c>
      <c r="J13" s="8" t="s">
        <v>944</v>
      </c>
      <c r="K13" s="8" t="s">
        <v>945</v>
      </c>
      <c r="L13" s="8" t="s">
        <v>808</v>
      </c>
      <c r="M13" s="8" t="s">
        <v>946</v>
      </c>
      <c r="N13" s="8" t="s">
        <v>946</v>
      </c>
      <c r="O13" s="8" t="s">
        <v>947</v>
      </c>
      <c r="P13" s="8" t="s">
        <v>948</v>
      </c>
      <c r="Q13" s="8" t="s">
        <v>949</v>
      </c>
      <c r="R13" s="8" t="s">
        <v>813</v>
      </c>
      <c r="S13" s="8" t="s">
        <v>950</v>
      </c>
      <c r="T13" s="8" t="s">
        <v>951</v>
      </c>
      <c r="U13" s="8" t="s">
        <v>951</v>
      </c>
      <c r="V13" s="8" t="s">
        <v>952</v>
      </c>
      <c r="W13" s="8" t="s">
        <v>953</v>
      </c>
      <c r="X13" s="8" t="s">
        <v>954</v>
      </c>
      <c r="Y13" s="8" t="s">
        <v>954</v>
      </c>
      <c r="Z13" s="8" t="s">
        <v>955</v>
      </c>
    </row>
    <row r="14">
      <c r="A14" s="10" t="s">
        <v>902</v>
      </c>
      <c r="B14" s="9" t="s">
        <v>282</v>
      </c>
      <c r="C14" s="9" t="s">
        <v>198</v>
      </c>
      <c r="D14" s="9" t="s">
        <v>290</v>
      </c>
      <c r="E14" s="9" t="s">
        <v>297</v>
      </c>
      <c r="F14" s="9" t="s">
        <v>364</v>
      </c>
      <c r="G14" s="9" t="s">
        <v>200</v>
      </c>
      <c r="H14" s="9" t="s">
        <v>247</v>
      </c>
      <c r="I14" s="9" t="s">
        <v>257</v>
      </c>
      <c r="J14" s="9" t="s">
        <v>178</v>
      </c>
      <c r="K14" s="9" t="s">
        <v>258</v>
      </c>
      <c r="L14" s="9" t="s">
        <v>259</v>
      </c>
      <c r="M14" s="9" t="s">
        <v>260</v>
      </c>
      <c r="N14" s="9" t="s">
        <v>261</v>
      </c>
      <c r="O14" s="9" t="s">
        <v>247</v>
      </c>
      <c r="P14" s="9" t="s">
        <v>262</v>
      </c>
      <c r="Q14" s="9" t="s">
        <v>263</v>
      </c>
      <c r="R14" s="9" t="s">
        <v>261</v>
      </c>
      <c r="S14" s="9" t="s">
        <v>264</v>
      </c>
      <c r="T14" s="9" t="s">
        <v>265</v>
      </c>
      <c r="U14" s="9" t="s">
        <v>266</v>
      </c>
      <c r="V14" s="9" t="s">
        <v>267</v>
      </c>
      <c r="W14" s="9" t="s">
        <v>268</v>
      </c>
      <c r="X14" s="9" t="s">
        <v>268</v>
      </c>
      <c r="Y14" s="9" t="s">
        <v>268</v>
      </c>
      <c r="Z14" s="9" t="s">
        <v>268</v>
      </c>
    </row>
    <row r="17">
      <c r="A17" s="12" t="str">
        <f>=HYPERLINK("#'Contents'!A1", "Click here to return to the contents")</f>
      </c>
    </row>
    <row r="19">
      <c r="A19" s="12" t="str">
        <f>=HYPERLINK("#'Notes'!A1", "Click here to return to the Notes")</f>
      </c>
    </row>
  </sheetData>
  <pageMargins left="0.7" right="0.7" top="0.75" bottom="0.75" header="0.3" footer="0.3"/>
  <pageSetup paperSize="9" orientation="portrait" horizontalDpi="300" verticalDpi="300" r:id="rId2"/>
  <tableParts count="1">
    <tablePart r:id="rId1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s>
  <sheetData>
    <row r="1" ht="40" customHeight="1">
      <c r="A1" s="1" t="s">
        <v>956</v>
      </c>
      <c r="B1" s="1"/>
      <c r="C1" s="1"/>
      <c r="D1" s="1"/>
      <c r="E1" s="1"/>
      <c r="F1" s="1"/>
      <c r="G1" s="1"/>
      <c r="H1" s="1"/>
      <c r="I1" s="1"/>
      <c r="J1" s="1"/>
      <c r="K1" s="1"/>
      <c r="L1" s="1"/>
      <c r="M1" s="1"/>
      <c r="N1" s="1"/>
      <c r="O1" s="1"/>
      <c r="P1" s="1"/>
      <c r="Q1" s="1"/>
      <c r="R1" s="1"/>
      <c r="S1" s="1"/>
      <c r="T1" s="1"/>
    </row>
    <row r="2">
      <c r="A2" s="7" t="s">
        <v>958</v>
      </c>
    </row>
    <row r="3">
      <c r="A3" s="13" t="s">
        <v>957</v>
      </c>
      <c r="B3" s="13"/>
      <c r="C3" s="13"/>
      <c r="D3" s="13"/>
      <c r="E3" s="13"/>
      <c r="F3" s="13"/>
      <c r="G3" s="13"/>
      <c r="H3" s="13"/>
      <c r="I3" s="13"/>
      <c r="J3" s="13"/>
      <c r="K3" s="13"/>
      <c r="L3" s="13"/>
      <c r="M3" s="13"/>
      <c r="N3" s="13"/>
      <c r="O3" s="13"/>
      <c r="P3" s="13"/>
      <c r="Q3" s="13"/>
      <c r="R3" s="13"/>
      <c r="S3" s="13"/>
      <c r="T3" s="13"/>
      <c r="U3" s="13"/>
      <c r="V3" s="13"/>
      <c r="W3" s="13"/>
      <c r="X3" s="13"/>
      <c r="Y3" s="13"/>
      <c r="Z3" s="13"/>
    </row>
    <row r="4">
      <c r="A4" s="7" t="s">
        <v>959</v>
      </c>
    </row>
    <row r="5">
      <c r="A5" s="7" t="s">
        <v>665</v>
      </c>
    </row>
    <row r="6">
      <c r="A6" s="7" t="s">
        <v>731</v>
      </c>
    </row>
    <row r="7">
      <c r="A7" s="6" t="s">
        <v>960</v>
      </c>
      <c r="B7" s="6" t="s">
        <v>824</v>
      </c>
      <c r="C7" s="6" t="s">
        <v>825</v>
      </c>
      <c r="D7" s="6" t="s">
        <v>826</v>
      </c>
      <c r="E7" s="6" t="s">
        <v>827</v>
      </c>
      <c r="F7" s="6" t="s">
        <v>828</v>
      </c>
      <c r="G7" s="6" t="s">
        <v>149</v>
      </c>
      <c r="H7" s="6" t="s">
        <v>150</v>
      </c>
      <c r="I7" s="6" t="s">
        <v>151</v>
      </c>
      <c r="J7" s="6" t="s">
        <v>152</v>
      </c>
      <c r="K7" s="6" t="s">
        <v>153</v>
      </c>
      <c r="L7" s="6" t="s">
        <v>154</v>
      </c>
      <c r="M7" s="6" t="s">
        <v>155</v>
      </c>
      <c r="N7" s="6" t="s">
        <v>156</v>
      </c>
      <c r="O7" s="6" t="s">
        <v>157</v>
      </c>
      <c r="P7" s="6" t="s">
        <v>158</v>
      </c>
      <c r="Q7" s="6" t="s">
        <v>159</v>
      </c>
      <c r="R7" s="6" t="s">
        <v>160</v>
      </c>
      <c r="S7" s="6" t="s">
        <v>161</v>
      </c>
      <c r="T7" s="6" t="s">
        <v>162</v>
      </c>
      <c r="U7" s="6" t="s">
        <v>163</v>
      </c>
      <c r="V7" s="6" t="s">
        <v>164</v>
      </c>
      <c r="W7" s="6" t="s">
        <v>165</v>
      </c>
      <c r="X7" s="6" t="s">
        <v>166</v>
      </c>
      <c r="Y7" s="6" t="s">
        <v>167</v>
      </c>
      <c r="Z7" s="6" t="s">
        <v>168</v>
      </c>
    </row>
    <row r="8">
      <c r="A8" s="3" t="s">
        <v>961</v>
      </c>
      <c r="B8" s="8" t="s">
        <v>797</v>
      </c>
      <c r="C8" s="8" t="s">
        <v>797</v>
      </c>
      <c r="D8" s="8" t="s">
        <v>905</v>
      </c>
      <c r="E8" s="8" t="s">
        <v>765</v>
      </c>
      <c r="F8" s="8" t="s">
        <v>909</v>
      </c>
      <c r="G8" s="8" t="s">
        <v>831</v>
      </c>
      <c r="H8" s="8" t="s">
        <v>909</v>
      </c>
      <c r="I8" s="8" t="s">
        <v>867</v>
      </c>
      <c r="J8" s="8" t="s">
        <v>847</v>
      </c>
      <c r="K8" s="8" t="s">
        <v>758</v>
      </c>
      <c r="L8" s="8" t="s">
        <v>793</v>
      </c>
      <c r="M8" s="8" t="s">
        <v>867</v>
      </c>
      <c r="N8" s="8" t="s">
        <v>847</v>
      </c>
      <c r="O8" s="8" t="s">
        <v>905</v>
      </c>
      <c r="P8" s="8" t="s">
        <v>792</v>
      </c>
      <c r="Q8" s="8" t="s">
        <v>962</v>
      </c>
      <c r="R8" s="8" t="s">
        <v>762</v>
      </c>
      <c r="S8" s="8" t="s">
        <v>760</v>
      </c>
      <c r="T8" s="8" t="s">
        <v>760</v>
      </c>
      <c r="U8" s="8" t="s">
        <v>832</v>
      </c>
      <c r="V8" s="8" t="s">
        <v>769</v>
      </c>
      <c r="W8" s="8" t="s">
        <v>766</v>
      </c>
      <c r="X8" s="8" t="s">
        <v>761</v>
      </c>
      <c r="Y8" s="8" t="s">
        <v>758</v>
      </c>
      <c r="Z8" s="8" t="s">
        <v>792</v>
      </c>
    </row>
    <row r="9">
      <c r="A9" s="3" t="s">
        <v>963</v>
      </c>
      <c r="B9" s="8" t="s">
        <v>964</v>
      </c>
      <c r="C9" s="8" t="s">
        <v>943</v>
      </c>
      <c r="D9" s="8" t="s">
        <v>965</v>
      </c>
      <c r="E9" s="8" t="s">
        <v>966</v>
      </c>
      <c r="F9" s="8" t="s">
        <v>967</v>
      </c>
      <c r="G9" s="8" t="s">
        <v>735</v>
      </c>
      <c r="H9" s="8" t="s">
        <v>736</v>
      </c>
      <c r="I9" s="8" t="s">
        <v>737</v>
      </c>
      <c r="J9" s="8" t="s">
        <v>738</v>
      </c>
      <c r="K9" s="8" t="s">
        <v>739</v>
      </c>
      <c r="L9" s="8" t="s">
        <v>740</v>
      </c>
      <c r="M9" s="8" t="s">
        <v>741</v>
      </c>
      <c r="N9" s="8" t="s">
        <v>742</v>
      </c>
      <c r="O9" s="8" t="s">
        <v>743</v>
      </c>
      <c r="P9" s="8" t="s">
        <v>744</v>
      </c>
      <c r="Q9" s="8" t="s">
        <v>745</v>
      </c>
      <c r="R9" s="8" t="s">
        <v>746</v>
      </c>
      <c r="S9" s="8" t="s">
        <v>747</v>
      </c>
      <c r="T9" s="8" t="s">
        <v>748</v>
      </c>
      <c r="U9" s="8" t="s">
        <v>749</v>
      </c>
      <c r="V9" s="8" t="s">
        <v>750</v>
      </c>
      <c r="W9" s="8" t="s">
        <v>751</v>
      </c>
      <c r="X9" s="8" t="s">
        <v>752</v>
      </c>
      <c r="Y9" s="8" t="s">
        <v>753</v>
      </c>
      <c r="Z9" s="8" t="s">
        <v>754</v>
      </c>
    </row>
    <row r="10">
      <c r="A10" s="10" t="s">
        <v>869</v>
      </c>
      <c r="B10" s="9" t="s">
        <v>968</v>
      </c>
      <c r="C10" s="9" t="s">
        <v>969</v>
      </c>
      <c r="D10" s="9" t="s">
        <v>970</v>
      </c>
      <c r="E10" s="9" t="s">
        <v>971</v>
      </c>
      <c r="F10" s="9" t="s">
        <v>972</v>
      </c>
      <c r="G10" s="9" t="s">
        <v>973</v>
      </c>
      <c r="H10" s="9" t="s">
        <v>974</v>
      </c>
      <c r="I10" s="9" t="s">
        <v>971</v>
      </c>
      <c r="J10" s="9" t="s">
        <v>975</v>
      </c>
      <c r="K10" s="9" t="s">
        <v>976</v>
      </c>
      <c r="L10" s="9" t="s">
        <v>977</v>
      </c>
      <c r="M10" s="9" t="s">
        <v>978</v>
      </c>
      <c r="N10" s="9" t="s">
        <v>979</v>
      </c>
      <c r="O10" s="9" t="s">
        <v>980</v>
      </c>
      <c r="P10" s="9" t="s">
        <v>978</v>
      </c>
      <c r="Q10" s="9" t="s">
        <v>981</v>
      </c>
      <c r="R10" s="9" t="s">
        <v>982</v>
      </c>
      <c r="S10" s="9" t="s">
        <v>983</v>
      </c>
      <c r="T10" s="9" t="s">
        <v>984</v>
      </c>
      <c r="U10" s="9" t="s">
        <v>985</v>
      </c>
      <c r="V10" s="9" t="s">
        <v>986</v>
      </c>
      <c r="W10" s="9" t="s">
        <v>987</v>
      </c>
      <c r="X10" s="9" t="s">
        <v>988</v>
      </c>
      <c r="Y10" s="9" t="s">
        <v>985</v>
      </c>
      <c r="Z10" s="9" t="s">
        <v>989</v>
      </c>
    </row>
    <row r="11">
      <c r="A11" s="3" t="s">
        <v>885</v>
      </c>
      <c r="B11" s="8" t="s">
        <v>990</v>
      </c>
      <c r="C11" s="8" t="s">
        <v>991</v>
      </c>
      <c r="D11" s="8" t="s">
        <v>992</v>
      </c>
      <c r="E11" s="8" t="s">
        <v>993</v>
      </c>
      <c r="F11" s="8" t="s">
        <v>987</v>
      </c>
      <c r="G11" s="8" t="s">
        <v>994</v>
      </c>
      <c r="H11" s="8" t="s">
        <v>995</v>
      </c>
      <c r="I11" s="8" t="s">
        <v>996</v>
      </c>
      <c r="J11" s="8" t="s">
        <v>997</v>
      </c>
      <c r="K11" s="8" t="s">
        <v>998</v>
      </c>
      <c r="L11" s="8" t="s">
        <v>998</v>
      </c>
      <c r="M11" s="8" t="s">
        <v>999</v>
      </c>
      <c r="N11" s="8" t="s">
        <v>1000</v>
      </c>
      <c r="O11" s="8" t="s">
        <v>1000</v>
      </c>
      <c r="P11" s="8" t="s">
        <v>1001</v>
      </c>
      <c r="Q11" s="8" t="s">
        <v>1000</v>
      </c>
      <c r="R11" s="8" t="s">
        <v>1002</v>
      </c>
      <c r="S11" s="8" t="s">
        <v>1003</v>
      </c>
      <c r="T11" s="8" t="s">
        <v>1004</v>
      </c>
      <c r="U11" s="8" t="s">
        <v>1005</v>
      </c>
      <c r="V11" s="8" t="s">
        <v>1006</v>
      </c>
      <c r="W11" s="8" t="s">
        <v>1007</v>
      </c>
      <c r="X11" s="8" t="s">
        <v>1008</v>
      </c>
      <c r="Y11" s="8" t="s">
        <v>990</v>
      </c>
      <c r="Z11" s="8" t="s">
        <v>1009</v>
      </c>
    </row>
    <row r="12">
      <c r="A12" s="10" t="s">
        <v>902</v>
      </c>
      <c r="B12" s="9" t="s">
        <v>1010</v>
      </c>
      <c r="C12" s="9" t="s">
        <v>1011</v>
      </c>
      <c r="D12" s="9" t="s">
        <v>308</v>
      </c>
      <c r="E12" s="9" t="s">
        <v>1012</v>
      </c>
      <c r="F12" s="9" t="s">
        <v>1013</v>
      </c>
      <c r="G12" s="9" t="s">
        <v>226</v>
      </c>
      <c r="H12" s="9" t="s">
        <v>227</v>
      </c>
      <c r="I12" s="9" t="s">
        <v>228</v>
      </c>
      <c r="J12" s="9" t="s">
        <v>229</v>
      </c>
      <c r="K12" s="9" t="s">
        <v>230</v>
      </c>
      <c r="L12" s="9" t="s">
        <v>231</v>
      </c>
      <c r="M12" s="9" t="s">
        <v>232</v>
      </c>
      <c r="N12" s="9" t="s">
        <v>233</v>
      </c>
      <c r="O12" s="9" t="s">
        <v>234</v>
      </c>
      <c r="P12" s="9" t="s">
        <v>235</v>
      </c>
      <c r="Q12" s="9" t="s">
        <v>236</v>
      </c>
      <c r="R12" s="9" t="s">
        <v>237</v>
      </c>
      <c r="S12" s="9" t="s">
        <v>233</v>
      </c>
      <c r="T12" s="9" t="s">
        <v>238</v>
      </c>
      <c r="U12" s="9" t="s">
        <v>202</v>
      </c>
      <c r="V12" s="9" t="s">
        <v>239</v>
      </c>
      <c r="W12" s="9" t="s">
        <v>231</v>
      </c>
      <c r="X12" s="9" t="s">
        <v>240</v>
      </c>
      <c r="Y12" s="9" t="s">
        <v>194</v>
      </c>
      <c r="Z12" s="9" t="s">
        <v>241</v>
      </c>
    </row>
    <row r="15">
      <c r="A15" s="13" t="s">
        <v>1014</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c r="A16" s="7" t="s">
        <v>1015</v>
      </c>
    </row>
    <row r="17">
      <c r="A17" s="7" t="s">
        <v>665</v>
      </c>
    </row>
    <row r="18">
      <c r="A18" s="7" t="s">
        <v>731</v>
      </c>
    </row>
    <row r="19">
      <c r="A19" s="6" t="s">
        <v>1016</v>
      </c>
      <c r="B19" s="6" t="s">
        <v>824</v>
      </c>
      <c r="C19" s="6" t="s">
        <v>825</v>
      </c>
      <c r="D19" s="6" t="s">
        <v>826</v>
      </c>
      <c r="E19" s="6" t="s">
        <v>827</v>
      </c>
      <c r="F19" s="6" t="s">
        <v>828</v>
      </c>
      <c r="G19" s="6" t="s">
        <v>149</v>
      </c>
      <c r="H19" s="6" t="s">
        <v>150</v>
      </c>
      <c r="I19" s="6" t="s">
        <v>151</v>
      </c>
      <c r="J19" s="6" t="s">
        <v>152</v>
      </c>
      <c r="K19" s="6" t="s">
        <v>153</v>
      </c>
      <c r="L19" s="6" t="s">
        <v>154</v>
      </c>
      <c r="M19" s="6" t="s">
        <v>155</v>
      </c>
      <c r="N19" s="6" t="s">
        <v>156</v>
      </c>
      <c r="O19" s="6" t="s">
        <v>157</v>
      </c>
      <c r="P19" s="6" t="s">
        <v>158</v>
      </c>
      <c r="Q19" s="6" t="s">
        <v>159</v>
      </c>
      <c r="R19" s="6" t="s">
        <v>160</v>
      </c>
      <c r="S19" s="6" t="s">
        <v>161</v>
      </c>
      <c r="T19" s="6" t="s">
        <v>162</v>
      </c>
      <c r="U19" s="6" t="s">
        <v>163</v>
      </c>
      <c r="V19" s="6" t="s">
        <v>164</v>
      </c>
      <c r="W19" s="6" t="s">
        <v>165</v>
      </c>
      <c r="X19" s="6" t="s">
        <v>166</v>
      </c>
      <c r="Y19" s="6" t="s">
        <v>167</v>
      </c>
      <c r="Z19" s="6" t="s">
        <v>168</v>
      </c>
    </row>
    <row r="20">
      <c r="A20" s="3" t="s">
        <v>1017</v>
      </c>
      <c r="B20" s="8" t="s">
        <v>815</v>
      </c>
      <c r="C20" s="8" t="s">
        <v>1018</v>
      </c>
      <c r="D20" s="8" t="s">
        <v>1019</v>
      </c>
      <c r="E20" s="8" t="s">
        <v>1020</v>
      </c>
      <c r="F20" s="8" t="s">
        <v>1021</v>
      </c>
      <c r="G20" s="8" t="s">
        <v>819</v>
      </c>
      <c r="H20" s="8" t="s">
        <v>920</v>
      </c>
      <c r="I20" s="8" t="s">
        <v>745</v>
      </c>
      <c r="J20" s="8" t="s">
        <v>1022</v>
      </c>
      <c r="K20" s="8" t="s">
        <v>738</v>
      </c>
      <c r="L20" s="8" t="s">
        <v>751</v>
      </c>
      <c r="M20" s="8" t="s">
        <v>845</v>
      </c>
      <c r="N20" s="8" t="s">
        <v>1023</v>
      </c>
      <c r="O20" s="8" t="s">
        <v>1024</v>
      </c>
      <c r="P20" s="8" t="s">
        <v>839</v>
      </c>
      <c r="Q20" s="8" t="s">
        <v>1025</v>
      </c>
      <c r="R20" s="8" t="s">
        <v>920</v>
      </c>
      <c r="S20" s="8" t="s">
        <v>1026</v>
      </c>
      <c r="T20" s="8" t="s">
        <v>1027</v>
      </c>
      <c r="U20" s="8" t="s">
        <v>1028</v>
      </c>
      <c r="V20" s="8" t="s">
        <v>1029</v>
      </c>
      <c r="W20" s="8" t="s">
        <v>1030</v>
      </c>
      <c r="X20" s="8" t="s">
        <v>1031</v>
      </c>
      <c r="Y20" s="8" t="s">
        <v>1032</v>
      </c>
      <c r="Z20" s="8" t="s">
        <v>1033</v>
      </c>
    </row>
    <row r="21">
      <c r="A21" s="3" t="s">
        <v>1034</v>
      </c>
      <c r="B21" s="8" t="s">
        <v>1035</v>
      </c>
      <c r="C21" s="8" t="s">
        <v>1023</v>
      </c>
      <c r="D21" s="8" t="s">
        <v>1036</v>
      </c>
      <c r="E21" s="8" t="s">
        <v>739</v>
      </c>
      <c r="F21" s="8" t="s">
        <v>1037</v>
      </c>
      <c r="G21" s="8" t="s">
        <v>1036</v>
      </c>
      <c r="H21" s="8" t="s">
        <v>753</v>
      </c>
      <c r="I21" s="8" t="s">
        <v>1038</v>
      </c>
      <c r="J21" s="8" t="s">
        <v>841</v>
      </c>
      <c r="K21" s="8" t="s">
        <v>1039</v>
      </c>
      <c r="L21" s="8" t="s">
        <v>798</v>
      </c>
      <c r="M21" s="8" t="s">
        <v>1040</v>
      </c>
      <c r="N21" s="8" t="s">
        <v>765</v>
      </c>
      <c r="O21" s="8" t="s">
        <v>1041</v>
      </c>
      <c r="P21" s="8" t="s">
        <v>860</v>
      </c>
      <c r="Q21" s="8" t="s">
        <v>1039</v>
      </c>
      <c r="R21" s="8" t="s">
        <v>1042</v>
      </c>
      <c r="S21" s="8" t="s">
        <v>849</v>
      </c>
      <c r="T21" s="8" t="s">
        <v>835</v>
      </c>
      <c r="U21" s="8" t="s">
        <v>758</v>
      </c>
      <c r="V21" s="8" t="s">
        <v>863</v>
      </c>
      <c r="W21" s="8" t="s">
        <v>779</v>
      </c>
      <c r="X21" s="8" t="s">
        <v>915</v>
      </c>
      <c r="Y21" s="8" t="s">
        <v>787</v>
      </c>
      <c r="Z21" s="8" t="s">
        <v>1043</v>
      </c>
    </row>
    <row r="22">
      <c r="A22" s="3" t="s">
        <v>1044</v>
      </c>
      <c r="B22" s="8" t="s">
        <v>867</v>
      </c>
      <c r="C22" s="8" t="s">
        <v>760</v>
      </c>
      <c r="D22" s="8" t="s">
        <v>864</v>
      </c>
      <c r="E22" s="8" t="s">
        <v>760</v>
      </c>
      <c r="F22" s="8" t="s">
        <v>1040</v>
      </c>
      <c r="G22" s="8" t="s">
        <v>864</v>
      </c>
      <c r="H22" s="8" t="s">
        <v>1040</v>
      </c>
      <c r="I22" s="8" t="s">
        <v>774</v>
      </c>
      <c r="J22" s="8" t="s">
        <v>779</v>
      </c>
      <c r="K22" s="8" t="s">
        <v>830</v>
      </c>
      <c r="L22" s="8" t="s">
        <v>1045</v>
      </c>
      <c r="M22" s="8" t="s">
        <v>915</v>
      </c>
      <c r="N22" s="8" t="s">
        <v>830</v>
      </c>
      <c r="O22" s="8" t="s">
        <v>779</v>
      </c>
      <c r="P22" s="8" t="s">
        <v>788</v>
      </c>
      <c r="Q22" s="8" t="s">
        <v>759</v>
      </c>
      <c r="R22" s="8" t="s">
        <v>792</v>
      </c>
      <c r="S22" s="8" t="s">
        <v>782</v>
      </c>
      <c r="T22" s="8" t="s">
        <v>779</v>
      </c>
      <c r="U22" s="8" t="s">
        <v>782</v>
      </c>
      <c r="V22" s="8" t="s">
        <v>773</v>
      </c>
      <c r="W22" s="8" t="s">
        <v>782</v>
      </c>
      <c r="X22" s="8" t="s">
        <v>860</v>
      </c>
      <c r="Y22" s="8" t="s">
        <v>782</v>
      </c>
      <c r="Z22" s="8" t="s">
        <v>1046</v>
      </c>
    </row>
    <row r="23">
      <c r="A23" s="3" t="s">
        <v>1047</v>
      </c>
      <c r="B23" s="8" t="s">
        <v>1048</v>
      </c>
      <c r="C23" s="8" t="s">
        <v>738</v>
      </c>
      <c r="D23" s="8" t="s">
        <v>1049</v>
      </c>
      <c r="E23" s="8" t="s">
        <v>746</v>
      </c>
      <c r="F23" s="8" t="s">
        <v>752</v>
      </c>
      <c r="G23" s="8" t="s">
        <v>1030</v>
      </c>
      <c r="H23" s="8" t="s">
        <v>752</v>
      </c>
      <c r="I23" s="8" t="s">
        <v>744</v>
      </c>
      <c r="J23" s="8" t="s">
        <v>1050</v>
      </c>
      <c r="K23" s="8" t="s">
        <v>744</v>
      </c>
      <c r="L23" s="8" t="s">
        <v>850</v>
      </c>
      <c r="M23" s="8" t="s">
        <v>1051</v>
      </c>
      <c r="N23" s="8" t="s">
        <v>1052</v>
      </c>
      <c r="O23" s="8" t="s">
        <v>857</v>
      </c>
      <c r="P23" s="8" t="s">
        <v>797</v>
      </c>
      <c r="Q23" s="8" t="s">
        <v>1053</v>
      </c>
      <c r="R23" s="8" t="s">
        <v>840</v>
      </c>
      <c r="S23" s="8" t="s">
        <v>801</v>
      </c>
      <c r="T23" s="8" t="s">
        <v>1038</v>
      </c>
      <c r="U23" s="8" t="s">
        <v>1041</v>
      </c>
      <c r="V23" s="8" t="s">
        <v>833</v>
      </c>
      <c r="W23" s="8" t="s">
        <v>767</v>
      </c>
      <c r="X23" s="8" t="s">
        <v>771</v>
      </c>
      <c r="Y23" s="8" t="s">
        <v>771</v>
      </c>
      <c r="Z23" s="8" t="s">
        <v>800</v>
      </c>
    </row>
    <row r="24">
      <c r="A24" s="3" t="s">
        <v>1054</v>
      </c>
      <c r="B24" s="8" t="s">
        <v>1019</v>
      </c>
      <c r="C24" s="8" t="s">
        <v>923</v>
      </c>
      <c r="D24" s="8" t="s">
        <v>919</v>
      </c>
      <c r="E24" s="8" t="s">
        <v>920</v>
      </c>
      <c r="F24" s="8" t="s">
        <v>1023</v>
      </c>
      <c r="G24" s="8" t="s">
        <v>1055</v>
      </c>
      <c r="H24" s="8" t="s">
        <v>1023</v>
      </c>
      <c r="I24" s="8" t="s">
        <v>741</v>
      </c>
      <c r="J24" s="8" t="s">
        <v>752</v>
      </c>
      <c r="K24" s="8" t="s">
        <v>1037</v>
      </c>
      <c r="L24" s="8" t="s">
        <v>1056</v>
      </c>
      <c r="M24" s="8" t="s">
        <v>1052</v>
      </c>
      <c r="N24" s="8" t="s">
        <v>744</v>
      </c>
      <c r="O24" s="8" t="s">
        <v>1057</v>
      </c>
      <c r="P24" s="8" t="s">
        <v>853</v>
      </c>
      <c r="Q24" s="8" t="s">
        <v>845</v>
      </c>
      <c r="R24" s="8" t="s">
        <v>1058</v>
      </c>
      <c r="S24" s="8" t="s">
        <v>836</v>
      </c>
      <c r="T24" s="8" t="s">
        <v>1029</v>
      </c>
      <c r="U24" s="8" t="s">
        <v>1059</v>
      </c>
      <c r="V24" s="8" t="s">
        <v>1060</v>
      </c>
      <c r="W24" s="8" t="s">
        <v>1061</v>
      </c>
      <c r="X24" s="8" t="s">
        <v>835</v>
      </c>
      <c r="Y24" s="8" t="s">
        <v>835</v>
      </c>
      <c r="Z24" s="8" t="s">
        <v>1062</v>
      </c>
    </row>
    <row r="25">
      <c r="A25" s="10" t="s">
        <v>869</v>
      </c>
      <c r="B25" s="9" t="s">
        <v>1063</v>
      </c>
      <c r="C25" s="9" t="s">
        <v>1064</v>
      </c>
      <c r="D25" s="9" t="s">
        <v>1065</v>
      </c>
      <c r="E25" s="9" t="s">
        <v>1066</v>
      </c>
      <c r="F25" s="9" t="s">
        <v>1065</v>
      </c>
      <c r="G25" s="9" t="s">
        <v>1067</v>
      </c>
      <c r="H25" s="9" t="s">
        <v>1068</v>
      </c>
      <c r="I25" s="9" t="s">
        <v>968</v>
      </c>
      <c r="J25" s="9" t="s">
        <v>1069</v>
      </c>
      <c r="K25" s="9" t="s">
        <v>974</v>
      </c>
      <c r="L25" s="9" t="s">
        <v>1070</v>
      </c>
      <c r="M25" s="9" t="s">
        <v>1071</v>
      </c>
      <c r="N25" s="9" t="s">
        <v>1072</v>
      </c>
      <c r="O25" s="9" t="s">
        <v>1073</v>
      </c>
      <c r="P25" s="9" t="s">
        <v>1074</v>
      </c>
      <c r="Q25" s="9" t="s">
        <v>1075</v>
      </c>
      <c r="R25" s="9" t="s">
        <v>1076</v>
      </c>
      <c r="S25" s="9" t="s">
        <v>1077</v>
      </c>
      <c r="T25" s="9" t="s">
        <v>1078</v>
      </c>
      <c r="U25" s="9" t="s">
        <v>1079</v>
      </c>
      <c r="V25" s="9" t="s">
        <v>1067</v>
      </c>
      <c r="W25" s="9" t="s">
        <v>1080</v>
      </c>
      <c r="X25" s="9" t="s">
        <v>1081</v>
      </c>
      <c r="Y25" s="9" t="s">
        <v>1082</v>
      </c>
      <c r="Z25" s="9" t="s">
        <v>1083</v>
      </c>
    </row>
    <row r="26">
      <c r="A26" s="3" t="s">
        <v>885</v>
      </c>
      <c r="B26" s="8" t="s">
        <v>1084</v>
      </c>
      <c r="C26" s="8" t="s">
        <v>1085</v>
      </c>
      <c r="D26" s="8" t="s">
        <v>1086</v>
      </c>
      <c r="E26" s="8" t="s">
        <v>1087</v>
      </c>
      <c r="F26" s="8" t="s">
        <v>1088</v>
      </c>
      <c r="G26" s="8" t="s">
        <v>1089</v>
      </c>
      <c r="H26" s="8" t="s">
        <v>1009</v>
      </c>
      <c r="I26" s="8" t="s">
        <v>1090</v>
      </c>
      <c r="J26" s="8" t="s">
        <v>1091</v>
      </c>
      <c r="K26" s="8" t="s">
        <v>1092</v>
      </c>
      <c r="L26" s="8" t="s">
        <v>1092</v>
      </c>
      <c r="M26" s="8" t="s">
        <v>1093</v>
      </c>
      <c r="N26" s="8" t="s">
        <v>1094</v>
      </c>
      <c r="O26" s="8" t="s">
        <v>1095</v>
      </c>
      <c r="P26" s="8" t="s">
        <v>1096</v>
      </c>
      <c r="Q26" s="8" t="s">
        <v>978</v>
      </c>
      <c r="R26" s="8" t="s">
        <v>1097</v>
      </c>
      <c r="S26" s="8" t="s">
        <v>1098</v>
      </c>
      <c r="T26" s="8" t="s">
        <v>1099</v>
      </c>
      <c r="U26" s="8" t="s">
        <v>1100</v>
      </c>
      <c r="V26" s="8" t="s">
        <v>1101</v>
      </c>
      <c r="W26" s="8" t="s">
        <v>1102</v>
      </c>
      <c r="X26" s="8" t="s">
        <v>1103</v>
      </c>
      <c r="Y26" s="8" t="s">
        <v>1104</v>
      </c>
      <c r="Z26" s="8" t="s">
        <v>1105</v>
      </c>
    </row>
    <row r="27">
      <c r="A27" s="10" t="s">
        <v>902</v>
      </c>
      <c r="B27" s="9" t="s">
        <v>1106</v>
      </c>
      <c r="C27" s="9" t="s">
        <v>1107</v>
      </c>
      <c r="D27" s="9" t="s">
        <v>192</v>
      </c>
      <c r="E27" s="9" t="s">
        <v>315</v>
      </c>
      <c r="F27" s="9" t="s">
        <v>193</v>
      </c>
      <c r="G27" s="9" t="s">
        <v>192</v>
      </c>
      <c r="H27" s="9" t="s">
        <v>193</v>
      </c>
      <c r="I27" s="9" t="s">
        <v>194</v>
      </c>
      <c r="J27" s="9" t="s">
        <v>195</v>
      </c>
      <c r="K27" s="9" t="s">
        <v>196</v>
      </c>
      <c r="L27" s="9" t="s">
        <v>197</v>
      </c>
      <c r="M27" s="9" t="s">
        <v>198</v>
      </c>
      <c r="N27" s="9" t="s">
        <v>199</v>
      </c>
      <c r="O27" s="9" t="s">
        <v>177</v>
      </c>
      <c r="P27" s="9" t="s">
        <v>200</v>
      </c>
      <c r="Q27" s="9" t="s">
        <v>201</v>
      </c>
      <c r="R27" s="9" t="s">
        <v>202</v>
      </c>
      <c r="S27" s="9" t="s">
        <v>179</v>
      </c>
      <c r="T27" s="9" t="s">
        <v>175</v>
      </c>
      <c r="U27" s="9" t="s">
        <v>181</v>
      </c>
      <c r="V27" s="9" t="s">
        <v>203</v>
      </c>
      <c r="W27" s="9" t="s">
        <v>184</v>
      </c>
      <c r="X27" s="9" t="s">
        <v>184</v>
      </c>
      <c r="Y27" s="9" t="s">
        <v>187</v>
      </c>
      <c r="Z27" s="9" t="s">
        <v>204</v>
      </c>
    </row>
    <row r="30">
      <c r="A30" s="13" t="s">
        <v>1108</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c r="A31" s="7" t="s">
        <v>1109</v>
      </c>
    </row>
    <row r="32">
      <c r="A32" s="7" t="s">
        <v>665</v>
      </c>
    </row>
    <row r="33">
      <c r="A33" s="7" t="s">
        <v>731</v>
      </c>
    </row>
    <row r="34">
      <c r="A34" s="6" t="s">
        <v>1110</v>
      </c>
      <c r="B34" s="6" t="s">
        <v>824</v>
      </c>
      <c r="C34" s="6" t="s">
        <v>825</v>
      </c>
      <c r="D34" s="6" t="s">
        <v>826</v>
      </c>
      <c r="E34" s="6" t="s">
        <v>827</v>
      </c>
      <c r="F34" s="6" t="s">
        <v>828</v>
      </c>
      <c r="G34" s="6" t="s">
        <v>149</v>
      </c>
      <c r="H34" s="6" t="s">
        <v>150</v>
      </c>
      <c r="I34" s="6" t="s">
        <v>151</v>
      </c>
      <c r="J34" s="6" t="s">
        <v>152</v>
      </c>
      <c r="K34" s="6" t="s">
        <v>153</v>
      </c>
      <c r="L34" s="6" t="s">
        <v>154</v>
      </c>
      <c r="M34" s="6" t="s">
        <v>155</v>
      </c>
      <c r="N34" s="6" t="s">
        <v>156</v>
      </c>
      <c r="O34" s="6" t="s">
        <v>157</v>
      </c>
      <c r="P34" s="6" t="s">
        <v>158</v>
      </c>
      <c r="Q34" s="6" t="s">
        <v>159</v>
      </c>
      <c r="R34" s="6" t="s">
        <v>160</v>
      </c>
      <c r="S34" s="6" t="s">
        <v>161</v>
      </c>
      <c r="T34" s="6" t="s">
        <v>162</v>
      </c>
      <c r="U34" s="6" t="s">
        <v>163</v>
      </c>
      <c r="V34" s="6" t="s">
        <v>164</v>
      </c>
      <c r="W34" s="6" t="s">
        <v>165</v>
      </c>
      <c r="X34" s="6" t="s">
        <v>166</v>
      </c>
      <c r="Y34" s="6" t="s">
        <v>167</v>
      </c>
      <c r="Z34" s="6" t="s">
        <v>168</v>
      </c>
    </row>
    <row r="35">
      <c r="A35" s="3" t="s">
        <v>1111</v>
      </c>
      <c r="B35" s="8" t="s">
        <v>1112</v>
      </c>
      <c r="C35" s="8" t="s">
        <v>858</v>
      </c>
      <c r="D35" s="8" t="s">
        <v>836</v>
      </c>
      <c r="E35" s="8" t="s">
        <v>850</v>
      </c>
      <c r="F35" s="8" t="s">
        <v>1113</v>
      </c>
      <c r="G35" s="8" t="s">
        <v>1113</v>
      </c>
      <c r="H35" s="8" t="s">
        <v>1112</v>
      </c>
      <c r="I35" s="8" t="s">
        <v>835</v>
      </c>
      <c r="J35" s="8" t="s">
        <v>1114</v>
      </c>
      <c r="K35" s="8" t="s">
        <v>1059</v>
      </c>
      <c r="L35" s="8" t="s">
        <v>1059</v>
      </c>
      <c r="M35" s="8" t="s">
        <v>1115</v>
      </c>
      <c r="N35" s="8" t="s">
        <v>1116</v>
      </c>
      <c r="O35" s="8" t="s">
        <v>1117</v>
      </c>
      <c r="P35" s="8" t="s">
        <v>1112</v>
      </c>
      <c r="Q35" s="8" t="s">
        <v>836</v>
      </c>
      <c r="R35" s="8" t="s">
        <v>1118</v>
      </c>
      <c r="S35" s="8" t="s">
        <v>1119</v>
      </c>
      <c r="T35" s="8" t="s">
        <v>801</v>
      </c>
      <c r="U35" s="8" t="s">
        <v>1120</v>
      </c>
      <c r="V35" s="8" t="s">
        <v>1049</v>
      </c>
      <c r="W35" s="8" t="s">
        <v>1036</v>
      </c>
      <c r="X35" s="8" t="s">
        <v>1121</v>
      </c>
      <c r="Y35" s="8" t="s">
        <v>1122</v>
      </c>
      <c r="Z35" s="8" t="s">
        <v>857</v>
      </c>
    </row>
    <row r="36">
      <c r="A36" s="3" t="s">
        <v>1123</v>
      </c>
      <c r="B36" s="8" t="s">
        <v>760</v>
      </c>
      <c r="C36" s="8" t="s">
        <v>832</v>
      </c>
      <c r="D36" s="8" t="s">
        <v>905</v>
      </c>
      <c r="E36" s="8" t="s">
        <v>832</v>
      </c>
      <c r="F36" s="8" t="s">
        <v>908</v>
      </c>
      <c r="G36" s="8" t="s">
        <v>833</v>
      </c>
      <c r="H36" s="8" t="s">
        <v>764</v>
      </c>
      <c r="I36" s="8" t="s">
        <v>856</v>
      </c>
      <c r="J36" s="8" t="s">
        <v>771</v>
      </c>
      <c r="K36" s="8" t="s">
        <v>797</v>
      </c>
      <c r="L36" s="8" t="s">
        <v>905</v>
      </c>
      <c r="M36" s="8" t="s">
        <v>1041</v>
      </c>
      <c r="N36" s="8" t="s">
        <v>771</v>
      </c>
      <c r="O36" s="8" t="s">
        <v>795</v>
      </c>
      <c r="P36" s="8" t="s">
        <v>763</v>
      </c>
      <c r="Q36" s="8" t="s">
        <v>797</v>
      </c>
      <c r="R36" s="8" t="s">
        <v>794</v>
      </c>
      <c r="S36" s="8" t="s">
        <v>1060</v>
      </c>
      <c r="T36" s="8" t="s">
        <v>766</v>
      </c>
      <c r="U36" s="8" t="s">
        <v>1113</v>
      </c>
      <c r="V36" s="8" t="s">
        <v>1116</v>
      </c>
      <c r="W36" s="8" t="s">
        <v>1124</v>
      </c>
      <c r="X36" s="8" t="s">
        <v>852</v>
      </c>
      <c r="Y36" s="8" t="s">
        <v>843</v>
      </c>
      <c r="Z36" s="8" t="s">
        <v>915</v>
      </c>
    </row>
    <row r="37">
      <c r="A37" s="3" t="s">
        <v>1125</v>
      </c>
      <c r="B37" s="8" t="s">
        <v>788</v>
      </c>
      <c r="C37" s="8" t="s">
        <v>773</v>
      </c>
      <c r="D37" s="8" t="s">
        <v>773</v>
      </c>
      <c r="E37" s="8" t="s">
        <v>788</v>
      </c>
      <c r="F37" s="8" t="s">
        <v>915</v>
      </c>
      <c r="G37" s="8" t="s">
        <v>915</v>
      </c>
      <c r="H37" s="8" t="s">
        <v>782</v>
      </c>
      <c r="I37" s="8" t="s">
        <v>773</v>
      </c>
      <c r="J37" s="8" t="s">
        <v>782</v>
      </c>
      <c r="K37" s="8" t="s">
        <v>788</v>
      </c>
      <c r="L37" s="8" t="s">
        <v>773</v>
      </c>
      <c r="M37" s="8" t="s">
        <v>1046</v>
      </c>
      <c r="N37" s="8" t="s">
        <v>1045</v>
      </c>
      <c r="O37" s="8" t="s">
        <v>830</v>
      </c>
      <c r="P37" s="8" t="s">
        <v>861</v>
      </c>
      <c r="Q37" s="8" t="s">
        <v>915</v>
      </c>
      <c r="R37" s="8" t="s">
        <v>788</v>
      </c>
      <c r="S37" s="8" t="s">
        <v>910</v>
      </c>
      <c r="T37" s="8" t="s">
        <v>788</v>
      </c>
      <c r="U37" s="8" t="s">
        <v>776</v>
      </c>
      <c r="V37" s="8" t="s">
        <v>759</v>
      </c>
      <c r="W37" s="8" t="s">
        <v>862</v>
      </c>
      <c r="X37" s="8" t="s">
        <v>779</v>
      </c>
      <c r="Y37" s="8" t="s">
        <v>1045</v>
      </c>
      <c r="Z37" s="8" t="s">
        <v>778</v>
      </c>
    </row>
    <row r="38">
      <c r="A38" s="3" t="s">
        <v>1126</v>
      </c>
      <c r="B38" s="8" t="s">
        <v>765</v>
      </c>
      <c r="C38" s="8" t="s">
        <v>849</v>
      </c>
      <c r="D38" s="8" t="s">
        <v>849</v>
      </c>
      <c r="E38" s="8" t="s">
        <v>856</v>
      </c>
      <c r="F38" s="8" t="s">
        <v>1127</v>
      </c>
      <c r="G38" s="8" t="s">
        <v>833</v>
      </c>
      <c r="H38" s="8" t="s">
        <v>798</v>
      </c>
      <c r="I38" s="8" t="s">
        <v>856</v>
      </c>
      <c r="J38" s="8" t="s">
        <v>833</v>
      </c>
      <c r="K38" s="8" t="s">
        <v>849</v>
      </c>
      <c r="L38" s="8" t="s">
        <v>831</v>
      </c>
      <c r="M38" s="8" t="s">
        <v>1041</v>
      </c>
      <c r="N38" s="8" t="s">
        <v>771</v>
      </c>
      <c r="O38" s="8" t="s">
        <v>1051</v>
      </c>
      <c r="P38" s="8" t="s">
        <v>798</v>
      </c>
      <c r="Q38" s="8" t="s">
        <v>849</v>
      </c>
      <c r="R38" s="8" t="s">
        <v>832</v>
      </c>
      <c r="S38" s="8" t="s">
        <v>767</v>
      </c>
      <c r="T38" s="8" t="s">
        <v>769</v>
      </c>
      <c r="U38" s="8" t="s">
        <v>1128</v>
      </c>
      <c r="V38" s="8" t="s">
        <v>857</v>
      </c>
      <c r="W38" s="8" t="s">
        <v>1128</v>
      </c>
      <c r="X38" s="8" t="s">
        <v>852</v>
      </c>
      <c r="Y38" s="8" t="s">
        <v>1041</v>
      </c>
      <c r="Z38" s="8" t="s">
        <v>769</v>
      </c>
    </row>
    <row r="39">
      <c r="A39" s="3" t="s">
        <v>1129</v>
      </c>
      <c r="B39" s="8" t="s">
        <v>908</v>
      </c>
      <c r="C39" s="8" t="s">
        <v>796</v>
      </c>
      <c r="D39" s="8" t="s">
        <v>796</v>
      </c>
      <c r="E39" s="8" t="s">
        <v>771</v>
      </c>
      <c r="F39" s="8" t="s">
        <v>1130</v>
      </c>
      <c r="G39" s="8" t="s">
        <v>1131</v>
      </c>
      <c r="H39" s="8" t="s">
        <v>852</v>
      </c>
      <c r="I39" s="8" t="s">
        <v>1041</v>
      </c>
      <c r="J39" s="8" t="s">
        <v>800</v>
      </c>
      <c r="K39" s="8" t="s">
        <v>767</v>
      </c>
      <c r="L39" s="8" t="s">
        <v>771</v>
      </c>
      <c r="M39" s="8" t="s">
        <v>850</v>
      </c>
      <c r="N39" s="8" t="s">
        <v>1061</v>
      </c>
      <c r="O39" s="8" t="s">
        <v>858</v>
      </c>
      <c r="P39" s="8" t="s">
        <v>795</v>
      </c>
      <c r="Q39" s="8" t="s">
        <v>1051</v>
      </c>
      <c r="R39" s="8" t="s">
        <v>785</v>
      </c>
      <c r="S39" s="8" t="s">
        <v>1052</v>
      </c>
      <c r="T39" s="8" t="s">
        <v>798</v>
      </c>
      <c r="U39" s="8" t="s">
        <v>1122</v>
      </c>
      <c r="V39" s="8" t="s">
        <v>1120</v>
      </c>
      <c r="W39" s="8" t="s">
        <v>1132</v>
      </c>
      <c r="X39" s="8" t="s">
        <v>841</v>
      </c>
      <c r="Y39" s="8" t="s">
        <v>850</v>
      </c>
      <c r="Z39" s="8" t="s">
        <v>785</v>
      </c>
    </row>
    <row r="40">
      <c r="A40" s="10" t="s">
        <v>869</v>
      </c>
      <c r="B40" s="9" t="s">
        <v>645</v>
      </c>
      <c r="C40" s="9" t="s">
        <v>645</v>
      </c>
      <c r="D40" s="9" t="s">
        <v>645</v>
      </c>
      <c r="E40" s="9" t="s">
        <v>645</v>
      </c>
      <c r="F40" s="9" t="s">
        <v>645</v>
      </c>
      <c r="G40" s="9" t="s">
        <v>792</v>
      </c>
      <c r="H40" s="9" t="s">
        <v>868</v>
      </c>
      <c r="I40" s="9" t="s">
        <v>761</v>
      </c>
      <c r="J40" s="9" t="s">
        <v>962</v>
      </c>
      <c r="K40" s="9" t="s">
        <v>833</v>
      </c>
      <c r="L40" s="9" t="s">
        <v>908</v>
      </c>
      <c r="M40" s="9" t="s">
        <v>1133</v>
      </c>
      <c r="N40" s="9" t="s">
        <v>1134</v>
      </c>
      <c r="O40" s="9" t="s">
        <v>1116</v>
      </c>
      <c r="P40" s="9" t="s">
        <v>1115</v>
      </c>
      <c r="Q40" s="9" t="s">
        <v>744</v>
      </c>
      <c r="R40" s="9" t="s">
        <v>1050</v>
      </c>
      <c r="S40" s="9" t="s">
        <v>1121</v>
      </c>
      <c r="T40" s="9" t="s">
        <v>1135</v>
      </c>
      <c r="U40" s="9" t="s">
        <v>1049</v>
      </c>
      <c r="V40" s="9" t="s">
        <v>921</v>
      </c>
      <c r="W40" s="9" t="s">
        <v>924</v>
      </c>
      <c r="X40" s="9" t="s">
        <v>925</v>
      </c>
      <c r="Y40" s="9" t="s">
        <v>1136</v>
      </c>
      <c r="Z40" s="9" t="s">
        <v>842</v>
      </c>
    </row>
    <row r="41">
      <c r="A41" s="3" t="s">
        <v>885</v>
      </c>
      <c r="B41" s="8" t="s">
        <v>645</v>
      </c>
      <c r="C41" s="8" t="s">
        <v>645</v>
      </c>
      <c r="D41" s="8" t="s">
        <v>645</v>
      </c>
      <c r="E41" s="8" t="s">
        <v>645</v>
      </c>
      <c r="F41" s="8" t="s">
        <v>645</v>
      </c>
      <c r="G41" s="8" t="s">
        <v>1112</v>
      </c>
      <c r="H41" s="8" t="s">
        <v>857</v>
      </c>
      <c r="I41" s="8" t="s">
        <v>1039</v>
      </c>
      <c r="J41" s="8" t="s">
        <v>1137</v>
      </c>
      <c r="K41" s="8" t="s">
        <v>1050</v>
      </c>
      <c r="L41" s="8" t="s">
        <v>1138</v>
      </c>
      <c r="M41" s="8" t="s">
        <v>751</v>
      </c>
      <c r="N41" s="8" t="s">
        <v>737</v>
      </c>
      <c r="O41" s="8" t="s">
        <v>1055</v>
      </c>
      <c r="P41" s="8" t="s">
        <v>1139</v>
      </c>
      <c r="Q41" s="8" t="s">
        <v>1140</v>
      </c>
      <c r="R41" s="8" t="s">
        <v>1141</v>
      </c>
      <c r="S41" s="8" t="s">
        <v>1142</v>
      </c>
      <c r="T41" s="8" t="s">
        <v>1143</v>
      </c>
      <c r="U41" s="8" t="s">
        <v>941</v>
      </c>
      <c r="V41" s="8" t="s">
        <v>807</v>
      </c>
      <c r="W41" s="8" t="s">
        <v>1144</v>
      </c>
      <c r="X41" s="8" t="s">
        <v>872</v>
      </c>
      <c r="Y41" s="8" t="s">
        <v>1145</v>
      </c>
      <c r="Z41" s="8" t="s">
        <v>1146</v>
      </c>
    </row>
    <row r="42">
      <c r="A42" s="10" t="s">
        <v>902</v>
      </c>
      <c r="B42" s="9" t="s">
        <v>645</v>
      </c>
      <c r="C42" s="9" t="s">
        <v>645</v>
      </c>
      <c r="D42" s="9" t="s">
        <v>645</v>
      </c>
      <c r="E42" s="9" t="s">
        <v>645</v>
      </c>
      <c r="F42" s="9" t="s">
        <v>645</v>
      </c>
      <c r="G42" s="9" t="s">
        <v>206</v>
      </c>
      <c r="H42" s="9" t="s">
        <v>207</v>
      </c>
      <c r="I42" s="9" t="s">
        <v>208</v>
      </c>
      <c r="J42" s="9" t="s">
        <v>209</v>
      </c>
      <c r="K42" s="9" t="s">
        <v>210</v>
      </c>
      <c r="L42" s="9" t="s">
        <v>211</v>
      </c>
      <c r="M42" s="9" t="s">
        <v>212</v>
      </c>
      <c r="N42" s="9" t="s">
        <v>213</v>
      </c>
      <c r="O42" s="9" t="s">
        <v>214</v>
      </c>
      <c r="P42" s="9" t="s">
        <v>215</v>
      </c>
      <c r="Q42" s="9" t="s">
        <v>216</v>
      </c>
      <c r="R42" s="9" t="s">
        <v>217</v>
      </c>
      <c r="S42" s="9" t="s">
        <v>215</v>
      </c>
      <c r="T42" s="9" t="s">
        <v>218</v>
      </c>
      <c r="U42" s="9" t="s">
        <v>219</v>
      </c>
      <c r="V42" s="9" t="s">
        <v>220</v>
      </c>
      <c r="W42" s="9" t="s">
        <v>221</v>
      </c>
      <c r="X42" s="9" t="s">
        <v>222</v>
      </c>
      <c r="Y42" s="9" t="s">
        <v>223</v>
      </c>
      <c r="Z42" s="9" t="s">
        <v>224</v>
      </c>
    </row>
    <row r="45">
      <c r="A45" s="12" t="str">
        <f>=HYPERLINK("#'Contents'!A1", "Click here to return to the contents")</f>
      </c>
    </row>
    <row r="47">
      <c r="A47" s="12" t="str">
        <f>=HYPERLINK("#'Notes'!A1", "Click here to return to the Notes")</f>
      </c>
    </row>
  </sheetData>
  <pageMargins left="0.7" right="0.7" top="0.75" bottom="0.75" header="0.3" footer="0.3"/>
  <pageSetup paperSize="9" orientation="portrait" horizontalDpi="300" verticalDpi="300" r:id="rId2"/>
  <tableParts count="3">
    <tablePart r:id="rId13"/>
    <tablePart r:id="rId14"/>
    <tablePart r:id="rId15"/>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s>
  <sheetData>
    <row r="1" ht="40" customHeight="1">
      <c r="A1" s="1" t="s">
        <v>1147</v>
      </c>
      <c r="B1" s="1"/>
      <c r="C1" s="1"/>
      <c r="D1" s="1"/>
      <c r="E1" s="1"/>
      <c r="F1" s="1"/>
      <c r="G1" s="1"/>
      <c r="H1" s="1"/>
      <c r="I1" s="1"/>
      <c r="J1" s="1"/>
      <c r="K1" s="1"/>
      <c r="L1" s="1"/>
      <c r="M1" s="1"/>
      <c r="N1" s="1"/>
      <c r="O1" s="1"/>
      <c r="P1" s="1"/>
      <c r="Q1" s="1"/>
      <c r="R1" s="1"/>
      <c r="S1" s="1"/>
      <c r="T1" s="1"/>
    </row>
    <row r="2">
      <c r="A2" s="7" t="s">
        <v>1149</v>
      </c>
    </row>
    <row r="3">
      <c r="A3" s="13" t="s">
        <v>1148</v>
      </c>
      <c r="B3" s="13"/>
      <c r="C3" s="13"/>
      <c r="D3" s="13"/>
      <c r="E3" s="13"/>
      <c r="F3" s="13"/>
      <c r="G3" s="13"/>
      <c r="H3" s="13"/>
      <c r="I3" s="13"/>
      <c r="J3" s="13"/>
      <c r="K3" s="13"/>
      <c r="L3" s="13"/>
      <c r="M3" s="13"/>
      <c r="N3" s="13"/>
      <c r="O3" s="13"/>
      <c r="P3" s="13"/>
      <c r="Q3" s="13"/>
      <c r="R3" s="13"/>
      <c r="S3" s="13"/>
      <c r="T3" s="13"/>
      <c r="U3" s="13"/>
      <c r="V3" s="13"/>
      <c r="W3" s="13"/>
      <c r="X3" s="13"/>
      <c r="Y3" s="13"/>
      <c r="Z3" s="13"/>
    </row>
    <row r="4">
      <c r="A4" s="7" t="s">
        <v>1150</v>
      </c>
    </row>
    <row r="5">
      <c r="A5" s="7" t="s">
        <v>665</v>
      </c>
    </row>
    <row r="6">
      <c r="A6" s="7" t="s">
        <v>731</v>
      </c>
    </row>
    <row r="7">
      <c r="A7" s="6" t="s">
        <v>1151</v>
      </c>
      <c r="B7" s="6" t="s">
        <v>824</v>
      </c>
      <c r="C7" s="6" t="s">
        <v>825</v>
      </c>
      <c r="D7" s="6" t="s">
        <v>826</v>
      </c>
      <c r="E7" s="6" t="s">
        <v>827</v>
      </c>
      <c r="F7" s="6" t="s">
        <v>828</v>
      </c>
      <c r="G7" s="6" t="s">
        <v>149</v>
      </c>
      <c r="H7" s="6" t="s">
        <v>150</v>
      </c>
      <c r="I7" s="6" t="s">
        <v>151</v>
      </c>
      <c r="J7" s="6" t="s">
        <v>152</v>
      </c>
      <c r="K7" s="6" t="s">
        <v>153</v>
      </c>
      <c r="L7" s="6" t="s">
        <v>154</v>
      </c>
      <c r="M7" s="6" t="s">
        <v>155</v>
      </c>
      <c r="N7" s="6" t="s">
        <v>156</v>
      </c>
      <c r="O7" s="6" t="s">
        <v>157</v>
      </c>
      <c r="P7" s="6" t="s">
        <v>158</v>
      </c>
      <c r="Q7" s="6" t="s">
        <v>159</v>
      </c>
      <c r="R7" s="6" t="s">
        <v>160</v>
      </c>
      <c r="S7" s="6" t="s">
        <v>161</v>
      </c>
      <c r="T7" s="6" t="s">
        <v>162</v>
      </c>
      <c r="U7" s="6" t="s">
        <v>163</v>
      </c>
      <c r="V7" s="6" t="s">
        <v>164</v>
      </c>
      <c r="W7" s="6" t="s">
        <v>165</v>
      </c>
      <c r="X7" s="6" t="s">
        <v>166</v>
      </c>
      <c r="Y7" s="6" t="s">
        <v>167</v>
      </c>
      <c r="Z7" s="6" t="s">
        <v>168</v>
      </c>
    </row>
    <row r="8">
      <c r="A8" s="3" t="s">
        <v>1152</v>
      </c>
      <c r="B8" s="8"/>
      <c r="C8" s="8"/>
      <c r="D8" s="8"/>
      <c r="E8" s="8"/>
      <c r="F8" s="8"/>
      <c r="G8" s="8"/>
      <c r="H8" s="8"/>
      <c r="I8" s="8"/>
      <c r="J8" s="8"/>
      <c r="K8" s="8"/>
      <c r="L8" s="8"/>
      <c r="M8" s="8"/>
      <c r="N8" s="8"/>
      <c r="O8" s="8"/>
      <c r="P8" s="8"/>
      <c r="Q8" s="8"/>
      <c r="R8" s="8" t="s">
        <v>787</v>
      </c>
      <c r="S8" s="8" t="s">
        <v>787</v>
      </c>
      <c r="T8" s="8" t="s">
        <v>787</v>
      </c>
      <c r="U8" s="8" t="s">
        <v>788</v>
      </c>
      <c r="V8" s="8" t="s">
        <v>789</v>
      </c>
      <c r="W8" s="8" t="s">
        <v>787</v>
      </c>
      <c r="X8" s="8" t="s">
        <v>913</v>
      </c>
      <c r="Y8" s="8" t="s">
        <v>790</v>
      </c>
      <c r="Z8" s="8" t="s">
        <v>790</v>
      </c>
    </row>
    <row r="9">
      <c r="A9" s="3" t="s">
        <v>1153</v>
      </c>
      <c r="B9" s="8"/>
      <c r="C9" s="8"/>
      <c r="D9" s="8"/>
      <c r="E9" s="8"/>
      <c r="F9" s="8"/>
      <c r="G9" s="8"/>
      <c r="H9" s="8"/>
      <c r="I9" s="8"/>
      <c r="J9" s="8"/>
      <c r="K9" s="8"/>
      <c r="L9" s="8"/>
      <c r="M9" s="8"/>
      <c r="N9" s="8"/>
      <c r="O9" s="8"/>
      <c r="P9" s="8"/>
      <c r="Q9" s="8"/>
      <c r="R9" s="8" t="s">
        <v>1154</v>
      </c>
      <c r="S9" s="8" t="s">
        <v>1154</v>
      </c>
      <c r="T9" s="8" t="s">
        <v>1154</v>
      </c>
      <c r="U9" s="8" t="s">
        <v>1154</v>
      </c>
      <c r="V9" s="8" t="s">
        <v>1154</v>
      </c>
      <c r="W9" s="8" t="s">
        <v>1154</v>
      </c>
      <c r="X9" s="8" t="s">
        <v>1154</v>
      </c>
      <c r="Y9" s="8" t="s">
        <v>1154</v>
      </c>
      <c r="Z9" s="8" t="s">
        <v>1154</v>
      </c>
    </row>
    <row r="10">
      <c r="A10" s="3" t="s">
        <v>1155</v>
      </c>
      <c r="B10" s="8" t="s">
        <v>1156</v>
      </c>
      <c r="C10" s="8" t="s">
        <v>1157</v>
      </c>
      <c r="D10" s="8" t="s">
        <v>844</v>
      </c>
      <c r="E10" s="8" t="s">
        <v>1158</v>
      </c>
      <c r="F10" s="8" t="s">
        <v>841</v>
      </c>
      <c r="G10" s="8" t="s">
        <v>795</v>
      </c>
      <c r="H10" s="8" t="s">
        <v>851</v>
      </c>
      <c r="I10" s="8" t="s">
        <v>1118</v>
      </c>
      <c r="J10" s="8" t="s">
        <v>858</v>
      </c>
      <c r="K10" s="8" t="s">
        <v>1059</v>
      </c>
      <c r="L10" s="8" t="s">
        <v>766</v>
      </c>
      <c r="M10" s="8" t="s">
        <v>1046</v>
      </c>
      <c r="N10" s="8" t="s">
        <v>912</v>
      </c>
      <c r="O10" s="8" t="s">
        <v>781</v>
      </c>
      <c r="P10" s="8" t="s">
        <v>781</v>
      </c>
      <c r="Q10" s="8" t="s">
        <v>781</v>
      </c>
      <c r="R10" s="8" t="s">
        <v>782</v>
      </c>
      <c r="S10" s="8" t="s">
        <v>782</v>
      </c>
      <c r="T10" s="8" t="s">
        <v>782</v>
      </c>
      <c r="U10" s="8" t="s">
        <v>915</v>
      </c>
      <c r="V10" s="8" t="s">
        <v>788</v>
      </c>
      <c r="W10" s="8" t="s">
        <v>860</v>
      </c>
      <c r="X10" s="8" t="s">
        <v>783</v>
      </c>
      <c r="Y10" s="8" t="s">
        <v>783</v>
      </c>
      <c r="Z10" s="8" t="s">
        <v>913</v>
      </c>
    </row>
    <row r="11">
      <c r="A11" s="3" t="s">
        <v>1159</v>
      </c>
      <c r="B11" s="8" t="s">
        <v>867</v>
      </c>
      <c r="C11" s="8" t="s">
        <v>793</v>
      </c>
      <c r="D11" s="8" t="s">
        <v>759</v>
      </c>
      <c r="E11" s="8" t="s">
        <v>774</v>
      </c>
      <c r="F11" s="8" t="s">
        <v>1046</v>
      </c>
      <c r="G11" s="8" t="s">
        <v>1046</v>
      </c>
      <c r="H11" s="8" t="s">
        <v>1046</v>
      </c>
      <c r="I11" s="8" t="s">
        <v>860</v>
      </c>
      <c r="J11" s="8" t="s">
        <v>774</v>
      </c>
      <c r="K11" s="8" t="s">
        <v>1045</v>
      </c>
      <c r="L11" s="8" t="s">
        <v>789</v>
      </c>
      <c r="M11" s="8" t="s">
        <v>777</v>
      </c>
      <c r="N11" s="8" t="s">
        <v>913</v>
      </c>
      <c r="O11" s="8" t="s">
        <v>790</v>
      </c>
      <c r="P11" s="8" t="s">
        <v>790</v>
      </c>
      <c r="Q11" s="8" t="s">
        <v>790</v>
      </c>
      <c r="R11" s="8" t="s">
        <v>914</v>
      </c>
      <c r="S11" s="8" t="s">
        <v>790</v>
      </c>
      <c r="T11" s="8" t="s">
        <v>790</v>
      </c>
      <c r="U11" s="8" t="s">
        <v>790</v>
      </c>
      <c r="V11" s="8" t="s">
        <v>914</v>
      </c>
      <c r="W11" s="8" t="s">
        <v>790</v>
      </c>
      <c r="X11" s="8" t="s">
        <v>1043</v>
      </c>
      <c r="Y11" s="8" t="s">
        <v>1043</v>
      </c>
      <c r="Z11" s="8" t="s">
        <v>1043</v>
      </c>
    </row>
    <row r="12">
      <c r="A12" s="3" t="s">
        <v>1160</v>
      </c>
      <c r="B12" s="8" t="s">
        <v>844</v>
      </c>
      <c r="C12" s="8" t="s">
        <v>753</v>
      </c>
      <c r="D12" s="8" t="s">
        <v>1161</v>
      </c>
      <c r="E12" s="8" t="s">
        <v>857</v>
      </c>
      <c r="F12" s="8" t="s">
        <v>835</v>
      </c>
      <c r="G12" s="8" t="s">
        <v>768</v>
      </c>
      <c r="H12" s="8" t="s">
        <v>768</v>
      </c>
      <c r="I12" s="8" t="s">
        <v>785</v>
      </c>
      <c r="J12" s="8" t="s">
        <v>786</v>
      </c>
      <c r="K12" s="8" t="s">
        <v>767</v>
      </c>
      <c r="L12" s="8" t="s">
        <v>770</v>
      </c>
      <c r="M12" s="8" t="s">
        <v>773</v>
      </c>
      <c r="N12" s="8" t="s">
        <v>781</v>
      </c>
      <c r="O12" s="8" t="s">
        <v>783</v>
      </c>
      <c r="P12" s="8" t="s">
        <v>783</v>
      </c>
      <c r="Q12" s="8" t="s">
        <v>783</v>
      </c>
      <c r="R12" s="8" t="s">
        <v>787</v>
      </c>
      <c r="S12" s="8" t="s">
        <v>787</v>
      </c>
      <c r="T12" s="8" t="s">
        <v>787</v>
      </c>
      <c r="U12" s="8" t="s">
        <v>788</v>
      </c>
      <c r="V12" s="8" t="s">
        <v>789</v>
      </c>
      <c r="W12" s="8" t="s">
        <v>787</v>
      </c>
      <c r="X12" s="8" t="s">
        <v>790</v>
      </c>
      <c r="Y12" s="8" t="s">
        <v>790</v>
      </c>
      <c r="Z12" s="8" t="s">
        <v>790</v>
      </c>
    </row>
    <row r="13">
      <c r="A13" s="10" t="s">
        <v>869</v>
      </c>
      <c r="B13" s="9"/>
      <c r="C13" s="9"/>
      <c r="D13" s="9"/>
      <c r="E13" s="9"/>
      <c r="F13" s="9"/>
      <c r="G13" s="9" t="s">
        <v>1162</v>
      </c>
      <c r="H13" s="9" t="s">
        <v>1163</v>
      </c>
      <c r="I13" s="9" t="s">
        <v>1164</v>
      </c>
      <c r="J13" s="9" t="s">
        <v>1165</v>
      </c>
      <c r="K13" s="9" t="s">
        <v>1166</v>
      </c>
      <c r="L13" s="9" t="s">
        <v>1167</v>
      </c>
      <c r="M13" s="9" t="s">
        <v>1168</v>
      </c>
      <c r="N13" s="9" t="s">
        <v>1169</v>
      </c>
      <c r="O13" s="9" t="s">
        <v>1170</v>
      </c>
      <c r="P13" s="9" t="s">
        <v>1171</v>
      </c>
      <c r="Q13" s="9" t="s">
        <v>1172</v>
      </c>
      <c r="R13" s="9" t="s">
        <v>1173</v>
      </c>
      <c r="S13" s="9" t="s">
        <v>1174</v>
      </c>
      <c r="T13" s="9" t="s">
        <v>1175</v>
      </c>
      <c r="U13" s="9" t="s">
        <v>1176</v>
      </c>
      <c r="V13" s="9" t="s">
        <v>1177</v>
      </c>
      <c r="W13" s="9" t="s">
        <v>1178</v>
      </c>
      <c r="X13" s="9" t="s">
        <v>1179</v>
      </c>
      <c r="Y13" s="9" t="s">
        <v>1180</v>
      </c>
      <c r="Z13" s="9" t="s">
        <v>1181</v>
      </c>
    </row>
    <row r="14">
      <c r="A14" s="3" t="s">
        <v>885</v>
      </c>
      <c r="B14" s="8"/>
      <c r="C14" s="8"/>
      <c r="D14" s="8"/>
      <c r="E14" s="8"/>
      <c r="F14" s="8"/>
      <c r="G14" s="8" t="s">
        <v>1182</v>
      </c>
      <c r="H14" s="8" t="s">
        <v>1183</v>
      </c>
      <c r="I14" s="8" t="s">
        <v>1184</v>
      </c>
      <c r="J14" s="8" t="s">
        <v>1185</v>
      </c>
      <c r="K14" s="8" t="s">
        <v>1186</v>
      </c>
      <c r="L14" s="8" t="s">
        <v>1172</v>
      </c>
      <c r="M14" s="8" t="s">
        <v>1187</v>
      </c>
      <c r="N14" s="8" t="s">
        <v>1188</v>
      </c>
      <c r="O14" s="8" t="s">
        <v>1189</v>
      </c>
      <c r="P14" s="8" t="s">
        <v>1190</v>
      </c>
      <c r="Q14" s="8" t="s">
        <v>1191</v>
      </c>
      <c r="R14" s="8" t="s">
        <v>1192</v>
      </c>
      <c r="S14" s="8" t="s">
        <v>1193</v>
      </c>
      <c r="T14" s="8" t="s">
        <v>1194</v>
      </c>
      <c r="U14" s="8" t="s">
        <v>1195</v>
      </c>
      <c r="V14" s="8" t="s">
        <v>1196</v>
      </c>
      <c r="W14" s="8" t="s">
        <v>1197</v>
      </c>
      <c r="X14" s="8" t="s">
        <v>1198</v>
      </c>
      <c r="Y14" s="8" t="s">
        <v>1199</v>
      </c>
      <c r="Z14" s="8" t="s">
        <v>1200</v>
      </c>
    </row>
    <row r="15">
      <c r="A15" s="10" t="s">
        <v>902</v>
      </c>
      <c r="B15" s="9"/>
      <c r="C15" s="9"/>
      <c r="D15" s="9"/>
      <c r="E15" s="9"/>
      <c r="F15" s="9"/>
      <c r="G15" s="9" t="s">
        <v>270</v>
      </c>
      <c r="H15" s="9" t="s">
        <v>270</v>
      </c>
      <c r="I15" s="9" t="s">
        <v>271</v>
      </c>
      <c r="J15" s="9" t="s">
        <v>272</v>
      </c>
      <c r="K15" s="9" t="s">
        <v>273</v>
      </c>
      <c r="L15" s="9" t="s">
        <v>274</v>
      </c>
      <c r="M15" s="9" t="s">
        <v>275</v>
      </c>
      <c r="N15" s="9" t="s">
        <v>276</v>
      </c>
      <c r="O15" s="9" t="s">
        <v>277</v>
      </c>
      <c r="P15" s="9" t="s">
        <v>277</v>
      </c>
      <c r="Q15" s="9" t="s">
        <v>277</v>
      </c>
      <c r="R15" s="9" t="s">
        <v>278</v>
      </c>
      <c r="S15" s="9" t="s">
        <v>278</v>
      </c>
      <c r="T15" s="9" t="s">
        <v>278</v>
      </c>
      <c r="U15" s="9" t="s">
        <v>278</v>
      </c>
      <c r="V15" s="9" t="s">
        <v>278</v>
      </c>
      <c r="W15" s="9" t="s">
        <v>278</v>
      </c>
      <c r="X15" s="9" t="s">
        <v>277</v>
      </c>
      <c r="Y15" s="9" t="s">
        <v>277</v>
      </c>
      <c r="Z15" s="9" t="s">
        <v>277</v>
      </c>
    </row>
    <row r="18">
      <c r="A18" s="13" t="s">
        <v>1201</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c r="A19" s="7" t="s">
        <v>1150</v>
      </c>
    </row>
    <row r="20">
      <c r="A20" s="7" t="s">
        <v>665</v>
      </c>
    </row>
    <row r="21">
      <c r="A21" s="7" t="s">
        <v>731</v>
      </c>
    </row>
    <row r="22">
      <c r="A22" s="6" t="s">
        <v>1202</v>
      </c>
      <c r="B22" s="6" t="s">
        <v>824</v>
      </c>
      <c r="C22" s="6" t="s">
        <v>825</v>
      </c>
      <c r="D22" s="6" t="s">
        <v>826</v>
      </c>
      <c r="E22" s="6" t="s">
        <v>827</v>
      </c>
      <c r="F22" s="6" t="s">
        <v>828</v>
      </c>
      <c r="G22" s="6" t="s">
        <v>149</v>
      </c>
      <c r="H22" s="6" t="s">
        <v>150</v>
      </c>
      <c r="I22" s="6" t="s">
        <v>151</v>
      </c>
      <c r="J22" s="6" t="s">
        <v>152</v>
      </c>
      <c r="K22" s="6" t="s">
        <v>153</v>
      </c>
      <c r="L22" s="6" t="s">
        <v>154</v>
      </c>
      <c r="M22" s="6" t="s">
        <v>155</v>
      </c>
      <c r="N22" s="6" t="s">
        <v>156</v>
      </c>
      <c r="O22" s="6" t="s">
        <v>157</v>
      </c>
      <c r="P22" s="6" t="s">
        <v>158</v>
      </c>
      <c r="Q22" s="6" t="s">
        <v>159</v>
      </c>
      <c r="R22" s="6" t="s">
        <v>160</v>
      </c>
      <c r="S22" s="6" t="s">
        <v>161</v>
      </c>
      <c r="T22" s="6" t="s">
        <v>162</v>
      </c>
      <c r="U22" s="6" t="s">
        <v>163</v>
      </c>
      <c r="V22" s="6" t="s">
        <v>164</v>
      </c>
      <c r="W22" s="6" t="s">
        <v>165</v>
      </c>
      <c r="X22" s="6" t="s">
        <v>166</v>
      </c>
      <c r="Y22" s="6" t="s">
        <v>167</v>
      </c>
      <c r="Z22" s="6" t="s">
        <v>168</v>
      </c>
    </row>
    <row r="23">
      <c r="A23" s="3" t="s">
        <v>1152</v>
      </c>
      <c r="B23" s="8"/>
      <c r="C23" s="8"/>
      <c r="D23" s="8"/>
      <c r="E23" s="8"/>
      <c r="F23" s="8"/>
      <c r="G23" s="8"/>
      <c r="H23" s="8"/>
      <c r="I23" s="8"/>
      <c r="J23" s="8"/>
      <c r="K23" s="8"/>
      <c r="L23" s="8"/>
      <c r="M23" s="8"/>
      <c r="N23" s="8"/>
      <c r="O23" s="8"/>
      <c r="P23" s="8"/>
      <c r="Q23" s="8"/>
      <c r="R23" s="8" t="s">
        <v>787</v>
      </c>
      <c r="S23" s="8" t="s">
        <v>787</v>
      </c>
      <c r="T23" s="8" t="s">
        <v>787</v>
      </c>
      <c r="U23" s="8" t="s">
        <v>788</v>
      </c>
      <c r="V23" s="8" t="s">
        <v>789</v>
      </c>
      <c r="W23" s="8" t="s">
        <v>787</v>
      </c>
      <c r="X23" s="8" t="s">
        <v>913</v>
      </c>
      <c r="Y23" s="8" t="s">
        <v>790</v>
      </c>
      <c r="Z23" s="8" t="s">
        <v>790</v>
      </c>
    </row>
    <row r="24">
      <c r="A24" s="3" t="s">
        <v>1153</v>
      </c>
      <c r="B24" s="8"/>
      <c r="C24" s="8"/>
      <c r="D24" s="8"/>
      <c r="E24" s="8"/>
      <c r="F24" s="8"/>
      <c r="G24" s="8"/>
      <c r="H24" s="8"/>
      <c r="I24" s="8"/>
      <c r="J24" s="8"/>
      <c r="K24" s="8"/>
      <c r="L24" s="8"/>
      <c r="M24" s="8"/>
      <c r="N24" s="8"/>
      <c r="O24" s="8"/>
      <c r="P24" s="8"/>
      <c r="Q24" s="8"/>
      <c r="R24" s="8" t="s">
        <v>1154</v>
      </c>
      <c r="S24" s="8" t="s">
        <v>1154</v>
      </c>
      <c r="T24" s="8" t="s">
        <v>1154</v>
      </c>
      <c r="U24" s="8" t="s">
        <v>1154</v>
      </c>
      <c r="V24" s="8" t="s">
        <v>1154</v>
      </c>
      <c r="W24" s="8" t="s">
        <v>1154</v>
      </c>
      <c r="X24" s="8" t="s">
        <v>1154</v>
      </c>
      <c r="Y24" s="8" t="s">
        <v>1154</v>
      </c>
      <c r="Z24" s="8" t="s">
        <v>1154</v>
      </c>
    </row>
    <row r="25">
      <c r="A25" s="3" t="s">
        <v>1203</v>
      </c>
      <c r="B25" s="8" t="s">
        <v>1156</v>
      </c>
      <c r="C25" s="8" t="s">
        <v>1157</v>
      </c>
      <c r="D25" s="8" t="s">
        <v>844</v>
      </c>
      <c r="E25" s="8" t="s">
        <v>1158</v>
      </c>
      <c r="F25" s="8" t="s">
        <v>841</v>
      </c>
      <c r="G25" s="8" t="s">
        <v>795</v>
      </c>
      <c r="H25" s="8" t="s">
        <v>851</v>
      </c>
      <c r="I25" s="8" t="s">
        <v>1118</v>
      </c>
      <c r="J25" s="8" t="s">
        <v>858</v>
      </c>
      <c r="K25" s="8" t="s">
        <v>1059</v>
      </c>
      <c r="L25" s="8" t="s">
        <v>766</v>
      </c>
      <c r="M25" s="8" t="s">
        <v>1046</v>
      </c>
      <c r="N25" s="8" t="s">
        <v>912</v>
      </c>
      <c r="O25" s="8" t="s">
        <v>781</v>
      </c>
      <c r="P25" s="8" t="s">
        <v>781</v>
      </c>
      <c r="Q25" s="8" t="s">
        <v>781</v>
      </c>
      <c r="R25" s="8" t="s">
        <v>782</v>
      </c>
      <c r="S25" s="8" t="s">
        <v>782</v>
      </c>
      <c r="T25" s="8" t="s">
        <v>782</v>
      </c>
      <c r="U25" s="8" t="s">
        <v>915</v>
      </c>
      <c r="V25" s="8" t="s">
        <v>788</v>
      </c>
      <c r="W25" s="8" t="s">
        <v>860</v>
      </c>
      <c r="X25" s="8" t="s">
        <v>783</v>
      </c>
      <c r="Y25" s="8" t="s">
        <v>783</v>
      </c>
      <c r="Z25" s="8" t="s">
        <v>913</v>
      </c>
    </row>
    <row r="26">
      <c r="A26" s="3" t="s">
        <v>1204</v>
      </c>
      <c r="B26" s="8" t="s">
        <v>867</v>
      </c>
      <c r="C26" s="8" t="s">
        <v>793</v>
      </c>
      <c r="D26" s="8" t="s">
        <v>759</v>
      </c>
      <c r="E26" s="8" t="s">
        <v>774</v>
      </c>
      <c r="F26" s="8" t="s">
        <v>1046</v>
      </c>
      <c r="G26" s="8" t="s">
        <v>1046</v>
      </c>
      <c r="H26" s="8" t="s">
        <v>1046</v>
      </c>
      <c r="I26" s="8" t="s">
        <v>860</v>
      </c>
      <c r="J26" s="8" t="s">
        <v>774</v>
      </c>
      <c r="K26" s="8" t="s">
        <v>1045</v>
      </c>
      <c r="L26" s="8" t="s">
        <v>789</v>
      </c>
      <c r="M26" s="8" t="s">
        <v>777</v>
      </c>
      <c r="N26" s="8" t="s">
        <v>913</v>
      </c>
      <c r="O26" s="8" t="s">
        <v>790</v>
      </c>
      <c r="P26" s="8" t="s">
        <v>790</v>
      </c>
      <c r="Q26" s="8" t="s">
        <v>790</v>
      </c>
      <c r="R26" s="8" t="s">
        <v>914</v>
      </c>
      <c r="S26" s="8" t="s">
        <v>790</v>
      </c>
      <c r="T26" s="8" t="s">
        <v>790</v>
      </c>
      <c r="U26" s="8" t="s">
        <v>790</v>
      </c>
      <c r="V26" s="8" t="s">
        <v>914</v>
      </c>
      <c r="W26" s="8" t="s">
        <v>790</v>
      </c>
      <c r="X26" s="8" t="s">
        <v>1043</v>
      </c>
      <c r="Y26" s="8" t="s">
        <v>1043</v>
      </c>
      <c r="Z26" s="8" t="s">
        <v>1043</v>
      </c>
    </row>
    <row r="27">
      <c r="A27" s="3" t="s">
        <v>1205</v>
      </c>
      <c r="B27" s="8" t="s">
        <v>844</v>
      </c>
      <c r="C27" s="8" t="s">
        <v>753</v>
      </c>
      <c r="D27" s="8" t="s">
        <v>1161</v>
      </c>
      <c r="E27" s="8" t="s">
        <v>857</v>
      </c>
      <c r="F27" s="8" t="s">
        <v>835</v>
      </c>
      <c r="G27" s="8" t="s">
        <v>768</v>
      </c>
      <c r="H27" s="8" t="s">
        <v>768</v>
      </c>
      <c r="I27" s="8" t="s">
        <v>785</v>
      </c>
      <c r="J27" s="8" t="s">
        <v>786</v>
      </c>
      <c r="K27" s="8" t="s">
        <v>767</v>
      </c>
      <c r="L27" s="8" t="s">
        <v>770</v>
      </c>
      <c r="M27" s="8" t="s">
        <v>773</v>
      </c>
      <c r="N27" s="8" t="s">
        <v>781</v>
      </c>
      <c r="O27" s="8" t="s">
        <v>783</v>
      </c>
      <c r="P27" s="8" t="s">
        <v>783</v>
      </c>
      <c r="Q27" s="8" t="s">
        <v>783</v>
      </c>
      <c r="R27" s="8" t="s">
        <v>787</v>
      </c>
      <c r="S27" s="8" t="s">
        <v>787</v>
      </c>
      <c r="T27" s="8" t="s">
        <v>787</v>
      </c>
      <c r="U27" s="8" t="s">
        <v>788</v>
      </c>
      <c r="V27" s="8" t="s">
        <v>789</v>
      </c>
      <c r="W27" s="8" t="s">
        <v>787</v>
      </c>
      <c r="X27" s="8" t="s">
        <v>790</v>
      </c>
      <c r="Y27" s="8" t="s">
        <v>790</v>
      </c>
      <c r="Z27" s="8" t="s">
        <v>790</v>
      </c>
    </row>
    <row r="28">
      <c r="A28" s="10" t="s">
        <v>869</v>
      </c>
      <c r="B28" s="9"/>
      <c r="C28" s="9"/>
      <c r="D28" s="9"/>
      <c r="E28" s="9"/>
      <c r="F28" s="9"/>
      <c r="G28" s="9" t="s">
        <v>1206</v>
      </c>
      <c r="H28" s="9" t="s">
        <v>1207</v>
      </c>
      <c r="I28" s="9" t="s">
        <v>1208</v>
      </c>
      <c r="J28" s="9" t="s">
        <v>1209</v>
      </c>
      <c r="K28" s="9" t="s">
        <v>1210</v>
      </c>
      <c r="L28" s="9" t="s">
        <v>1211</v>
      </c>
      <c r="M28" s="9" t="s">
        <v>1212</v>
      </c>
      <c r="N28" s="9" t="s">
        <v>1213</v>
      </c>
      <c r="O28" s="9" t="s">
        <v>1214</v>
      </c>
      <c r="P28" s="9" t="s">
        <v>1215</v>
      </c>
      <c r="Q28" s="9" t="s">
        <v>1216</v>
      </c>
      <c r="R28" s="9" t="s">
        <v>1217</v>
      </c>
      <c r="S28" s="9" t="s">
        <v>1218</v>
      </c>
      <c r="T28" s="9" t="s">
        <v>1219</v>
      </c>
      <c r="U28" s="9" t="s">
        <v>1220</v>
      </c>
      <c r="V28" s="9" t="s">
        <v>1221</v>
      </c>
      <c r="W28" s="9" t="s">
        <v>1222</v>
      </c>
      <c r="X28" s="9" t="s">
        <v>1223</v>
      </c>
      <c r="Y28" s="9" t="s">
        <v>1224</v>
      </c>
      <c r="Z28" s="9" t="s">
        <v>1225</v>
      </c>
    </row>
    <row r="29">
      <c r="A29" s="3" t="s">
        <v>885</v>
      </c>
      <c r="B29" s="8"/>
      <c r="C29" s="8"/>
      <c r="D29" s="8"/>
      <c r="E29" s="8"/>
      <c r="F29" s="8"/>
      <c r="G29" s="8" t="s">
        <v>1226</v>
      </c>
      <c r="H29" s="8" t="s">
        <v>1227</v>
      </c>
      <c r="I29" s="8" t="s">
        <v>1228</v>
      </c>
      <c r="J29" s="8" t="s">
        <v>1229</v>
      </c>
      <c r="K29" s="8" t="s">
        <v>1230</v>
      </c>
      <c r="L29" s="8" t="s">
        <v>1231</v>
      </c>
      <c r="M29" s="8" t="s">
        <v>1232</v>
      </c>
      <c r="N29" s="8" t="s">
        <v>1233</v>
      </c>
      <c r="O29" s="8" t="s">
        <v>1234</v>
      </c>
      <c r="P29" s="8" t="s">
        <v>1235</v>
      </c>
      <c r="Q29" s="8" t="s">
        <v>1236</v>
      </c>
      <c r="R29" s="8" t="s">
        <v>1237</v>
      </c>
      <c r="S29" s="8" t="s">
        <v>1238</v>
      </c>
      <c r="T29" s="8" t="s">
        <v>1239</v>
      </c>
      <c r="U29" s="8" t="s">
        <v>1240</v>
      </c>
      <c r="V29" s="8" t="s">
        <v>1241</v>
      </c>
      <c r="W29" s="8" t="s">
        <v>1242</v>
      </c>
      <c r="X29" s="8" t="s">
        <v>1243</v>
      </c>
      <c r="Y29" s="8" t="s">
        <v>1244</v>
      </c>
      <c r="Z29" s="8" t="s">
        <v>1245</v>
      </c>
    </row>
    <row r="30">
      <c r="A30" s="10" t="s">
        <v>902</v>
      </c>
      <c r="B30" s="9"/>
      <c r="C30" s="9"/>
      <c r="D30" s="9"/>
      <c r="E30" s="9"/>
      <c r="F30" s="9"/>
      <c r="G30" s="9" t="s">
        <v>300</v>
      </c>
      <c r="H30" s="9" t="s">
        <v>302</v>
      </c>
      <c r="I30" s="9" t="s">
        <v>293</v>
      </c>
      <c r="J30" s="9" t="s">
        <v>292</v>
      </c>
      <c r="K30" s="9" t="s">
        <v>301</v>
      </c>
      <c r="L30" s="9" t="s">
        <v>271</v>
      </c>
      <c r="M30" s="9" t="s">
        <v>358</v>
      </c>
      <c r="N30" s="9" t="s">
        <v>278</v>
      </c>
      <c r="O30" s="9" t="s">
        <v>276</v>
      </c>
      <c r="P30" s="9" t="s">
        <v>276</v>
      </c>
      <c r="Q30" s="9" t="s">
        <v>276</v>
      </c>
      <c r="R30" s="9" t="s">
        <v>360</v>
      </c>
      <c r="S30" s="9" t="s">
        <v>360</v>
      </c>
      <c r="T30" s="9" t="s">
        <v>360</v>
      </c>
      <c r="U30" s="9" t="s">
        <v>360</v>
      </c>
      <c r="V30" s="9" t="s">
        <v>360</v>
      </c>
      <c r="W30" s="9" t="s">
        <v>360</v>
      </c>
      <c r="X30" s="9" t="s">
        <v>276</v>
      </c>
      <c r="Y30" s="9" t="s">
        <v>276</v>
      </c>
      <c r="Z30" s="9" t="s">
        <v>276</v>
      </c>
    </row>
    <row r="33">
      <c r="A33" s="12" t="str">
        <f>=HYPERLINK("#'Contents'!A1", "Click here to return to the contents")</f>
      </c>
    </row>
    <row r="35">
      <c r="A35" s="12" t="str">
        <f>=HYPERLINK("#'Notes'!A1", "Click here to return to the Notes")</f>
      </c>
    </row>
  </sheetData>
  <pageMargins left="0.7" right="0.7" top="0.75" bottom="0.75" header="0.3" footer="0.3"/>
  <pageSetup paperSize="9" orientation="portrait" horizontalDpi="300" verticalDpi="300" r:id="rId2"/>
  <tableParts count="2">
    <tablePart r:id="rId16"/>
    <tablePart r:id="rId17"/>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82.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s>
  <sheetData>
    <row r="1" ht="40" customHeight="1">
      <c r="A1" s="1" t="s">
        <v>1246</v>
      </c>
      <c r="B1" s="1"/>
      <c r="C1" s="1"/>
      <c r="D1" s="1"/>
      <c r="E1" s="1"/>
      <c r="F1" s="1"/>
      <c r="G1" s="1"/>
      <c r="H1" s="1"/>
      <c r="I1" s="1"/>
      <c r="J1" s="1"/>
      <c r="K1" s="1"/>
      <c r="L1" s="1"/>
      <c r="M1" s="1"/>
      <c r="N1" s="1"/>
      <c r="O1" s="1"/>
      <c r="P1" s="1"/>
      <c r="Q1" s="1"/>
      <c r="R1" s="1"/>
      <c r="S1" s="1"/>
      <c r="T1" s="1"/>
    </row>
    <row r="2">
      <c r="A2" s="7" t="s">
        <v>1248</v>
      </c>
    </row>
    <row r="3">
      <c r="A3" s="13" t="s">
        <v>1247</v>
      </c>
      <c r="B3" s="13"/>
      <c r="C3" s="13"/>
      <c r="D3" s="13"/>
      <c r="E3" s="13"/>
      <c r="F3" s="13"/>
      <c r="G3" s="13"/>
      <c r="H3" s="13"/>
      <c r="I3" s="13"/>
      <c r="J3" s="13"/>
      <c r="K3" s="13"/>
      <c r="L3" s="13"/>
      <c r="M3" s="13"/>
      <c r="N3" s="13"/>
      <c r="O3" s="13"/>
      <c r="P3" s="13"/>
      <c r="Q3" s="13"/>
      <c r="R3" s="13"/>
      <c r="S3" s="13"/>
      <c r="T3" s="13"/>
      <c r="U3" s="13"/>
      <c r="V3" s="13"/>
      <c r="W3" s="13"/>
      <c r="X3" s="13"/>
      <c r="Y3" s="13"/>
      <c r="Z3" s="13"/>
    </row>
    <row r="4">
      <c r="A4" s="7" t="s">
        <v>1249</v>
      </c>
    </row>
    <row r="5">
      <c r="A5" s="7" t="s">
        <v>1250</v>
      </c>
    </row>
    <row r="6">
      <c r="A6" s="6" t="s">
        <v>1251</v>
      </c>
      <c r="B6" s="6" t="s">
        <v>824</v>
      </c>
      <c r="C6" s="6" t="s">
        <v>825</v>
      </c>
      <c r="D6" s="6" t="s">
        <v>826</v>
      </c>
      <c r="E6" s="6" t="s">
        <v>827</v>
      </c>
      <c r="F6" s="6" t="s">
        <v>828</v>
      </c>
      <c r="G6" s="6" t="s">
        <v>149</v>
      </c>
      <c r="H6" s="6" t="s">
        <v>150</v>
      </c>
      <c r="I6" s="6" t="s">
        <v>151</v>
      </c>
      <c r="J6" s="6" t="s">
        <v>152</v>
      </c>
      <c r="K6" s="6" t="s">
        <v>153</v>
      </c>
      <c r="L6" s="6" t="s">
        <v>154</v>
      </c>
      <c r="M6" s="6" t="s">
        <v>155</v>
      </c>
      <c r="N6" s="6" t="s">
        <v>156</v>
      </c>
      <c r="O6" s="6" t="s">
        <v>157</v>
      </c>
      <c r="P6" s="6" t="s">
        <v>158</v>
      </c>
      <c r="Q6" s="6" t="s">
        <v>159</v>
      </c>
      <c r="R6" s="6" t="s">
        <v>160</v>
      </c>
      <c r="S6" s="6" t="s">
        <v>161</v>
      </c>
      <c r="T6" s="6" t="s">
        <v>162</v>
      </c>
      <c r="U6" s="6" t="s">
        <v>163</v>
      </c>
      <c r="V6" s="6" t="s">
        <v>164</v>
      </c>
      <c r="W6" s="6" t="s">
        <v>165</v>
      </c>
      <c r="X6" s="6" t="s">
        <v>166</v>
      </c>
      <c r="Y6" s="6" t="s">
        <v>167</v>
      </c>
      <c r="Z6" s="6" t="s">
        <v>168</v>
      </c>
    </row>
    <row r="7">
      <c r="A7" s="3" t="s">
        <v>829</v>
      </c>
      <c r="B7" s="8" t="s">
        <v>609</v>
      </c>
      <c r="C7" s="8" t="s">
        <v>608</v>
      </c>
      <c r="D7" s="8" t="s">
        <v>611</v>
      </c>
      <c r="E7" s="8" t="s">
        <v>623</v>
      </c>
      <c r="F7" s="8" t="s">
        <v>1252</v>
      </c>
      <c r="G7" s="8" t="s">
        <v>616</v>
      </c>
      <c r="H7" s="8" t="s">
        <v>616</v>
      </c>
      <c r="I7" s="8" t="s">
        <v>625</v>
      </c>
      <c r="J7" s="8" t="s">
        <v>615</v>
      </c>
      <c r="K7" s="8" t="s">
        <v>615</v>
      </c>
      <c r="L7" s="8" t="s">
        <v>634</v>
      </c>
      <c r="M7" s="8" t="s">
        <v>635</v>
      </c>
      <c r="N7" s="8" t="s">
        <v>1253</v>
      </c>
      <c r="O7" s="8" t="s">
        <v>1253</v>
      </c>
      <c r="P7" s="8" t="s">
        <v>1253</v>
      </c>
      <c r="Q7" s="8" t="s">
        <v>1253</v>
      </c>
      <c r="R7" s="8" t="s">
        <v>1254</v>
      </c>
      <c r="S7" s="8" t="s">
        <v>1254</v>
      </c>
      <c r="T7" s="8" t="s">
        <v>1254</v>
      </c>
      <c r="U7" s="8" t="s">
        <v>1254</v>
      </c>
      <c r="V7" s="8" t="s">
        <v>1254</v>
      </c>
      <c r="W7" s="8" t="s">
        <v>1254</v>
      </c>
      <c r="X7" s="8" t="s">
        <v>1255</v>
      </c>
      <c r="Y7" s="8" t="s">
        <v>1255</v>
      </c>
      <c r="Z7" s="8" t="s">
        <v>1255</v>
      </c>
    </row>
    <row r="8">
      <c r="A8" s="3" t="s">
        <v>1256</v>
      </c>
      <c r="B8" s="8" t="s">
        <v>623</v>
      </c>
      <c r="C8" s="8" t="s">
        <v>613</v>
      </c>
      <c r="D8" s="8" t="s">
        <v>624</v>
      </c>
      <c r="E8" s="8" t="s">
        <v>615</v>
      </c>
      <c r="F8" s="8" t="s">
        <v>625</v>
      </c>
      <c r="G8" s="8" t="s">
        <v>635</v>
      </c>
      <c r="H8" s="8" t="s">
        <v>635</v>
      </c>
      <c r="I8" s="8" t="s">
        <v>636</v>
      </c>
      <c r="J8" s="8" t="s">
        <v>635</v>
      </c>
      <c r="K8" s="8" t="s">
        <v>635</v>
      </c>
      <c r="L8" s="8" t="s">
        <v>1257</v>
      </c>
      <c r="M8" s="8" t="s">
        <v>1254</v>
      </c>
      <c r="N8" s="8" t="s">
        <v>1254</v>
      </c>
      <c r="O8" s="8" t="s">
        <v>1254</v>
      </c>
      <c r="P8" s="8" t="s">
        <v>1254</v>
      </c>
      <c r="Q8" s="8" t="s">
        <v>1254</v>
      </c>
      <c r="R8" s="8" t="s">
        <v>1254</v>
      </c>
      <c r="S8" s="8" t="s">
        <v>1254</v>
      </c>
      <c r="T8" s="8" t="s">
        <v>1254</v>
      </c>
      <c r="U8" s="8" t="s">
        <v>1254</v>
      </c>
      <c r="V8" s="8" t="s">
        <v>1254</v>
      </c>
      <c r="W8" s="8" t="s">
        <v>1254</v>
      </c>
      <c r="X8" s="8" t="s">
        <v>1255</v>
      </c>
      <c r="Y8" s="8" t="s">
        <v>1255</v>
      </c>
      <c r="Z8" s="8" t="s">
        <v>1255</v>
      </c>
    </row>
    <row r="9">
      <c r="A9" s="10" t="s">
        <v>866</v>
      </c>
      <c r="B9" s="9" t="s">
        <v>614</v>
      </c>
      <c r="C9" s="9" t="s">
        <v>616</v>
      </c>
      <c r="D9" s="9" t="s">
        <v>625</v>
      </c>
      <c r="E9" s="9" t="s">
        <v>636</v>
      </c>
      <c r="F9" s="9" t="s">
        <v>1253</v>
      </c>
      <c r="G9" s="9" t="s">
        <v>1257</v>
      </c>
      <c r="H9" s="9" t="s">
        <v>1257</v>
      </c>
      <c r="I9" s="9" t="s">
        <v>1254</v>
      </c>
      <c r="J9" s="9" t="s">
        <v>1254</v>
      </c>
      <c r="K9" s="9" t="s">
        <v>1254</v>
      </c>
      <c r="L9" s="9" t="s">
        <v>1255</v>
      </c>
      <c r="M9" s="9" t="s">
        <v>1255</v>
      </c>
      <c r="N9" s="9" t="s">
        <v>1255</v>
      </c>
      <c r="O9" s="9" t="s">
        <v>1255</v>
      </c>
      <c r="P9" s="9" t="s">
        <v>1255</v>
      </c>
      <c r="Q9" s="9" t="s">
        <v>1255</v>
      </c>
      <c r="R9" s="9" t="s">
        <v>1255</v>
      </c>
      <c r="S9" s="9" t="s">
        <v>1255</v>
      </c>
      <c r="T9" s="9" t="s">
        <v>1255</v>
      </c>
      <c r="U9" s="9" t="s">
        <v>1255</v>
      </c>
      <c r="V9" s="9" t="s">
        <v>1255</v>
      </c>
      <c r="W9" s="9" t="s">
        <v>1255</v>
      </c>
      <c r="X9" s="9" t="s">
        <v>1255</v>
      </c>
      <c r="Y9" s="9" t="s">
        <v>1255</v>
      </c>
      <c r="Z9" s="9" t="s">
        <v>1255</v>
      </c>
    </row>
    <row r="12">
      <c r="A12" s="13" t="s">
        <v>1258</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c r="A13" s="7" t="s">
        <v>1259</v>
      </c>
    </row>
    <row r="14">
      <c r="A14" s="7" t="s">
        <v>1260</v>
      </c>
    </row>
    <row r="15">
      <c r="A15" s="6" t="s">
        <v>823</v>
      </c>
      <c r="B15" s="6" t="s">
        <v>824</v>
      </c>
      <c r="C15" s="6" t="s">
        <v>825</v>
      </c>
      <c r="D15" s="6" t="s">
        <v>826</v>
      </c>
      <c r="E15" s="6" t="s">
        <v>827</v>
      </c>
      <c r="F15" s="6" t="s">
        <v>828</v>
      </c>
      <c r="G15" s="6" t="s">
        <v>149</v>
      </c>
      <c r="H15" s="6" t="s">
        <v>150</v>
      </c>
      <c r="I15" s="6" t="s">
        <v>151</v>
      </c>
      <c r="J15" s="6" t="s">
        <v>152</v>
      </c>
      <c r="K15" s="6" t="s">
        <v>153</v>
      </c>
      <c r="L15" s="6" t="s">
        <v>154</v>
      </c>
      <c r="M15" s="6" t="s">
        <v>155</v>
      </c>
      <c r="N15" s="6" t="s">
        <v>156</v>
      </c>
      <c r="O15" s="6" t="s">
        <v>157</v>
      </c>
      <c r="P15" s="6" t="s">
        <v>158</v>
      </c>
      <c r="Q15" s="6" t="s">
        <v>159</v>
      </c>
      <c r="R15" s="6" t="s">
        <v>160</v>
      </c>
      <c r="S15" s="6" t="s">
        <v>161</v>
      </c>
      <c r="T15" s="6" t="s">
        <v>162</v>
      </c>
      <c r="U15" s="6" t="s">
        <v>163</v>
      </c>
      <c r="V15" s="6" t="s">
        <v>164</v>
      </c>
      <c r="W15" s="6" t="s">
        <v>165</v>
      </c>
      <c r="X15" s="6" t="s">
        <v>166</v>
      </c>
      <c r="Y15" s="6" t="s">
        <v>167</v>
      </c>
      <c r="Z15" s="6" t="s">
        <v>168</v>
      </c>
    </row>
    <row r="16">
      <c r="A16" s="3" t="s">
        <v>829</v>
      </c>
      <c r="B16" s="8" t="s">
        <v>1261</v>
      </c>
      <c r="C16" s="8" t="s">
        <v>1262</v>
      </c>
      <c r="D16" s="8" t="s">
        <v>1025</v>
      </c>
      <c r="E16" s="8" t="s">
        <v>745</v>
      </c>
      <c r="F16" s="8" t="s">
        <v>742</v>
      </c>
      <c r="G16" s="8" t="s">
        <v>1263</v>
      </c>
      <c r="H16" s="8" t="s">
        <v>1158</v>
      </c>
      <c r="I16" s="8" t="s">
        <v>1263</v>
      </c>
      <c r="J16" s="8" t="s">
        <v>1141</v>
      </c>
      <c r="K16" s="8" t="s">
        <v>844</v>
      </c>
      <c r="L16" s="8" t="s">
        <v>744</v>
      </c>
      <c r="M16" s="8" t="s">
        <v>1134</v>
      </c>
      <c r="N16" s="8" t="s">
        <v>786</v>
      </c>
      <c r="O16" s="8" t="s">
        <v>1041</v>
      </c>
      <c r="P16" s="8" t="s">
        <v>1041</v>
      </c>
      <c r="Q16" s="8" t="s">
        <v>1041</v>
      </c>
      <c r="R16" s="8" t="s">
        <v>1046</v>
      </c>
      <c r="S16" s="8" t="s">
        <v>1046</v>
      </c>
      <c r="T16" s="8" t="s">
        <v>910</v>
      </c>
      <c r="U16" s="8" t="s">
        <v>830</v>
      </c>
      <c r="V16" s="8" t="s">
        <v>915</v>
      </c>
      <c r="W16" s="8" t="s">
        <v>910</v>
      </c>
      <c r="X16" s="8" t="s">
        <v>775</v>
      </c>
      <c r="Y16" s="8" t="s">
        <v>912</v>
      </c>
      <c r="Z16" s="8" t="s">
        <v>912</v>
      </c>
    </row>
    <row r="17">
      <c r="A17" s="3" t="s">
        <v>1256</v>
      </c>
      <c r="B17" s="8" t="s">
        <v>738</v>
      </c>
      <c r="C17" s="8" t="s">
        <v>742</v>
      </c>
      <c r="D17" s="8" t="s">
        <v>752</v>
      </c>
      <c r="E17" s="8" t="s">
        <v>744</v>
      </c>
      <c r="F17" s="8" t="s">
        <v>1114</v>
      </c>
      <c r="G17" s="8" t="s">
        <v>786</v>
      </c>
      <c r="H17" s="8" t="s">
        <v>907</v>
      </c>
      <c r="I17" s="8" t="s">
        <v>1041</v>
      </c>
      <c r="J17" s="8" t="s">
        <v>906</v>
      </c>
      <c r="K17" s="8" t="s">
        <v>1131</v>
      </c>
      <c r="L17" s="8" t="s">
        <v>868</v>
      </c>
      <c r="M17" s="8" t="s">
        <v>787</v>
      </c>
      <c r="N17" s="8" t="s">
        <v>914</v>
      </c>
      <c r="O17" s="8" t="s">
        <v>914</v>
      </c>
      <c r="P17" s="8" t="s">
        <v>914</v>
      </c>
      <c r="Q17" s="8" t="s">
        <v>914</v>
      </c>
      <c r="R17" s="8" t="s">
        <v>787</v>
      </c>
      <c r="S17" s="8" t="s">
        <v>787</v>
      </c>
      <c r="T17" s="8" t="s">
        <v>787</v>
      </c>
      <c r="U17" s="8" t="s">
        <v>788</v>
      </c>
      <c r="V17" s="8" t="s">
        <v>789</v>
      </c>
      <c r="W17" s="8" t="s">
        <v>787</v>
      </c>
      <c r="X17" s="8" t="s">
        <v>913</v>
      </c>
      <c r="Y17" s="8" t="s">
        <v>913</v>
      </c>
      <c r="Z17" s="8" t="s">
        <v>913</v>
      </c>
    </row>
    <row r="18">
      <c r="A18" s="3" t="s">
        <v>1159</v>
      </c>
      <c r="B18" s="8" t="s">
        <v>868</v>
      </c>
      <c r="C18" s="8" t="s">
        <v>792</v>
      </c>
      <c r="D18" s="8" t="s">
        <v>863</v>
      </c>
      <c r="E18" s="8" t="s">
        <v>780</v>
      </c>
      <c r="F18" s="8" t="s">
        <v>861</v>
      </c>
      <c r="G18" s="8" t="s">
        <v>861</v>
      </c>
      <c r="H18" s="8" t="s">
        <v>861</v>
      </c>
      <c r="I18" s="8" t="s">
        <v>788</v>
      </c>
      <c r="J18" s="8" t="s">
        <v>780</v>
      </c>
      <c r="K18" s="8" t="s">
        <v>861</v>
      </c>
      <c r="L18" s="8" t="s">
        <v>912</v>
      </c>
      <c r="M18" s="8" t="s">
        <v>913</v>
      </c>
      <c r="N18" s="8" t="s">
        <v>914</v>
      </c>
      <c r="O18" s="8" t="s">
        <v>914</v>
      </c>
      <c r="P18" s="8" t="s">
        <v>914</v>
      </c>
      <c r="Q18" s="8" t="s">
        <v>914</v>
      </c>
      <c r="R18" s="8" t="s">
        <v>914</v>
      </c>
      <c r="S18" s="8" t="s">
        <v>914</v>
      </c>
      <c r="T18" s="8" t="s">
        <v>914</v>
      </c>
      <c r="U18" s="8" t="s">
        <v>914</v>
      </c>
      <c r="V18" s="8" t="s">
        <v>917</v>
      </c>
      <c r="W18" s="8" t="s">
        <v>914</v>
      </c>
      <c r="X18" s="8" t="s">
        <v>1043</v>
      </c>
      <c r="Y18" s="8" t="s">
        <v>1043</v>
      </c>
      <c r="Z18" s="8" t="s">
        <v>1043</v>
      </c>
    </row>
    <row r="19">
      <c r="A19" s="3" t="s">
        <v>1160</v>
      </c>
      <c r="B19" s="8" t="s">
        <v>752</v>
      </c>
      <c r="C19" s="8" t="s">
        <v>1158</v>
      </c>
      <c r="D19" s="8" t="s">
        <v>744</v>
      </c>
      <c r="E19" s="8" t="s">
        <v>906</v>
      </c>
      <c r="F19" s="8" t="s">
        <v>907</v>
      </c>
      <c r="G19" s="8" t="s">
        <v>1264</v>
      </c>
      <c r="H19" s="8" t="s">
        <v>1264</v>
      </c>
      <c r="I19" s="8" t="s">
        <v>848</v>
      </c>
      <c r="J19" s="8" t="s">
        <v>1041</v>
      </c>
      <c r="K19" s="8" t="s">
        <v>1041</v>
      </c>
      <c r="L19" s="8" t="s">
        <v>863</v>
      </c>
      <c r="M19" s="8" t="s">
        <v>912</v>
      </c>
      <c r="N19" s="8" t="s">
        <v>914</v>
      </c>
      <c r="O19" s="8" t="s">
        <v>914</v>
      </c>
      <c r="P19" s="8" t="s">
        <v>914</v>
      </c>
      <c r="Q19" s="8" t="s">
        <v>914</v>
      </c>
      <c r="R19" s="8" t="s">
        <v>775</v>
      </c>
      <c r="S19" s="8" t="s">
        <v>775</v>
      </c>
      <c r="T19" s="8" t="s">
        <v>775</v>
      </c>
      <c r="U19" s="8" t="s">
        <v>789</v>
      </c>
      <c r="V19" s="8" t="s">
        <v>912</v>
      </c>
      <c r="W19" s="8" t="s">
        <v>775</v>
      </c>
      <c r="X19" s="8" t="s">
        <v>790</v>
      </c>
      <c r="Y19" s="8" t="s">
        <v>790</v>
      </c>
      <c r="Z19" s="8" t="s">
        <v>790</v>
      </c>
    </row>
    <row r="20">
      <c r="A20" s="10" t="s">
        <v>866</v>
      </c>
      <c r="B20" s="9" t="s">
        <v>744</v>
      </c>
      <c r="C20" s="9" t="s">
        <v>1114</v>
      </c>
      <c r="D20" s="9" t="s">
        <v>1131</v>
      </c>
      <c r="E20" s="9" t="s">
        <v>905</v>
      </c>
      <c r="F20" s="9" t="s">
        <v>792</v>
      </c>
      <c r="G20" s="9" t="s">
        <v>863</v>
      </c>
      <c r="H20" s="9" t="s">
        <v>863</v>
      </c>
      <c r="I20" s="9" t="s">
        <v>912</v>
      </c>
      <c r="J20" s="9" t="s">
        <v>861</v>
      </c>
      <c r="K20" s="9" t="s">
        <v>912</v>
      </c>
      <c r="L20" s="9" t="s">
        <v>916</v>
      </c>
      <c r="M20" s="9" t="s">
        <v>916</v>
      </c>
      <c r="N20" s="9" t="s">
        <v>916</v>
      </c>
      <c r="O20" s="9" t="s">
        <v>916</v>
      </c>
      <c r="P20" s="9" t="s">
        <v>916</v>
      </c>
      <c r="Q20" s="9" t="s">
        <v>916</v>
      </c>
      <c r="R20" s="9" t="s">
        <v>913</v>
      </c>
      <c r="S20" s="9" t="s">
        <v>913</v>
      </c>
      <c r="T20" s="9" t="s">
        <v>783</v>
      </c>
      <c r="U20" s="9" t="s">
        <v>777</v>
      </c>
      <c r="V20" s="9" t="s">
        <v>913</v>
      </c>
      <c r="W20" s="9" t="s">
        <v>783</v>
      </c>
      <c r="X20" s="9" t="s">
        <v>1154</v>
      </c>
      <c r="Y20" s="9" t="s">
        <v>1154</v>
      </c>
      <c r="Z20" s="9" t="s">
        <v>1154</v>
      </c>
    </row>
    <row r="23">
      <c r="A23" s="13" t="s">
        <v>1265</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c r="A24" s="7" t="s">
        <v>1249</v>
      </c>
    </row>
    <row r="25">
      <c r="A25" s="7" t="s">
        <v>1250</v>
      </c>
    </row>
    <row r="26">
      <c r="A26" s="6" t="s">
        <v>1251</v>
      </c>
      <c r="B26" s="6" t="s">
        <v>824</v>
      </c>
      <c r="C26" s="6" t="s">
        <v>825</v>
      </c>
      <c r="D26" s="6" t="s">
        <v>826</v>
      </c>
      <c r="E26" s="6" t="s">
        <v>827</v>
      </c>
      <c r="F26" s="6" t="s">
        <v>828</v>
      </c>
      <c r="G26" s="6" t="s">
        <v>149</v>
      </c>
      <c r="H26" s="6" t="s">
        <v>150</v>
      </c>
      <c r="I26" s="6" t="s">
        <v>151</v>
      </c>
      <c r="J26" s="6" t="s">
        <v>152</v>
      </c>
      <c r="K26" s="6" t="s">
        <v>153</v>
      </c>
      <c r="L26" s="6" t="s">
        <v>154</v>
      </c>
      <c r="M26" s="6" t="s">
        <v>155</v>
      </c>
      <c r="N26" s="6" t="s">
        <v>156</v>
      </c>
      <c r="O26" s="6" t="s">
        <v>157</v>
      </c>
      <c r="P26" s="6" t="s">
        <v>158</v>
      </c>
      <c r="Q26" s="6" t="s">
        <v>159</v>
      </c>
      <c r="R26" s="6" t="s">
        <v>160</v>
      </c>
      <c r="S26" s="6" t="s">
        <v>161</v>
      </c>
      <c r="T26" s="6" t="s">
        <v>162</v>
      </c>
      <c r="U26" s="6" t="s">
        <v>163</v>
      </c>
      <c r="V26" s="6" t="s">
        <v>164</v>
      </c>
      <c r="W26" s="6" t="s">
        <v>165</v>
      </c>
      <c r="X26" s="6" t="s">
        <v>166</v>
      </c>
      <c r="Y26" s="6" t="s">
        <v>167</v>
      </c>
      <c r="Z26" s="6" t="s">
        <v>168</v>
      </c>
    </row>
    <row r="27">
      <c r="A27" s="3" t="s">
        <v>829</v>
      </c>
      <c r="B27" s="8" t="s">
        <v>576</v>
      </c>
      <c r="C27" s="8" t="s">
        <v>1266</v>
      </c>
      <c r="D27" s="8" t="s">
        <v>1267</v>
      </c>
      <c r="E27" s="8" t="s">
        <v>1268</v>
      </c>
      <c r="F27" s="8" t="s">
        <v>629</v>
      </c>
      <c r="G27" s="8" t="s">
        <v>629</v>
      </c>
      <c r="H27" s="8" t="s">
        <v>606</v>
      </c>
      <c r="I27" s="8" t="s">
        <v>608</v>
      </c>
      <c r="J27" s="8" t="s">
        <v>612</v>
      </c>
      <c r="K27" s="8" t="s">
        <v>615</v>
      </c>
      <c r="L27" s="8" t="s">
        <v>612</v>
      </c>
      <c r="M27" s="8" t="s">
        <v>611</v>
      </c>
      <c r="N27" s="8" t="s">
        <v>623</v>
      </c>
      <c r="O27" s="8" t="s">
        <v>1252</v>
      </c>
      <c r="P27" s="8" t="s">
        <v>1252</v>
      </c>
      <c r="Q27" s="8" t="s">
        <v>1252</v>
      </c>
      <c r="R27" s="8" t="s">
        <v>634</v>
      </c>
      <c r="S27" s="8" t="s">
        <v>634</v>
      </c>
      <c r="T27" s="8" t="s">
        <v>634</v>
      </c>
      <c r="U27" s="8" t="s">
        <v>635</v>
      </c>
      <c r="V27" s="8" t="s">
        <v>635</v>
      </c>
      <c r="W27" s="8" t="s">
        <v>635</v>
      </c>
      <c r="X27" s="8" t="s">
        <v>1254</v>
      </c>
      <c r="Y27" s="8" t="s">
        <v>1254</v>
      </c>
      <c r="Z27" s="8" t="s">
        <v>1254</v>
      </c>
    </row>
    <row r="28">
      <c r="A28" s="3" t="s">
        <v>1256</v>
      </c>
      <c r="B28" s="8" t="s">
        <v>1266</v>
      </c>
      <c r="C28" s="8" t="s">
        <v>1269</v>
      </c>
      <c r="D28" s="8" t="s">
        <v>1270</v>
      </c>
      <c r="E28" s="8" t="s">
        <v>1271</v>
      </c>
      <c r="F28" s="8" t="s">
        <v>608</v>
      </c>
      <c r="G28" s="8" t="s">
        <v>609</v>
      </c>
      <c r="H28" s="8" t="s">
        <v>609</v>
      </c>
      <c r="I28" s="8" t="s">
        <v>612</v>
      </c>
      <c r="J28" s="8" t="s">
        <v>624</v>
      </c>
      <c r="K28" s="8" t="s">
        <v>634</v>
      </c>
      <c r="L28" s="8" t="s">
        <v>624</v>
      </c>
      <c r="M28" s="8" t="s">
        <v>613</v>
      </c>
      <c r="N28" s="8" t="s">
        <v>1252</v>
      </c>
      <c r="O28" s="8" t="s">
        <v>616</v>
      </c>
      <c r="P28" s="8" t="s">
        <v>616</v>
      </c>
      <c r="Q28" s="8" t="s">
        <v>616</v>
      </c>
      <c r="R28" s="8" t="s">
        <v>635</v>
      </c>
      <c r="S28" s="8" t="s">
        <v>635</v>
      </c>
      <c r="T28" s="8" t="s">
        <v>636</v>
      </c>
      <c r="U28" s="8" t="s">
        <v>636</v>
      </c>
      <c r="V28" s="8" t="s">
        <v>636</v>
      </c>
      <c r="W28" s="8" t="s">
        <v>1253</v>
      </c>
      <c r="X28" s="8" t="s">
        <v>1254</v>
      </c>
      <c r="Y28" s="8" t="s">
        <v>1254</v>
      </c>
      <c r="Z28" s="8" t="s">
        <v>1254</v>
      </c>
    </row>
    <row r="29">
      <c r="A29" s="10" t="s">
        <v>866</v>
      </c>
      <c r="B29" s="9" t="s">
        <v>1272</v>
      </c>
      <c r="C29" s="9" t="s">
        <v>1268</v>
      </c>
      <c r="D29" s="9" t="s">
        <v>628</v>
      </c>
      <c r="E29" s="9" t="s">
        <v>606</v>
      </c>
      <c r="F29" s="9" t="s">
        <v>611</v>
      </c>
      <c r="G29" s="9" t="s">
        <v>611</v>
      </c>
      <c r="H29" s="9" t="s">
        <v>610</v>
      </c>
      <c r="I29" s="9" t="s">
        <v>624</v>
      </c>
      <c r="J29" s="9" t="s">
        <v>615</v>
      </c>
      <c r="K29" s="9" t="s">
        <v>1257</v>
      </c>
      <c r="L29" s="9" t="s">
        <v>615</v>
      </c>
      <c r="M29" s="9" t="s">
        <v>614</v>
      </c>
      <c r="N29" s="9" t="s">
        <v>625</v>
      </c>
      <c r="O29" s="9" t="s">
        <v>636</v>
      </c>
      <c r="P29" s="9" t="s">
        <v>636</v>
      </c>
      <c r="Q29" s="9" t="s">
        <v>636</v>
      </c>
      <c r="R29" s="9" t="s">
        <v>1253</v>
      </c>
      <c r="S29" s="9" t="s">
        <v>1253</v>
      </c>
      <c r="T29" s="9" t="s">
        <v>1253</v>
      </c>
      <c r="U29" s="9" t="s">
        <v>1257</v>
      </c>
      <c r="V29" s="9" t="s">
        <v>1257</v>
      </c>
      <c r="W29" s="9" t="s">
        <v>1257</v>
      </c>
      <c r="X29" s="9" t="s">
        <v>1273</v>
      </c>
      <c r="Y29" s="9" t="s">
        <v>1273</v>
      </c>
      <c r="Z29" s="9" t="s">
        <v>1273</v>
      </c>
    </row>
    <row r="32">
      <c r="A32" s="13" t="s">
        <v>1274</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c r="A33" s="7" t="s">
        <v>1259</v>
      </c>
    </row>
    <row r="34">
      <c r="A34" s="7" t="s">
        <v>1260</v>
      </c>
    </row>
    <row r="35">
      <c r="A35" s="6" t="s">
        <v>823</v>
      </c>
      <c r="B35" s="6" t="s">
        <v>824</v>
      </c>
      <c r="C35" s="6" t="s">
        <v>825</v>
      </c>
      <c r="D35" s="6" t="s">
        <v>826</v>
      </c>
      <c r="E35" s="6" t="s">
        <v>827</v>
      </c>
      <c r="F35" s="6" t="s">
        <v>828</v>
      </c>
      <c r="G35" s="6" t="s">
        <v>149</v>
      </c>
      <c r="H35" s="6" t="s">
        <v>150</v>
      </c>
      <c r="I35" s="6" t="s">
        <v>151</v>
      </c>
      <c r="J35" s="6" t="s">
        <v>152</v>
      </c>
      <c r="K35" s="6" t="s">
        <v>153</v>
      </c>
      <c r="L35" s="6" t="s">
        <v>154</v>
      </c>
      <c r="M35" s="6" t="s">
        <v>155</v>
      </c>
      <c r="N35" s="6" t="s">
        <v>156</v>
      </c>
      <c r="O35" s="6" t="s">
        <v>157</v>
      </c>
      <c r="P35" s="6" t="s">
        <v>158</v>
      </c>
      <c r="Q35" s="6" t="s">
        <v>159</v>
      </c>
      <c r="R35" s="6" t="s">
        <v>160</v>
      </c>
      <c r="S35" s="6" t="s">
        <v>161</v>
      </c>
      <c r="T35" s="6" t="s">
        <v>162</v>
      </c>
      <c r="U35" s="6" t="s">
        <v>163</v>
      </c>
      <c r="V35" s="6" t="s">
        <v>164</v>
      </c>
      <c r="W35" s="6" t="s">
        <v>165</v>
      </c>
      <c r="X35" s="6" t="s">
        <v>166</v>
      </c>
      <c r="Y35" s="6" t="s">
        <v>167</v>
      </c>
      <c r="Z35" s="6" t="s">
        <v>168</v>
      </c>
    </row>
    <row r="36">
      <c r="A36" s="3" t="s">
        <v>829</v>
      </c>
      <c r="B36" s="8" t="s">
        <v>778</v>
      </c>
      <c r="C36" s="8" t="s">
        <v>789</v>
      </c>
      <c r="D36" s="8" t="s">
        <v>789</v>
      </c>
      <c r="E36" s="8" t="s">
        <v>789</v>
      </c>
      <c r="F36" s="8" t="s">
        <v>911</v>
      </c>
      <c r="G36" s="8" t="s">
        <v>912</v>
      </c>
      <c r="H36" s="8" t="s">
        <v>775</v>
      </c>
      <c r="I36" s="8" t="s">
        <v>912</v>
      </c>
      <c r="J36" s="8" t="s">
        <v>911</v>
      </c>
      <c r="K36" s="8" t="s">
        <v>913</v>
      </c>
      <c r="L36" s="8" t="s">
        <v>912</v>
      </c>
      <c r="M36" s="8" t="s">
        <v>775</v>
      </c>
      <c r="N36" s="8" t="s">
        <v>911</v>
      </c>
      <c r="O36" s="8" t="s">
        <v>777</v>
      </c>
      <c r="P36" s="8" t="s">
        <v>777</v>
      </c>
      <c r="Q36" s="8" t="s">
        <v>777</v>
      </c>
      <c r="R36" s="8" t="s">
        <v>783</v>
      </c>
      <c r="S36" s="8" t="s">
        <v>783</v>
      </c>
      <c r="T36" s="8" t="s">
        <v>783</v>
      </c>
      <c r="U36" s="8" t="s">
        <v>913</v>
      </c>
      <c r="V36" s="8" t="s">
        <v>790</v>
      </c>
      <c r="W36" s="8" t="s">
        <v>790</v>
      </c>
      <c r="X36" s="8" t="s">
        <v>1043</v>
      </c>
      <c r="Y36" s="8" t="s">
        <v>1043</v>
      </c>
      <c r="Z36" s="8" t="s">
        <v>1043</v>
      </c>
    </row>
    <row r="37">
      <c r="A37" s="3" t="s">
        <v>1256</v>
      </c>
      <c r="B37" s="8" t="s">
        <v>789</v>
      </c>
      <c r="C37" s="8" t="s">
        <v>775</v>
      </c>
      <c r="D37" s="8" t="s">
        <v>912</v>
      </c>
      <c r="E37" s="8" t="s">
        <v>912</v>
      </c>
      <c r="F37" s="8" t="s">
        <v>777</v>
      </c>
      <c r="G37" s="8" t="s">
        <v>781</v>
      </c>
      <c r="H37" s="8" t="s">
        <v>911</v>
      </c>
      <c r="I37" s="8" t="s">
        <v>781</v>
      </c>
      <c r="J37" s="8" t="s">
        <v>777</v>
      </c>
      <c r="K37" s="8" t="s">
        <v>914</v>
      </c>
      <c r="L37" s="8" t="s">
        <v>777</v>
      </c>
      <c r="M37" s="8" t="s">
        <v>781</v>
      </c>
      <c r="N37" s="8" t="s">
        <v>777</v>
      </c>
      <c r="O37" s="8" t="s">
        <v>913</v>
      </c>
      <c r="P37" s="8" t="s">
        <v>913</v>
      </c>
      <c r="Q37" s="8" t="s">
        <v>913</v>
      </c>
      <c r="R37" s="8" t="s">
        <v>790</v>
      </c>
      <c r="S37" s="8" t="s">
        <v>790</v>
      </c>
      <c r="T37" s="8" t="s">
        <v>790</v>
      </c>
      <c r="U37" s="8" t="s">
        <v>914</v>
      </c>
      <c r="V37" s="8" t="s">
        <v>917</v>
      </c>
      <c r="W37" s="8" t="s">
        <v>914</v>
      </c>
      <c r="X37" s="8" t="s">
        <v>1154</v>
      </c>
      <c r="Y37" s="8" t="s">
        <v>1154</v>
      </c>
      <c r="Z37" s="8" t="s">
        <v>1154</v>
      </c>
    </row>
    <row r="38">
      <c r="A38" s="3" t="s">
        <v>1159</v>
      </c>
      <c r="B38" s="8" t="s">
        <v>917</v>
      </c>
      <c r="C38" s="8" t="s">
        <v>917</v>
      </c>
      <c r="D38" s="8" t="s">
        <v>917</v>
      </c>
      <c r="E38" s="8" t="s">
        <v>917</v>
      </c>
      <c r="F38" s="8" t="s">
        <v>917</v>
      </c>
      <c r="G38" s="8" t="s">
        <v>917</v>
      </c>
      <c r="H38" s="8" t="s">
        <v>917</v>
      </c>
      <c r="I38" s="8" t="s">
        <v>917</v>
      </c>
      <c r="J38" s="8" t="s">
        <v>917</v>
      </c>
      <c r="K38" s="8" t="s">
        <v>1043</v>
      </c>
      <c r="L38" s="8" t="s">
        <v>917</v>
      </c>
      <c r="M38" s="8" t="s">
        <v>917</v>
      </c>
      <c r="N38" s="8" t="s">
        <v>917</v>
      </c>
      <c r="O38" s="8" t="s">
        <v>1043</v>
      </c>
      <c r="P38" s="8" t="s">
        <v>1043</v>
      </c>
      <c r="Q38" s="8" t="s">
        <v>1043</v>
      </c>
      <c r="R38" s="8" t="s">
        <v>1043</v>
      </c>
      <c r="S38" s="8" t="s">
        <v>1043</v>
      </c>
      <c r="T38" s="8" t="s">
        <v>1043</v>
      </c>
      <c r="U38" s="8" t="s">
        <v>1043</v>
      </c>
      <c r="V38" s="8" t="s">
        <v>1154</v>
      </c>
      <c r="W38" s="8" t="s">
        <v>1043</v>
      </c>
      <c r="X38" s="8" t="s">
        <v>1154</v>
      </c>
      <c r="Y38" s="8" t="s">
        <v>1154</v>
      </c>
      <c r="Z38" s="8" t="s">
        <v>1154</v>
      </c>
    </row>
    <row r="39">
      <c r="A39" s="3" t="s">
        <v>1160</v>
      </c>
      <c r="B39" s="8" t="s">
        <v>912</v>
      </c>
      <c r="C39" s="8" t="s">
        <v>911</v>
      </c>
      <c r="D39" s="8" t="s">
        <v>781</v>
      </c>
      <c r="E39" s="8" t="s">
        <v>781</v>
      </c>
      <c r="F39" s="8" t="s">
        <v>783</v>
      </c>
      <c r="G39" s="8" t="s">
        <v>777</v>
      </c>
      <c r="H39" s="8" t="s">
        <v>777</v>
      </c>
      <c r="I39" s="8" t="s">
        <v>783</v>
      </c>
      <c r="J39" s="8" t="s">
        <v>913</v>
      </c>
      <c r="K39" s="8" t="s">
        <v>914</v>
      </c>
      <c r="L39" s="8" t="s">
        <v>783</v>
      </c>
      <c r="M39" s="8" t="s">
        <v>783</v>
      </c>
      <c r="N39" s="8" t="s">
        <v>913</v>
      </c>
      <c r="O39" s="8" t="s">
        <v>914</v>
      </c>
      <c r="P39" s="8" t="s">
        <v>914</v>
      </c>
      <c r="Q39" s="8" t="s">
        <v>914</v>
      </c>
      <c r="R39" s="8" t="s">
        <v>914</v>
      </c>
      <c r="S39" s="8" t="s">
        <v>914</v>
      </c>
      <c r="T39" s="8" t="s">
        <v>914</v>
      </c>
      <c r="U39" s="8" t="s">
        <v>917</v>
      </c>
      <c r="V39" s="8" t="s">
        <v>917</v>
      </c>
      <c r="W39" s="8" t="s">
        <v>917</v>
      </c>
      <c r="X39" s="8" t="s">
        <v>1154</v>
      </c>
      <c r="Y39" s="8" t="s">
        <v>1154</v>
      </c>
      <c r="Z39" s="8" t="s">
        <v>1154</v>
      </c>
    </row>
    <row r="40">
      <c r="A40" s="10" t="s">
        <v>866</v>
      </c>
      <c r="B40" s="9" t="s">
        <v>775</v>
      </c>
      <c r="C40" s="9" t="s">
        <v>911</v>
      </c>
      <c r="D40" s="9" t="s">
        <v>781</v>
      </c>
      <c r="E40" s="9" t="s">
        <v>781</v>
      </c>
      <c r="F40" s="9" t="s">
        <v>783</v>
      </c>
      <c r="G40" s="9" t="s">
        <v>777</v>
      </c>
      <c r="H40" s="9" t="s">
        <v>777</v>
      </c>
      <c r="I40" s="9" t="s">
        <v>783</v>
      </c>
      <c r="J40" s="9" t="s">
        <v>790</v>
      </c>
      <c r="K40" s="9" t="s">
        <v>1043</v>
      </c>
      <c r="L40" s="9" t="s">
        <v>913</v>
      </c>
      <c r="M40" s="9" t="s">
        <v>783</v>
      </c>
      <c r="N40" s="9" t="s">
        <v>790</v>
      </c>
      <c r="O40" s="9" t="s">
        <v>917</v>
      </c>
      <c r="P40" s="9" t="s">
        <v>917</v>
      </c>
      <c r="Q40" s="9" t="s">
        <v>917</v>
      </c>
      <c r="R40" s="9" t="s">
        <v>917</v>
      </c>
      <c r="S40" s="9" t="s">
        <v>917</v>
      </c>
      <c r="T40" s="9" t="s">
        <v>917</v>
      </c>
      <c r="U40" s="9" t="s">
        <v>917</v>
      </c>
      <c r="V40" s="9" t="s">
        <v>1043</v>
      </c>
      <c r="W40" s="9" t="s">
        <v>1043</v>
      </c>
      <c r="X40" s="9" t="s">
        <v>916</v>
      </c>
      <c r="Y40" s="9" t="s">
        <v>916</v>
      </c>
      <c r="Z40" s="9" t="s">
        <v>916</v>
      </c>
    </row>
    <row r="43">
      <c r="A43" s="12" t="str">
        <f>=HYPERLINK("#'Contents'!A1", "Click here to return to the contents")</f>
      </c>
    </row>
    <row r="45">
      <c r="A45" s="12" t="str">
        <f>=HYPERLINK("#'Notes'!A1", "Click here to return to the Notes")</f>
      </c>
    </row>
  </sheetData>
  <pageMargins left="0.7" right="0.7" top="0.75" bottom="0.75" header="0.3" footer="0.3"/>
  <pageSetup paperSize="9" orientation="portrait" horizontalDpi="300" verticalDpi="300" r:id="rId2"/>
  <tableParts count="4">
    <tablePart r:id="rId18"/>
    <tablePart r:id="rId19"/>
    <tablePart r:id="rId20"/>
    <tablePart r:id="rId21"/>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1275</v>
      </c>
      <c r="B1" s="1"/>
      <c r="C1" s="1"/>
      <c r="D1" s="1"/>
      <c r="E1" s="1"/>
      <c r="F1" s="1"/>
      <c r="G1" s="1"/>
      <c r="H1" s="1"/>
      <c r="I1" s="1"/>
      <c r="J1" s="1"/>
      <c r="K1" s="1"/>
      <c r="L1" s="1"/>
      <c r="M1" s="1"/>
      <c r="N1" s="1"/>
      <c r="O1" s="1"/>
      <c r="P1" s="1"/>
      <c r="Q1" s="1"/>
      <c r="R1" s="1"/>
      <c r="S1" s="1"/>
      <c r="T1" s="1"/>
      <c r="U1" s="1"/>
    </row>
    <row r="2">
      <c r="A2" s="7" t="s">
        <v>143</v>
      </c>
    </row>
    <row r="3">
      <c r="A3" s="7" t="s">
        <v>573</v>
      </c>
    </row>
    <row r="4">
      <c r="A4" s="7" t="s">
        <v>1250</v>
      </c>
    </row>
    <row r="5">
      <c r="A5" s="6" t="s">
        <v>823</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1276</v>
      </c>
      <c r="B6" s="8" t="s">
        <v>792</v>
      </c>
      <c r="C6" s="8" t="s">
        <v>762</v>
      </c>
      <c r="D6" s="8" t="s">
        <v>793</v>
      </c>
      <c r="E6" s="8" t="s">
        <v>769</v>
      </c>
      <c r="F6" s="8" t="s">
        <v>758</v>
      </c>
      <c r="G6" s="8" t="s">
        <v>794</v>
      </c>
      <c r="H6" s="8" t="s">
        <v>758</v>
      </c>
      <c r="I6" s="8" t="s">
        <v>794</v>
      </c>
      <c r="J6" s="8" t="s">
        <v>795</v>
      </c>
      <c r="K6" s="8" t="s">
        <v>771</v>
      </c>
      <c r="L6" s="8" t="s">
        <v>796</v>
      </c>
      <c r="M6" s="8" t="s">
        <v>768</v>
      </c>
      <c r="N6" s="8" t="s">
        <v>797</v>
      </c>
      <c r="O6" s="8" t="s">
        <v>767</v>
      </c>
      <c r="P6" s="8" t="s">
        <v>798</v>
      </c>
      <c r="Q6" s="8" t="s">
        <v>767</v>
      </c>
      <c r="R6" s="8" t="s">
        <v>762</v>
      </c>
      <c r="S6" s="8" t="s">
        <v>799</v>
      </c>
      <c r="T6" s="8" t="s">
        <v>800</v>
      </c>
      <c r="U6" s="8" t="s">
        <v>801</v>
      </c>
    </row>
    <row r="7">
      <c r="A7" s="10" t="s">
        <v>869</v>
      </c>
      <c r="B7" s="9" t="s">
        <v>1277</v>
      </c>
      <c r="C7" s="9" t="s">
        <v>1278</v>
      </c>
      <c r="D7" s="9" t="s">
        <v>953</v>
      </c>
      <c r="E7" s="9" t="s">
        <v>1279</v>
      </c>
      <c r="F7" s="9" t="s">
        <v>1280</v>
      </c>
      <c r="G7" s="9" t="s">
        <v>1281</v>
      </c>
      <c r="H7" s="9" t="s">
        <v>1282</v>
      </c>
      <c r="I7" s="9" t="s">
        <v>1283</v>
      </c>
      <c r="J7" s="9" t="s">
        <v>1284</v>
      </c>
      <c r="K7" s="9" t="s">
        <v>1285</v>
      </c>
      <c r="L7" s="9" t="s">
        <v>1286</v>
      </c>
      <c r="M7" s="9" t="s">
        <v>1287</v>
      </c>
      <c r="N7" s="9" t="s">
        <v>1288</v>
      </c>
      <c r="O7" s="9" t="s">
        <v>1289</v>
      </c>
      <c r="P7" s="9" t="s">
        <v>1081</v>
      </c>
      <c r="Q7" s="9" t="s">
        <v>1290</v>
      </c>
      <c r="R7" s="9" t="s">
        <v>1075</v>
      </c>
      <c r="S7" s="9" t="s">
        <v>970</v>
      </c>
      <c r="T7" s="9" t="s">
        <v>1291</v>
      </c>
      <c r="U7" s="9" t="s">
        <v>1292</v>
      </c>
    </row>
    <row r="8">
      <c r="A8" s="3" t="s">
        <v>885</v>
      </c>
      <c r="B8" s="8" t="s">
        <v>1293</v>
      </c>
      <c r="C8" s="8" t="s">
        <v>1294</v>
      </c>
      <c r="D8" s="8" t="s">
        <v>1295</v>
      </c>
      <c r="E8" s="8" t="s">
        <v>1296</v>
      </c>
      <c r="F8" s="8" t="s">
        <v>1297</v>
      </c>
      <c r="G8" s="8" t="s">
        <v>1298</v>
      </c>
      <c r="H8" s="8" t="s">
        <v>1299</v>
      </c>
      <c r="I8" s="8" t="s">
        <v>1300</v>
      </c>
      <c r="J8" s="8" t="s">
        <v>1301</v>
      </c>
      <c r="K8" s="8" t="s">
        <v>1302</v>
      </c>
      <c r="L8" s="8" t="s">
        <v>1065</v>
      </c>
      <c r="M8" s="8" t="s">
        <v>989</v>
      </c>
      <c r="N8" s="8" t="s">
        <v>1303</v>
      </c>
      <c r="O8" s="8" t="s">
        <v>1070</v>
      </c>
      <c r="P8" s="8" t="s">
        <v>1304</v>
      </c>
      <c r="Q8" s="8" t="s">
        <v>1305</v>
      </c>
      <c r="R8" s="8" t="s">
        <v>1306</v>
      </c>
      <c r="S8" s="8" t="s">
        <v>1070</v>
      </c>
      <c r="T8" s="8" t="s">
        <v>994</v>
      </c>
      <c r="U8" s="8" t="s">
        <v>986</v>
      </c>
    </row>
    <row r="9">
      <c r="A9" s="10" t="s">
        <v>902</v>
      </c>
      <c r="B9" s="9" t="s">
        <v>203</v>
      </c>
      <c r="C9" s="9" t="s">
        <v>280</v>
      </c>
      <c r="D9" s="9" t="s">
        <v>281</v>
      </c>
      <c r="E9" s="9" t="s">
        <v>282</v>
      </c>
      <c r="F9" s="9" t="s">
        <v>283</v>
      </c>
      <c r="G9" s="9" t="s">
        <v>262</v>
      </c>
      <c r="H9" s="9" t="s">
        <v>284</v>
      </c>
      <c r="I9" s="9" t="s">
        <v>285</v>
      </c>
      <c r="J9" s="9" t="s">
        <v>286</v>
      </c>
      <c r="K9" s="9" t="s">
        <v>287</v>
      </c>
      <c r="L9" s="9" t="s">
        <v>179</v>
      </c>
      <c r="M9" s="9" t="s">
        <v>182</v>
      </c>
      <c r="N9" s="9" t="s">
        <v>288</v>
      </c>
      <c r="O9" s="9" t="s">
        <v>289</v>
      </c>
      <c r="P9" s="9" t="s">
        <v>290</v>
      </c>
      <c r="Q9" s="9" t="s">
        <v>291</v>
      </c>
      <c r="R9" s="9" t="s">
        <v>292</v>
      </c>
      <c r="S9" s="9" t="s">
        <v>293</v>
      </c>
      <c r="T9" s="9" t="s">
        <v>184</v>
      </c>
      <c r="U9" s="9" t="s">
        <v>262</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2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79.71" hidden="0" customWidth="1"/>
    <col min="2" max="2" width="2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 min="27" max="27" width="12.71" hidden="0" customWidth="1"/>
  </cols>
  <sheetData>
    <row r="1" ht="40" customHeight="1">
      <c r="A1" s="1" t="s">
        <v>1307</v>
      </c>
      <c r="B1" s="1"/>
      <c r="C1" s="1"/>
      <c r="D1" s="1"/>
      <c r="E1" s="1"/>
      <c r="F1" s="1"/>
      <c r="G1" s="1"/>
      <c r="H1" s="1"/>
      <c r="I1" s="1"/>
      <c r="J1" s="1"/>
      <c r="K1" s="1"/>
      <c r="L1" s="1"/>
      <c r="M1" s="1"/>
      <c r="N1" s="1"/>
      <c r="O1" s="1"/>
      <c r="P1" s="1"/>
      <c r="Q1" s="1"/>
      <c r="R1" s="1"/>
      <c r="S1" s="1"/>
      <c r="T1" s="1"/>
    </row>
    <row r="2">
      <c r="A2" s="7" t="s">
        <v>958</v>
      </c>
    </row>
    <row r="3">
      <c r="A3" s="13" t="s">
        <v>1308</v>
      </c>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7" t="s">
        <v>1309</v>
      </c>
    </row>
    <row r="5">
      <c r="A5" s="7" t="s">
        <v>665</v>
      </c>
    </row>
    <row r="6">
      <c r="A6" s="7" t="s">
        <v>1250</v>
      </c>
    </row>
    <row r="7">
      <c r="A7" s="6" t="s">
        <v>148</v>
      </c>
      <c r="B7" s="6" t="s">
        <v>1310</v>
      </c>
      <c r="C7" s="6" t="s">
        <v>824</v>
      </c>
      <c r="D7" s="6" t="s">
        <v>825</v>
      </c>
      <c r="E7" s="6" t="s">
        <v>826</v>
      </c>
      <c r="F7" s="6" t="s">
        <v>827</v>
      </c>
      <c r="G7" s="6" t="s">
        <v>828</v>
      </c>
      <c r="H7" s="6" t="s">
        <v>149</v>
      </c>
      <c r="I7" s="6" t="s">
        <v>150</v>
      </c>
      <c r="J7" s="6" t="s">
        <v>151</v>
      </c>
      <c r="K7" s="6" t="s">
        <v>152</v>
      </c>
      <c r="L7" s="6" t="s">
        <v>153</v>
      </c>
      <c r="M7" s="6" t="s">
        <v>154</v>
      </c>
      <c r="N7" s="6" t="s">
        <v>155</v>
      </c>
      <c r="O7" s="6" t="s">
        <v>156</v>
      </c>
      <c r="P7" s="6" t="s">
        <v>157</v>
      </c>
      <c r="Q7" s="6" t="s">
        <v>158</v>
      </c>
      <c r="R7" s="6" t="s">
        <v>159</v>
      </c>
      <c r="S7" s="6" t="s">
        <v>160</v>
      </c>
      <c r="T7" s="6" t="s">
        <v>161</v>
      </c>
      <c r="U7" s="6" t="s">
        <v>162</v>
      </c>
      <c r="V7" s="6" t="s">
        <v>163</v>
      </c>
      <c r="W7" s="6" t="s">
        <v>164</v>
      </c>
      <c r="X7" s="6" t="s">
        <v>165</v>
      </c>
      <c r="Y7" s="6" t="s">
        <v>166</v>
      </c>
      <c r="Z7" s="6" t="s">
        <v>167</v>
      </c>
      <c r="AA7" s="6" t="s">
        <v>168</v>
      </c>
    </row>
    <row r="8">
      <c r="A8" s="3" t="s">
        <v>1311</v>
      </c>
      <c r="B8" s="3" t="s">
        <v>1256</v>
      </c>
      <c r="C8" s="8" t="s">
        <v>645</v>
      </c>
      <c r="D8" s="8" t="s">
        <v>645</v>
      </c>
      <c r="E8" s="8" t="s">
        <v>645</v>
      </c>
      <c r="F8" s="8" t="s">
        <v>645</v>
      </c>
      <c r="G8" s="8" t="s">
        <v>645</v>
      </c>
      <c r="H8" s="8" t="s">
        <v>645</v>
      </c>
      <c r="I8" s="8" t="s">
        <v>645</v>
      </c>
      <c r="J8" s="8" t="s">
        <v>1312</v>
      </c>
      <c r="K8" s="8" t="s">
        <v>1313</v>
      </c>
      <c r="L8" s="8" t="s">
        <v>1314</v>
      </c>
      <c r="M8" s="8" t="s">
        <v>1315</v>
      </c>
      <c r="N8" s="8" t="s">
        <v>1312</v>
      </c>
      <c r="O8" s="8" t="s">
        <v>1315</v>
      </c>
      <c r="P8" s="8" t="s">
        <v>1316</v>
      </c>
      <c r="Q8" s="8" t="s">
        <v>1317</v>
      </c>
      <c r="R8" s="8" t="s">
        <v>1318</v>
      </c>
      <c r="S8" s="8" t="s">
        <v>1317</v>
      </c>
      <c r="T8" s="8" t="s">
        <v>1315</v>
      </c>
      <c r="U8" s="8" t="s">
        <v>1316</v>
      </c>
      <c r="V8" s="8" t="s">
        <v>1317</v>
      </c>
      <c r="W8" s="8" t="s">
        <v>1319</v>
      </c>
      <c r="X8" s="8" t="s">
        <v>1314</v>
      </c>
      <c r="Y8" s="8" t="s">
        <v>1320</v>
      </c>
      <c r="Z8" s="8" t="s">
        <v>1319</v>
      </c>
      <c r="AA8" s="8" t="s">
        <v>1319</v>
      </c>
    </row>
    <row r="9">
      <c r="A9" s="3" t="s">
        <v>1321</v>
      </c>
      <c r="B9" s="3" t="s">
        <v>1256</v>
      </c>
      <c r="C9" s="8" t="s">
        <v>1254</v>
      </c>
      <c r="D9" s="8" t="s">
        <v>1254</v>
      </c>
      <c r="E9" s="8" t="s">
        <v>1254</v>
      </c>
      <c r="F9" s="8" t="s">
        <v>1254</v>
      </c>
      <c r="G9" s="8" t="s">
        <v>1254</v>
      </c>
      <c r="H9" s="8" t="s">
        <v>1255</v>
      </c>
      <c r="I9" s="8" t="s">
        <v>1255</v>
      </c>
      <c r="J9" s="8" t="s">
        <v>1255</v>
      </c>
      <c r="K9" s="8" t="s">
        <v>1255</v>
      </c>
      <c r="L9" s="8" t="s">
        <v>1255</v>
      </c>
      <c r="M9" s="8" t="s">
        <v>1255</v>
      </c>
      <c r="N9" s="8" t="s">
        <v>1255</v>
      </c>
      <c r="O9" s="8" t="s">
        <v>1255</v>
      </c>
      <c r="P9" s="8" t="s">
        <v>1255</v>
      </c>
      <c r="Q9" s="8" t="s">
        <v>1255</v>
      </c>
      <c r="R9" s="8" t="s">
        <v>1255</v>
      </c>
      <c r="S9" s="8" t="s">
        <v>1255</v>
      </c>
      <c r="T9" s="8" t="s">
        <v>1255</v>
      </c>
      <c r="U9" s="8" t="s">
        <v>1255</v>
      </c>
      <c r="V9" s="8" t="s">
        <v>1255</v>
      </c>
      <c r="W9" s="8" t="s">
        <v>1255</v>
      </c>
      <c r="X9" s="8" t="s">
        <v>1255</v>
      </c>
      <c r="Y9" s="8" t="s">
        <v>1255</v>
      </c>
      <c r="Z9" s="8" t="s">
        <v>1255</v>
      </c>
      <c r="AA9" s="8" t="s">
        <v>1255</v>
      </c>
    </row>
    <row r="10">
      <c r="A10" s="10" t="s">
        <v>1322</v>
      </c>
      <c r="B10" s="10" t="s">
        <v>1256</v>
      </c>
      <c r="C10" s="9" t="s">
        <v>645</v>
      </c>
      <c r="D10" s="9" t="s">
        <v>645</v>
      </c>
      <c r="E10" s="9" t="s">
        <v>645</v>
      </c>
      <c r="F10" s="9" t="s">
        <v>645</v>
      </c>
      <c r="G10" s="9" t="s">
        <v>645</v>
      </c>
      <c r="H10" s="9" t="s">
        <v>645</v>
      </c>
      <c r="I10" s="9" t="s">
        <v>645</v>
      </c>
      <c r="J10" s="9" t="s">
        <v>615</v>
      </c>
      <c r="K10" s="9" t="s">
        <v>615</v>
      </c>
      <c r="L10" s="9" t="s">
        <v>1252</v>
      </c>
      <c r="M10" s="9" t="s">
        <v>1252</v>
      </c>
      <c r="N10" s="9" t="s">
        <v>614</v>
      </c>
      <c r="O10" s="9" t="s">
        <v>624</v>
      </c>
      <c r="P10" s="9" t="s">
        <v>612</v>
      </c>
      <c r="Q10" s="9" t="s">
        <v>623</v>
      </c>
      <c r="R10" s="9" t="s">
        <v>613</v>
      </c>
      <c r="S10" s="9" t="s">
        <v>623</v>
      </c>
      <c r="T10" s="9" t="s">
        <v>624</v>
      </c>
      <c r="U10" s="9" t="s">
        <v>612</v>
      </c>
      <c r="V10" s="9" t="s">
        <v>623</v>
      </c>
      <c r="W10" s="9" t="s">
        <v>610</v>
      </c>
      <c r="X10" s="9" t="s">
        <v>1252</v>
      </c>
      <c r="Y10" s="9" t="s">
        <v>616</v>
      </c>
      <c r="Z10" s="9" t="s">
        <v>610</v>
      </c>
      <c r="AA10" s="9" t="s">
        <v>610</v>
      </c>
    </row>
    <row r="11">
      <c r="A11" s="3" t="s">
        <v>1311</v>
      </c>
      <c r="B11" s="3" t="s">
        <v>829</v>
      </c>
      <c r="C11" s="8" t="s">
        <v>645</v>
      </c>
      <c r="D11" s="8" t="s">
        <v>645</v>
      </c>
      <c r="E11" s="8" t="s">
        <v>645</v>
      </c>
      <c r="F11" s="8" t="s">
        <v>645</v>
      </c>
      <c r="G11" s="8" t="s">
        <v>645</v>
      </c>
      <c r="H11" s="8" t="s">
        <v>645</v>
      </c>
      <c r="I11" s="8" t="s">
        <v>645</v>
      </c>
      <c r="J11" s="8" t="s">
        <v>1323</v>
      </c>
      <c r="K11" s="8" t="s">
        <v>1323</v>
      </c>
      <c r="L11" s="8" t="s">
        <v>1323</v>
      </c>
      <c r="M11" s="8" t="s">
        <v>1323</v>
      </c>
      <c r="N11" s="8" t="s">
        <v>1323</v>
      </c>
      <c r="O11" s="8" t="s">
        <v>1320</v>
      </c>
      <c r="P11" s="8" t="s">
        <v>1320</v>
      </c>
      <c r="Q11" s="8" t="s">
        <v>1323</v>
      </c>
      <c r="R11" s="8" t="s">
        <v>1323</v>
      </c>
      <c r="S11" s="8" t="s">
        <v>1323</v>
      </c>
      <c r="T11" s="8" t="s">
        <v>1323</v>
      </c>
      <c r="U11" s="8" t="s">
        <v>1324</v>
      </c>
      <c r="V11" s="8" t="s">
        <v>1323</v>
      </c>
      <c r="W11" s="8" t="s">
        <v>1320</v>
      </c>
      <c r="X11" s="8" t="s">
        <v>1324</v>
      </c>
      <c r="Y11" s="8" t="s">
        <v>1323</v>
      </c>
      <c r="Z11" s="8" t="s">
        <v>1313</v>
      </c>
      <c r="AA11" s="8" t="s">
        <v>1313</v>
      </c>
    </row>
    <row r="12">
      <c r="A12" s="3" t="s">
        <v>1322</v>
      </c>
      <c r="B12" s="3" t="s">
        <v>829</v>
      </c>
      <c r="C12" s="8" t="s">
        <v>635</v>
      </c>
      <c r="D12" s="8" t="s">
        <v>625</v>
      </c>
      <c r="E12" s="8" t="s">
        <v>625</v>
      </c>
      <c r="F12" s="8" t="s">
        <v>614</v>
      </c>
      <c r="G12" s="8" t="s">
        <v>615</v>
      </c>
      <c r="H12" s="8" t="s">
        <v>615</v>
      </c>
      <c r="I12" s="8" t="s">
        <v>613</v>
      </c>
      <c r="J12" s="8" t="s">
        <v>624</v>
      </c>
      <c r="K12" s="8" t="s">
        <v>1252</v>
      </c>
      <c r="L12" s="8" t="s">
        <v>623</v>
      </c>
      <c r="M12" s="8" t="s">
        <v>611</v>
      </c>
      <c r="N12" s="8" t="s">
        <v>613</v>
      </c>
      <c r="O12" s="8" t="s">
        <v>611</v>
      </c>
      <c r="P12" s="8" t="s">
        <v>606</v>
      </c>
      <c r="Q12" s="8" t="s">
        <v>629</v>
      </c>
      <c r="R12" s="8" t="s">
        <v>607</v>
      </c>
      <c r="S12" s="8" t="s">
        <v>629</v>
      </c>
      <c r="T12" s="8" t="s">
        <v>610</v>
      </c>
      <c r="U12" s="8" t="s">
        <v>628</v>
      </c>
      <c r="V12" s="8" t="s">
        <v>607</v>
      </c>
      <c r="W12" s="8" t="s">
        <v>1268</v>
      </c>
      <c r="X12" s="8" t="s">
        <v>612</v>
      </c>
      <c r="Y12" s="8" t="s">
        <v>614</v>
      </c>
      <c r="Z12" s="8" t="s">
        <v>1271</v>
      </c>
      <c r="AA12" s="8" t="s">
        <v>1270</v>
      </c>
    </row>
    <row r="13">
      <c r="A13" s="3" t="s">
        <v>1311</v>
      </c>
      <c r="B13" s="3" t="s">
        <v>866</v>
      </c>
      <c r="C13" s="8" t="s">
        <v>1323</v>
      </c>
      <c r="D13" s="8" t="s">
        <v>1320</v>
      </c>
      <c r="E13" s="8" t="s">
        <v>1313</v>
      </c>
      <c r="F13" s="8" t="s">
        <v>1314</v>
      </c>
      <c r="G13" s="8" t="s">
        <v>1312</v>
      </c>
      <c r="H13" s="8" t="s">
        <v>1312</v>
      </c>
      <c r="I13" s="8" t="s">
        <v>1318</v>
      </c>
      <c r="J13" s="8" t="s">
        <v>1318</v>
      </c>
      <c r="K13" s="8" t="s">
        <v>1314</v>
      </c>
      <c r="L13" s="8" t="s">
        <v>1316</v>
      </c>
      <c r="M13" s="8" t="s">
        <v>1325</v>
      </c>
      <c r="N13" s="8" t="s">
        <v>1318</v>
      </c>
      <c r="O13" s="8" t="s">
        <v>1325</v>
      </c>
      <c r="P13" s="8" t="s">
        <v>1326</v>
      </c>
      <c r="Q13" s="8" t="s">
        <v>1326</v>
      </c>
      <c r="R13" s="8" t="s">
        <v>1327</v>
      </c>
      <c r="S13" s="8" t="s">
        <v>1328</v>
      </c>
      <c r="T13" s="8" t="s">
        <v>1319</v>
      </c>
      <c r="U13" s="8" t="s">
        <v>1329</v>
      </c>
      <c r="V13" s="8" t="s">
        <v>1328</v>
      </c>
      <c r="W13" s="8" t="s">
        <v>1330</v>
      </c>
      <c r="X13" s="8" t="s">
        <v>1316</v>
      </c>
      <c r="Y13" s="8" t="s">
        <v>1312</v>
      </c>
      <c r="Z13" s="8" t="s">
        <v>1331</v>
      </c>
      <c r="AA13" s="8" t="s">
        <v>1332</v>
      </c>
    </row>
    <row r="14">
      <c r="A14" s="10" t="s">
        <v>1322</v>
      </c>
      <c r="B14" s="10" t="s">
        <v>866</v>
      </c>
      <c r="C14" s="9" t="s">
        <v>645</v>
      </c>
      <c r="D14" s="9" t="s">
        <v>645</v>
      </c>
      <c r="E14" s="9" t="s">
        <v>645</v>
      </c>
      <c r="F14" s="9" t="s">
        <v>645</v>
      </c>
      <c r="G14" s="9" t="s">
        <v>645</v>
      </c>
      <c r="H14" s="9" t="s">
        <v>645</v>
      </c>
      <c r="I14" s="9" t="s">
        <v>645</v>
      </c>
      <c r="J14" s="9" t="s">
        <v>634</v>
      </c>
      <c r="K14" s="9" t="s">
        <v>625</v>
      </c>
      <c r="L14" s="9" t="s">
        <v>625</v>
      </c>
      <c r="M14" s="9" t="s">
        <v>625</v>
      </c>
      <c r="N14" s="9" t="s">
        <v>625</v>
      </c>
      <c r="O14" s="9" t="s">
        <v>625</v>
      </c>
      <c r="P14" s="9" t="s">
        <v>616</v>
      </c>
      <c r="Q14" s="9" t="s">
        <v>625</v>
      </c>
      <c r="R14" s="9" t="s">
        <v>634</v>
      </c>
      <c r="S14" s="9" t="s">
        <v>625</v>
      </c>
      <c r="T14" s="9" t="s">
        <v>634</v>
      </c>
      <c r="U14" s="9" t="s">
        <v>634</v>
      </c>
      <c r="V14" s="9" t="s">
        <v>625</v>
      </c>
      <c r="W14" s="9" t="s">
        <v>616</v>
      </c>
      <c r="X14" s="9" t="s">
        <v>634</v>
      </c>
      <c r="Y14" s="9" t="s">
        <v>625</v>
      </c>
      <c r="Z14" s="9" t="s">
        <v>615</v>
      </c>
      <c r="AA14" s="9" t="s">
        <v>615</v>
      </c>
    </row>
    <row r="17">
      <c r="A17" s="13" t="s">
        <v>1333</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row>
    <row r="18">
      <c r="A18" s="7" t="s">
        <v>1334</v>
      </c>
    </row>
    <row r="19">
      <c r="A19" s="7" t="s">
        <v>665</v>
      </c>
    </row>
    <row r="20">
      <c r="A20" s="7" t="s">
        <v>1260</v>
      </c>
    </row>
    <row r="21">
      <c r="A21" s="6" t="s">
        <v>148</v>
      </c>
      <c r="B21" s="6" t="s">
        <v>1310</v>
      </c>
      <c r="C21" s="6" t="s">
        <v>824</v>
      </c>
      <c r="D21" s="6" t="s">
        <v>825</v>
      </c>
      <c r="E21" s="6" t="s">
        <v>826</v>
      </c>
      <c r="F21" s="6" t="s">
        <v>827</v>
      </c>
      <c r="G21" s="6" t="s">
        <v>828</v>
      </c>
      <c r="H21" s="6" t="s">
        <v>149</v>
      </c>
      <c r="I21" s="6" t="s">
        <v>150</v>
      </c>
      <c r="J21" s="6" t="s">
        <v>151</v>
      </c>
      <c r="K21" s="6" t="s">
        <v>152</v>
      </c>
      <c r="L21" s="6" t="s">
        <v>153</v>
      </c>
      <c r="M21" s="6" t="s">
        <v>154</v>
      </c>
      <c r="N21" s="6" t="s">
        <v>155</v>
      </c>
      <c r="O21" s="6" t="s">
        <v>156</v>
      </c>
      <c r="P21" s="6" t="s">
        <v>157</v>
      </c>
      <c r="Q21" s="6" t="s">
        <v>158</v>
      </c>
      <c r="R21" s="6" t="s">
        <v>159</v>
      </c>
      <c r="S21" s="6" t="s">
        <v>160</v>
      </c>
      <c r="T21" s="6" t="s">
        <v>161</v>
      </c>
      <c r="U21" s="6" t="s">
        <v>162</v>
      </c>
      <c r="V21" s="6" t="s">
        <v>163</v>
      </c>
      <c r="W21" s="6" t="s">
        <v>164</v>
      </c>
      <c r="X21" s="6" t="s">
        <v>165</v>
      </c>
      <c r="Y21" s="6" t="s">
        <v>166</v>
      </c>
      <c r="Z21" s="6" t="s">
        <v>167</v>
      </c>
      <c r="AA21" s="6" t="s">
        <v>168</v>
      </c>
    </row>
    <row r="22">
      <c r="A22" s="3" t="s">
        <v>1311</v>
      </c>
      <c r="B22" s="3" t="s">
        <v>1256</v>
      </c>
      <c r="C22" s="8" t="s">
        <v>1335</v>
      </c>
      <c r="D22" s="8" t="s">
        <v>1336</v>
      </c>
      <c r="E22" s="8" t="s">
        <v>1337</v>
      </c>
      <c r="F22" s="8" t="s">
        <v>1338</v>
      </c>
      <c r="G22" s="8" t="s">
        <v>1339</v>
      </c>
      <c r="H22" s="8" t="s">
        <v>1340</v>
      </c>
      <c r="I22" s="8" t="s">
        <v>1282</v>
      </c>
      <c r="J22" s="8" t="s">
        <v>1341</v>
      </c>
      <c r="K22" s="8" t="s">
        <v>1342</v>
      </c>
      <c r="L22" s="8" t="s">
        <v>1343</v>
      </c>
      <c r="M22" s="8" t="s">
        <v>1344</v>
      </c>
      <c r="N22" s="8" t="s">
        <v>1345</v>
      </c>
      <c r="O22" s="8" t="s">
        <v>1346</v>
      </c>
      <c r="P22" s="8" t="s">
        <v>1347</v>
      </c>
      <c r="Q22" s="8" t="s">
        <v>1348</v>
      </c>
      <c r="R22" s="8" t="s">
        <v>1349</v>
      </c>
      <c r="S22" s="8" t="s">
        <v>1350</v>
      </c>
      <c r="T22" s="8" t="s">
        <v>1351</v>
      </c>
      <c r="U22" s="8" t="s">
        <v>1352</v>
      </c>
      <c r="V22" s="8" t="s">
        <v>1353</v>
      </c>
      <c r="W22" s="8" t="s">
        <v>1354</v>
      </c>
      <c r="X22" s="8" t="s">
        <v>1288</v>
      </c>
      <c r="Y22" s="8" t="s">
        <v>1355</v>
      </c>
      <c r="Z22" s="8" t="s">
        <v>1356</v>
      </c>
      <c r="AA22" s="8" t="s">
        <v>1357</v>
      </c>
    </row>
    <row r="23">
      <c r="A23" s="3" t="s">
        <v>1321</v>
      </c>
      <c r="B23" s="3" t="s">
        <v>1256</v>
      </c>
      <c r="C23" s="8" t="s">
        <v>777</v>
      </c>
      <c r="D23" s="8" t="s">
        <v>913</v>
      </c>
      <c r="E23" s="8" t="s">
        <v>783</v>
      </c>
      <c r="F23" s="8" t="s">
        <v>913</v>
      </c>
      <c r="G23" s="8" t="s">
        <v>914</v>
      </c>
      <c r="H23" s="8" t="s">
        <v>917</v>
      </c>
      <c r="I23" s="8" t="s">
        <v>917</v>
      </c>
      <c r="J23" s="8" t="s">
        <v>917</v>
      </c>
      <c r="K23" s="8" t="s">
        <v>1043</v>
      </c>
      <c r="L23" s="8" t="s">
        <v>1043</v>
      </c>
      <c r="M23" s="8" t="s">
        <v>1043</v>
      </c>
      <c r="N23" s="8" t="s">
        <v>1043</v>
      </c>
      <c r="O23" s="8" t="s">
        <v>1043</v>
      </c>
      <c r="P23" s="8" t="s">
        <v>1043</v>
      </c>
      <c r="Q23" s="8" t="s">
        <v>1043</v>
      </c>
      <c r="R23" s="8" t="s">
        <v>1043</v>
      </c>
      <c r="S23" s="8" t="s">
        <v>1043</v>
      </c>
      <c r="T23" s="8" t="s">
        <v>1043</v>
      </c>
      <c r="U23" s="8" t="s">
        <v>1043</v>
      </c>
      <c r="V23" s="8" t="s">
        <v>1043</v>
      </c>
      <c r="W23" s="8" t="s">
        <v>1154</v>
      </c>
      <c r="X23" s="8" t="s">
        <v>1154</v>
      </c>
      <c r="Y23" s="8" t="s">
        <v>1154</v>
      </c>
      <c r="Z23" s="8" t="s">
        <v>1154</v>
      </c>
      <c r="AA23" s="8" t="s">
        <v>1154</v>
      </c>
    </row>
    <row r="24">
      <c r="A24" s="3" t="s">
        <v>1322</v>
      </c>
      <c r="B24" s="3" t="s">
        <v>1256</v>
      </c>
      <c r="C24" s="8" t="s">
        <v>645</v>
      </c>
      <c r="D24" s="8" t="s">
        <v>645</v>
      </c>
      <c r="E24" s="8" t="s">
        <v>645</v>
      </c>
      <c r="F24" s="8" t="s">
        <v>645</v>
      </c>
      <c r="G24" s="8" t="s">
        <v>645</v>
      </c>
      <c r="H24" s="8" t="s">
        <v>645</v>
      </c>
      <c r="I24" s="8" t="s">
        <v>645</v>
      </c>
      <c r="J24" s="8" t="s">
        <v>847</v>
      </c>
      <c r="K24" s="8" t="s">
        <v>794</v>
      </c>
      <c r="L24" s="8" t="s">
        <v>848</v>
      </c>
      <c r="M24" s="8" t="s">
        <v>785</v>
      </c>
      <c r="N24" s="8" t="s">
        <v>849</v>
      </c>
      <c r="O24" s="8" t="s">
        <v>771</v>
      </c>
      <c r="P24" s="8" t="s">
        <v>850</v>
      </c>
      <c r="Q24" s="8" t="s">
        <v>851</v>
      </c>
      <c r="R24" s="8" t="s">
        <v>852</v>
      </c>
      <c r="S24" s="8" t="s">
        <v>851</v>
      </c>
      <c r="T24" s="8" t="s">
        <v>853</v>
      </c>
      <c r="U24" s="8" t="s">
        <v>854</v>
      </c>
      <c r="V24" s="8" t="s">
        <v>836</v>
      </c>
      <c r="W24" s="8" t="s">
        <v>855</v>
      </c>
      <c r="X24" s="8" t="s">
        <v>767</v>
      </c>
      <c r="Y24" s="8" t="s">
        <v>856</v>
      </c>
      <c r="Z24" s="8" t="s">
        <v>857</v>
      </c>
      <c r="AA24" s="8" t="s">
        <v>858</v>
      </c>
    </row>
    <row r="25">
      <c r="A25" s="10" t="s">
        <v>1358</v>
      </c>
      <c r="B25" s="10" t="s">
        <v>1256</v>
      </c>
      <c r="C25" s="9" t="s">
        <v>645</v>
      </c>
      <c r="D25" s="9" t="s">
        <v>645</v>
      </c>
      <c r="E25" s="9" t="s">
        <v>645</v>
      </c>
      <c r="F25" s="9" t="s">
        <v>645</v>
      </c>
      <c r="G25" s="9" t="s">
        <v>645</v>
      </c>
      <c r="H25" s="9" t="s">
        <v>645</v>
      </c>
      <c r="I25" s="9" t="s">
        <v>645</v>
      </c>
      <c r="J25" s="9" t="s">
        <v>1359</v>
      </c>
      <c r="K25" s="9" t="s">
        <v>1360</v>
      </c>
      <c r="L25" s="9" t="s">
        <v>1299</v>
      </c>
      <c r="M25" s="9" t="s">
        <v>1361</v>
      </c>
      <c r="N25" s="9" t="s">
        <v>1362</v>
      </c>
      <c r="O25" s="9" t="s">
        <v>1363</v>
      </c>
      <c r="P25" s="9" t="s">
        <v>1364</v>
      </c>
      <c r="Q25" s="9" t="s">
        <v>1365</v>
      </c>
      <c r="R25" s="9" t="s">
        <v>1063</v>
      </c>
      <c r="S25" s="9" t="s">
        <v>1366</v>
      </c>
      <c r="T25" s="9" t="s">
        <v>968</v>
      </c>
      <c r="U25" s="9" t="s">
        <v>1070</v>
      </c>
      <c r="V25" s="9" t="s">
        <v>1367</v>
      </c>
      <c r="W25" s="9" t="s">
        <v>1368</v>
      </c>
      <c r="X25" s="9" t="s">
        <v>1369</v>
      </c>
      <c r="Y25" s="9" t="s">
        <v>973</v>
      </c>
      <c r="Z25" s="9" t="s">
        <v>1370</v>
      </c>
      <c r="AA25" s="9" t="s">
        <v>1371</v>
      </c>
    </row>
    <row r="26">
      <c r="A26" s="3" t="s">
        <v>1322</v>
      </c>
      <c r="B26" s="3" t="s">
        <v>829</v>
      </c>
      <c r="C26" s="8" t="s">
        <v>830</v>
      </c>
      <c r="D26" s="8" t="s">
        <v>759</v>
      </c>
      <c r="E26" s="8" t="s">
        <v>770</v>
      </c>
      <c r="F26" s="8" t="s">
        <v>831</v>
      </c>
      <c r="G26" s="8" t="s">
        <v>769</v>
      </c>
      <c r="H26" s="8" t="s">
        <v>832</v>
      </c>
      <c r="I26" s="8" t="s">
        <v>833</v>
      </c>
      <c r="J26" s="8" t="s">
        <v>764</v>
      </c>
      <c r="K26" s="8" t="s">
        <v>831</v>
      </c>
      <c r="L26" s="8" t="s">
        <v>834</v>
      </c>
      <c r="M26" s="8" t="s">
        <v>835</v>
      </c>
      <c r="N26" s="8" t="s">
        <v>834</v>
      </c>
      <c r="O26" s="8" t="s">
        <v>836</v>
      </c>
      <c r="P26" s="8" t="s">
        <v>837</v>
      </c>
      <c r="Q26" s="8" t="s">
        <v>838</v>
      </c>
      <c r="R26" s="8" t="s">
        <v>839</v>
      </c>
      <c r="S26" s="8" t="s">
        <v>840</v>
      </c>
      <c r="T26" s="8" t="s">
        <v>841</v>
      </c>
      <c r="U26" s="8" t="s">
        <v>842</v>
      </c>
      <c r="V26" s="8" t="s">
        <v>747</v>
      </c>
      <c r="W26" s="8" t="s">
        <v>842</v>
      </c>
      <c r="X26" s="8" t="s">
        <v>841</v>
      </c>
      <c r="Y26" s="8" t="s">
        <v>843</v>
      </c>
      <c r="Z26" s="8" t="s">
        <v>844</v>
      </c>
      <c r="AA26" s="8" t="s">
        <v>845</v>
      </c>
    </row>
    <row r="27">
      <c r="A27" s="3" t="s">
        <v>1358</v>
      </c>
      <c r="B27" s="3" t="s">
        <v>829</v>
      </c>
      <c r="C27" s="8" t="s">
        <v>1372</v>
      </c>
      <c r="D27" s="8" t="s">
        <v>1282</v>
      </c>
      <c r="E27" s="8" t="s">
        <v>1373</v>
      </c>
      <c r="F27" s="8" t="s">
        <v>1374</v>
      </c>
      <c r="G27" s="8" t="s">
        <v>1375</v>
      </c>
      <c r="H27" s="8" t="s">
        <v>1300</v>
      </c>
      <c r="I27" s="8" t="s">
        <v>1375</v>
      </c>
      <c r="J27" s="8" t="s">
        <v>1376</v>
      </c>
      <c r="K27" s="8" t="s">
        <v>1377</v>
      </c>
      <c r="L27" s="8" t="s">
        <v>1378</v>
      </c>
      <c r="M27" s="8" t="s">
        <v>1379</v>
      </c>
      <c r="N27" s="8" t="s">
        <v>1380</v>
      </c>
      <c r="O27" s="8" t="s">
        <v>1381</v>
      </c>
      <c r="P27" s="8" t="s">
        <v>1382</v>
      </c>
      <c r="Q27" s="8" t="s">
        <v>1383</v>
      </c>
      <c r="R27" s="8" t="s">
        <v>1384</v>
      </c>
      <c r="S27" s="8" t="s">
        <v>970</v>
      </c>
      <c r="T27" s="8" t="s">
        <v>1385</v>
      </c>
      <c r="U27" s="8" t="s">
        <v>1089</v>
      </c>
      <c r="V27" s="8" t="s">
        <v>1386</v>
      </c>
      <c r="W27" s="8" t="s">
        <v>1381</v>
      </c>
      <c r="X27" s="8" t="s">
        <v>1387</v>
      </c>
      <c r="Y27" s="8" t="s">
        <v>1388</v>
      </c>
      <c r="Z27" s="8" t="s">
        <v>1389</v>
      </c>
      <c r="AA27" s="8" t="s">
        <v>1390</v>
      </c>
    </row>
    <row r="28">
      <c r="A28" s="3" t="s">
        <v>1322</v>
      </c>
      <c r="B28" s="3" t="s">
        <v>866</v>
      </c>
      <c r="C28" s="8" t="s">
        <v>645</v>
      </c>
      <c r="D28" s="8" t="s">
        <v>645</v>
      </c>
      <c r="E28" s="8" t="s">
        <v>645</v>
      </c>
      <c r="F28" s="8" t="s">
        <v>645</v>
      </c>
      <c r="G28" s="8" t="s">
        <v>645</v>
      </c>
      <c r="H28" s="8" t="s">
        <v>645</v>
      </c>
      <c r="I28" s="8" t="s">
        <v>645</v>
      </c>
      <c r="J28" s="8" t="s">
        <v>776</v>
      </c>
      <c r="K28" s="8" t="s">
        <v>759</v>
      </c>
      <c r="L28" s="8" t="s">
        <v>792</v>
      </c>
      <c r="M28" s="8" t="s">
        <v>792</v>
      </c>
      <c r="N28" s="8" t="s">
        <v>758</v>
      </c>
      <c r="O28" s="8" t="s">
        <v>760</v>
      </c>
      <c r="P28" s="8" t="s">
        <v>867</v>
      </c>
      <c r="Q28" s="8" t="s">
        <v>793</v>
      </c>
      <c r="R28" s="8" t="s">
        <v>792</v>
      </c>
      <c r="S28" s="8" t="s">
        <v>758</v>
      </c>
      <c r="T28" s="8" t="s">
        <v>793</v>
      </c>
      <c r="U28" s="8" t="s">
        <v>799</v>
      </c>
      <c r="V28" s="8" t="s">
        <v>794</v>
      </c>
      <c r="W28" s="8" t="s">
        <v>868</v>
      </c>
      <c r="X28" s="8" t="s">
        <v>758</v>
      </c>
      <c r="Y28" s="8" t="s">
        <v>867</v>
      </c>
      <c r="Z28" s="8" t="s">
        <v>847</v>
      </c>
      <c r="AA28" s="8" t="s">
        <v>761</v>
      </c>
    </row>
    <row r="29">
      <c r="A29" s="10" t="s">
        <v>1358</v>
      </c>
      <c r="B29" s="10" t="s">
        <v>866</v>
      </c>
      <c r="C29" s="9" t="s">
        <v>645</v>
      </c>
      <c r="D29" s="9" t="s">
        <v>645</v>
      </c>
      <c r="E29" s="9" t="s">
        <v>645</v>
      </c>
      <c r="F29" s="9" t="s">
        <v>645</v>
      </c>
      <c r="G29" s="9" t="s">
        <v>645</v>
      </c>
      <c r="H29" s="9" t="s">
        <v>645</v>
      </c>
      <c r="I29" s="9" t="s">
        <v>645</v>
      </c>
      <c r="J29" s="9" t="s">
        <v>1391</v>
      </c>
      <c r="K29" s="9" t="s">
        <v>1338</v>
      </c>
      <c r="L29" s="9" t="s">
        <v>1392</v>
      </c>
      <c r="M29" s="9" t="s">
        <v>1393</v>
      </c>
      <c r="N29" s="9" t="s">
        <v>1394</v>
      </c>
      <c r="O29" s="9" t="s">
        <v>1395</v>
      </c>
      <c r="P29" s="9" t="s">
        <v>1396</v>
      </c>
      <c r="Q29" s="9" t="s">
        <v>1397</v>
      </c>
      <c r="R29" s="9" t="s">
        <v>1398</v>
      </c>
      <c r="S29" s="9" t="s">
        <v>1399</v>
      </c>
      <c r="T29" s="9" t="s">
        <v>1400</v>
      </c>
      <c r="U29" s="9" t="s">
        <v>1384</v>
      </c>
      <c r="V29" s="9" t="s">
        <v>968</v>
      </c>
      <c r="W29" s="9" t="s">
        <v>1401</v>
      </c>
      <c r="X29" s="9" t="s">
        <v>1066</v>
      </c>
      <c r="Y29" s="9" t="s">
        <v>1290</v>
      </c>
      <c r="Z29" s="9" t="s">
        <v>1402</v>
      </c>
      <c r="AA29" s="9" t="s">
        <v>1403</v>
      </c>
    </row>
    <row r="32">
      <c r="A32" s="13" t="s">
        <v>1404</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row>
    <row r="33">
      <c r="A33" s="7" t="s">
        <v>1334</v>
      </c>
    </row>
    <row r="34">
      <c r="A34" s="7" t="s">
        <v>665</v>
      </c>
    </row>
    <row r="35">
      <c r="A35" s="7" t="s">
        <v>1405</v>
      </c>
    </row>
    <row r="36">
      <c r="A36" s="6" t="s">
        <v>148</v>
      </c>
      <c r="B36" s="6" t="s">
        <v>1310</v>
      </c>
      <c r="C36" s="6" t="s">
        <v>824</v>
      </c>
      <c r="D36" s="6" t="s">
        <v>825</v>
      </c>
      <c r="E36" s="6" t="s">
        <v>826</v>
      </c>
      <c r="F36" s="6" t="s">
        <v>827</v>
      </c>
      <c r="G36" s="6" t="s">
        <v>828</v>
      </c>
      <c r="H36" s="6" t="s">
        <v>149</v>
      </c>
      <c r="I36" s="6" t="s">
        <v>150</v>
      </c>
      <c r="J36" s="6" t="s">
        <v>151</v>
      </c>
      <c r="K36" s="6" t="s">
        <v>152</v>
      </c>
      <c r="L36" s="6" t="s">
        <v>153</v>
      </c>
      <c r="M36" s="6" t="s">
        <v>154</v>
      </c>
      <c r="N36" s="6" t="s">
        <v>155</v>
      </c>
      <c r="O36" s="6" t="s">
        <v>156</v>
      </c>
      <c r="P36" s="6" t="s">
        <v>157</v>
      </c>
      <c r="Q36" s="6" t="s">
        <v>158</v>
      </c>
      <c r="R36" s="6" t="s">
        <v>159</v>
      </c>
      <c r="S36" s="6" t="s">
        <v>160</v>
      </c>
      <c r="T36" s="6" t="s">
        <v>161</v>
      </c>
      <c r="U36" s="6" t="s">
        <v>162</v>
      </c>
      <c r="V36" s="6" t="s">
        <v>163</v>
      </c>
      <c r="W36" s="6" t="s">
        <v>164</v>
      </c>
      <c r="X36" s="6" t="s">
        <v>165</v>
      </c>
      <c r="Y36" s="6" t="s">
        <v>166</v>
      </c>
      <c r="Z36" s="6" t="s">
        <v>167</v>
      </c>
      <c r="AA36" s="6" t="s">
        <v>168</v>
      </c>
    </row>
    <row r="37">
      <c r="A37" s="3" t="s">
        <v>1311</v>
      </c>
      <c r="B37" s="3" t="s">
        <v>1256</v>
      </c>
      <c r="C37" s="8" t="s">
        <v>1406</v>
      </c>
      <c r="D37" s="8" t="s">
        <v>1282</v>
      </c>
      <c r="E37" s="8" t="s">
        <v>1340</v>
      </c>
      <c r="F37" s="8" t="s">
        <v>1407</v>
      </c>
      <c r="G37" s="8" t="s">
        <v>1408</v>
      </c>
      <c r="H37" s="8" t="s">
        <v>1344</v>
      </c>
      <c r="I37" s="8" t="s">
        <v>1409</v>
      </c>
      <c r="J37" s="8" t="s">
        <v>1336</v>
      </c>
      <c r="K37" s="8" t="s">
        <v>1410</v>
      </c>
      <c r="L37" s="8" t="s">
        <v>1279</v>
      </c>
      <c r="M37" s="8" t="s">
        <v>1411</v>
      </c>
      <c r="N37" s="8" t="s">
        <v>900</v>
      </c>
      <c r="O37" s="8" t="s">
        <v>901</v>
      </c>
      <c r="P37" s="8" t="s">
        <v>1412</v>
      </c>
      <c r="Q37" s="8" t="s">
        <v>1413</v>
      </c>
      <c r="R37" s="8" t="s">
        <v>1414</v>
      </c>
      <c r="S37" s="8" t="s">
        <v>1415</v>
      </c>
      <c r="T37" s="8" t="s">
        <v>1416</v>
      </c>
      <c r="U37" s="8" t="s">
        <v>1417</v>
      </c>
      <c r="V37" s="8" t="s">
        <v>1418</v>
      </c>
      <c r="W37" s="8" t="s">
        <v>1419</v>
      </c>
      <c r="X37" s="8" t="s">
        <v>1420</v>
      </c>
      <c r="Y37" s="8" t="s">
        <v>1421</v>
      </c>
      <c r="Z37" s="8" t="s">
        <v>886</v>
      </c>
      <c r="AA37" s="8" t="s">
        <v>947</v>
      </c>
    </row>
    <row r="38">
      <c r="A38" s="3" t="s">
        <v>1321</v>
      </c>
      <c r="B38" s="3" t="s">
        <v>1256</v>
      </c>
      <c r="C38" s="8" t="s">
        <v>781</v>
      </c>
      <c r="D38" s="8" t="s">
        <v>783</v>
      </c>
      <c r="E38" s="8" t="s">
        <v>777</v>
      </c>
      <c r="F38" s="8" t="s">
        <v>913</v>
      </c>
      <c r="G38" s="8" t="s">
        <v>790</v>
      </c>
      <c r="H38" s="8" t="s">
        <v>914</v>
      </c>
      <c r="I38" s="8" t="s">
        <v>917</v>
      </c>
      <c r="J38" s="8" t="s">
        <v>917</v>
      </c>
      <c r="K38" s="8" t="s">
        <v>917</v>
      </c>
      <c r="L38" s="8" t="s">
        <v>1043</v>
      </c>
      <c r="M38" s="8" t="s">
        <v>1043</v>
      </c>
      <c r="N38" s="8" t="s">
        <v>1043</v>
      </c>
      <c r="O38" s="8" t="s">
        <v>1043</v>
      </c>
      <c r="P38" s="8" t="s">
        <v>1043</v>
      </c>
      <c r="Q38" s="8" t="s">
        <v>1043</v>
      </c>
      <c r="R38" s="8" t="s">
        <v>1043</v>
      </c>
      <c r="S38" s="8" t="s">
        <v>1043</v>
      </c>
      <c r="T38" s="8" t="s">
        <v>1043</v>
      </c>
      <c r="U38" s="8" t="s">
        <v>1043</v>
      </c>
      <c r="V38" s="8" t="s">
        <v>1043</v>
      </c>
      <c r="W38" s="8" t="s">
        <v>1154</v>
      </c>
      <c r="X38" s="8" t="s">
        <v>1154</v>
      </c>
      <c r="Y38" s="8" t="s">
        <v>1154</v>
      </c>
      <c r="Z38" s="8" t="s">
        <v>1154</v>
      </c>
      <c r="AA38" s="8" t="s">
        <v>1154</v>
      </c>
    </row>
    <row r="39">
      <c r="A39" s="3" t="s">
        <v>1322</v>
      </c>
      <c r="B39" s="3" t="s">
        <v>1256</v>
      </c>
      <c r="C39" s="8" t="s">
        <v>645</v>
      </c>
      <c r="D39" s="8" t="s">
        <v>645</v>
      </c>
      <c r="E39" s="8" t="s">
        <v>645</v>
      </c>
      <c r="F39" s="8" t="s">
        <v>645</v>
      </c>
      <c r="G39" s="8" t="s">
        <v>645</v>
      </c>
      <c r="H39" s="8" t="s">
        <v>645</v>
      </c>
      <c r="I39" s="8" t="s">
        <v>645</v>
      </c>
      <c r="J39" s="8" t="s">
        <v>909</v>
      </c>
      <c r="K39" s="8" t="s">
        <v>847</v>
      </c>
      <c r="L39" s="8" t="s">
        <v>848</v>
      </c>
      <c r="M39" s="8" t="s">
        <v>765</v>
      </c>
      <c r="N39" s="8" t="s">
        <v>769</v>
      </c>
      <c r="O39" s="8" t="s">
        <v>797</v>
      </c>
      <c r="P39" s="8" t="s">
        <v>1051</v>
      </c>
      <c r="Q39" s="8" t="s">
        <v>786</v>
      </c>
      <c r="R39" s="8" t="s">
        <v>771</v>
      </c>
      <c r="S39" s="8" t="s">
        <v>796</v>
      </c>
      <c r="T39" s="8" t="s">
        <v>798</v>
      </c>
      <c r="U39" s="8" t="s">
        <v>1133</v>
      </c>
      <c r="V39" s="8" t="s">
        <v>796</v>
      </c>
      <c r="W39" s="8" t="s">
        <v>1128</v>
      </c>
      <c r="X39" s="8" t="s">
        <v>1264</v>
      </c>
      <c r="Y39" s="8" t="s">
        <v>760</v>
      </c>
      <c r="Z39" s="8" t="s">
        <v>796</v>
      </c>
      <c r="AA39" s="8" t="s">
        <v>786</v>
      </c>
    </row>
    <row r="40">
      <c r="A40" s="10" t="s">
        <v>1358</v>
      </c>
      <c r="B40" s="10" t="s">
        <v>1256</v>
      </c>
      <c r="C40" s="9" t="s">
        <v>645</v>
      </c>
      <c r="D40" s="9" t="s">
        <v>645</v>
      </c>
      <c r="E40" s="9" t="s">
        <v>645</v>
      </c>
      <c r="F40" s="9" t="s">
        <v>645</v>
      </c>
      <c r="G40" s="9" t="s">
        <v>645</v>
      </c>
      <c r="H40" s="9" t="s">
        <v>645</v>
      </c>
      <c r="I40" s="9" t="s">
        <v>645</v>
      </c>
      <c r="J40" s="9" t="s">
        <v>1339</v>
      </c>
      <c r="K40" s="9" t="s">
        <v>1297</v>
      </c>
      <c r="L40" s="9" t="s">
        <v>1422</v>
      </c>
      <c r="M40" s="9" t="s">
        <v>1423</v>
      </c>
      <c r="N40" s="9" t="s">
        <v>1424</v>
      </c>
      <c r="O40" s="9" t="s">
        <v>1425</v>
      </c>
      <c r="P40" s="9" t="s">
        <v>1426</v>
      </c>
      <c r="Q40" s="9" t="s">
        <v>1342</v>
      </c>
      <c r="R40" s="9" t="s">
        <v>1427</v>
      </c>
      <c r="S40" s="9" t="s">
        <v>1428</v>
      </c>
      <c r="T40" s="9" t="s">
        <v>1429</v>
      </c>
      <c r="U40" s="9" t="s">
        <v>1299</v>
      </c>
      <c r="V40" s="9" t="s">
        <v>1430</v>
      </c>
      <c r="W40" s="9" t="s">
        <v>1431</v>
      </c>
      <c r="X40" s="9" t="s">
        <v>1338</v>
      </c>
      <c r="Y40" s="9" t="s">
        <v>1432</v>
      </c>
      <c r="Z40" s="9" t="s">
        <v>934</v>
      </c>
      <c r="AA40" s="9" t="s">
        <v>1433</v>
      </c>
    </row>
    <row r="41">
      <c r="A41" s="3" t="s">
        <v>1322</v>
      </c>
      <c r="B41" s="3" t="s">
        <v>829</v>
      </c>
      <c r="C41" s="8" t="s">
        <v>863</v>
      </c>
      <c r="D41" s="8" t="s">
        <v>868</v>
      </c>
      <c r="E41" s="8" t="s">
        <v>847</v>
      </c>
      <c r="F41" s="8" t="s">
        <v>798</v>
      </c>
      <c r="G41" s="8" t="s">
        <v>848</v>
      </c>
      <c r="H41" s="8" t="s">
        <v>848</v>
      </c>
      <c r="I41" s="8" t="s">
        <v>834</v>
      </c>
      <c r="J41" s="8" t="s">
        <v>908</v>
      </c>
      <c r="K41" s="8" t="s">
        <v>797</v>
      </c>
      <c r="L41" s="8" t="s">
        <v>834</v>
      </c>
      <c r="M41" s="8" t="s">
        <v>907</v>
      </c>
      <c r="N41" s="8" t="s">
        <v>763</v>
      </c>
      <c r="O41" s="8" t="s">
        <v>907</v>
      </c>
      <c r="P41" s="8" t="s">
        <v>1122</v>
      </c>
      <c r="Q41" s="8" t="s">
        <v>744</v>
      </c>
      <c r="R41" s="8" t="s">
        <v>841</v>
      </c>
      <c r="S41" s="8" t="s">
        <v>1434</v>
      </c>
      <c r="T41" s="8" t="s">
        <v>1124</v>
      </c>
      <c r="U41" s="8" t="s">
        <v>1435</v>
      </c>
      <c r="V41" s="8" t="s">
        <v>1115</v>
      </c>
      <c r="W41" s="8" t="s">
        <v>741</v>
      </c>
      <c r="X41" s="8" t="s">
        <v>1059</v>
      </c>
      <c r="Y41" s="8" t="s">
        <v>905</v>
      </c>
      <c r="Z41" s="8" t="s">
        <v>1434</v>
      </c>
      <c r="AA41" s="8" t="s">
        <v>1137</v>
      </c>
    </row>
    <row r="42">
      <c r="A42" s="3" t="s">
        <v>1358</v>
      </c>
      <c r="B42" s="3" t="s">
        <v>829</v>
      </c>
      <c r="C42" s="8" t="s">
        <v>1338</v>
      </c>
      <c r="D42" s="8" t="s">
        <v>1436</v>
      </c>
      <c r="E42" s="8" t="s">
        <v>1361</v>
      </c>
      <c r="F42" s="8" t="s">
        <v>1437</v>
      </c>
      <c r="G42" s="8" t="s">
        <v>1438</v>
      </c>
      <c r="H42" s="8" t="s">
        <v>1439</v>
      </c>
      <c r="I42" s="8" t="s">
        <v>1440</v>
      </c>
      <c r="J42" s="8" t="s">
        <v>1441</v>
      </c>
      <c r="K42" s="8" t="s">
        <v>1442</v>
      </c>
      <c r="L42" s="8" t="s">
        <v>1443</v>
      </c>
      <c r="M42" s="8" t="s">
        <v>1422</v>
      </c>
      <c r="N42" s="8" t="s">
        <v>1444</v>
      </c>
      <c r="O42" s="8" t="s">
        <v>1296</v>
      </c>
      <c r="P42" s="8" t="s">
        <v>1445</v>
      </c>
      <c r="Q42" s="8" t="s">
        <v>1360</v>
      </c>
      <c r="R42" s="8" t="s">
        <v>1446</v>
      </c>
      <c r="S42" s="8" t="s">
        <v>1360</v>
      </c>
      <c r="T42" s="8" t="s">
        <v>1447</v>
      </c>
      <c r="U42" s="8" t="s">
        <v>1448</v>
      </c>
      <c r="V42" s="8" t="s">
        <v>1449</v>
      </c>
      <c r="W42" s="8" t="s">
        <v>1450</v>
      </c>
      <c r="X42" s="8" t="s">
        <v>1299</v>
      </c>
      <c r="Y42" s="8" t="s">
        <v>1297</v>
      </c>
      <c r="Z42" s="8" t="s">
        <v>1451</v>
      </c>
      <c r="AA42" s="8" t="s">
        <v>1421</v>
      </c>
    </row>
    <row r="43">
      <c r="A43" s="3" t="s">
        <v>1322</v>
      </c>
      <c r="B43" s="3" t="s">
        <v>866</v>
      </c>
      <c r="C43" s="8" t="s">
        <v>645</v>
      </c>
      <c r="D43" s="8" t="s">
        <v>645</v>
      </c>
      <c r="E43" s="8" t="s">
        <v>645</v>
      </c>
      <c r="F43" s="8" t="s">
        <v>645</v>
      </c>
      <c r="G43" s="8" t="s">
        <v>645</v>
      </c>
      <c r="H43" s="8" t="s">
        <v>645</v>
      </c>
      <c r="I43" s="8" t="s">
        <v>645</v>
      </c>
      <c r="J43" s="8" t="s">
        <v>1040</v>
      </c>
      <c r="K43" s="8" t="s">
        <v>864</v>
      </c>
      <c r="L43" s="8" t="s">
        <v>792</v>
      </c>
      <c r="M43" s="8" t="s">
        <v>1040</v>
      </c>
      <c r="N43" s="8" t="s">
        <v>1040</v>
      </c>
      <c r="O43" s="8" t="s">
        <v>864</v>
      </c>
      <c r="P43" s="8" t="s">
        <v>792</v>
      </c>
      <c r="Q43" s="8" t="s">
        <v>757</v>
      </c>
      <c r="R43" s="8" t="s">
        <v>863</v>
      </c>
      <c r="S43" s="8" t="s">
        <v>759</v>
      </c>
      <c r="T43" s="8" t="s">
        <v>759</v>
      </c>
      <c r="U43" s="8" t="s">
        <v>759</v>
      </c>
      <c r="V43" s="8" t="s">
        <v>759</v>
      </c>
      <c r="W43" s="8" t="s">
        <v>1040</v>
      </c>
      <c r="X43" s="8" t="s">
        <v>1040</v>
      </c>
      <c r="Y43" s="8" t="s">
        <v>1040</v>
      </c>
      <c r="Z43" s="8" t="s">
        <v>1040</v>
      </c>
      <c r="AA43" s="8" t="s">
        <v>1040</v>
      </c>
    </row>
    <row r="44">
      <c r="A44" s="10" t="s">
        <v>1358</v>
      </c>
      <c r="B44" s="10" t="s">
        <v>866</v>
      </c>
      <c r="C44" s="9" t="s">
        <v>645</v>
      </c>
      <c r="D44" s="9" t="s">
        <v>645</v>
      </c>
      <c r="E44" s="9" t="s">
        <v>645</v>
      </c>
      <c r="F44" s="9" t="s">
        <v>645</v>
      </c>
      <c r="G44" s="9" t="s">
        <v>645</v>
      </c>
      <c r="H44" s="9" t="s">
        <v>645</v>
      </c>
      <c r="I44" s="9" t="s">
        <v>645</v>
      </c>
      <c r="J44" s="9" t="s">
        <v>1354</v>
      </c>
      <c r="K44" s="9" t="s">
        <v>1452</v>
      </c>
      <c r="L44" s="9" t="s">
        <v>1431</v>
      </c>
      <c r="M44" s="9" t="s">
        <v>1453</v>
      </c>
      <c r="N44" s="9" t="s">
        <v>1454</v>
      </c>
      <c r="O44" s="9" t="s">
        <v>1455</v>
      </c>
      <c r="P44" s="9" t="s">
        <v>1410</v>
      </c>
      <c r="Q44" s="9" t="s">
        <v>1456</v>
      </c>
      <c r="R44" s="9" t="s">
        <v>1457</v>
      </c>
      <c r="S44" s="9" t="s">
        <v>1458</v>
      </c>
      <c r="T44" s="9" t="s">
        <v>1336</v>
      </c>
      <c r="U44" s="9" t="s">
        <v>1409</v>
      </c>
      <c r="V44" s="9" t="s">
        <v>1423</v>
      </c>
      <c r="W44" s="9" t="s">
        <v>1459</v>
      </c>
      <c r="X44" s="9" t="s">
        <v>1343</v>
      </c>
      <c r="Y44" s="9" t="s">
        <v>1460</v>
      </c>
      <c r="Z44" s="9" t="s">
        <v>1461</v>
      </c>
      <c r="AA44" s="9" t="s">
        <v>889</v>
      </c>
    </row>
    <row r="47">
      <c r="A47" s="12" t="str">
        <f>=HYPERLINK("#'Contents'!A1", "Click here to return to the contents")</f>
      </c>
    </row>
    <row r="49">
      <c r="A49" s="12" t="str">
        <f>=HYPERLINK("#'Notes'!A1", "Click here to return to the Notes")</f>
      </c>
    </row>
  </sheetData>
  <pageMargins left="0.7" right="0.7" top="0.75" bottom="0.75" header="0.3" footer="0.3"/>
  <pageSetup paperSize="9" orientation="portrait" horizontalDpi="300" verticalDpi="300" r:id="rId2"/>
  <tableParts count="3">
    <tablePart r:id="rId23"/>
    <tablePart r:id="rId24"/>
    <tablePart r:id="rId25"/>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82.71" hidden="0" customWidth="1"/>
    <col min="2" max="2" width="2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 min="27" max="27" width="12.71" hidden="0" customWidth="1"/>
  </cols>
  <sheetData>
    <row r="1" ht="40" customHeight="1">
      <c r="A1" s="1" t="s">
        <v>1462</v>
      </c>
      <c r="B1" s="1"/>
      <c r="C1" s="1"/>
      <c r="D1" s="1"/>
      <c r="E1" s="1"/>
      <c r="F1" s="1"/>
      <c r="G1" s="1"/>
      <c r="H1" s="1"/>
      <c r="I1" s="1"/>
      <c r="J1" s="1"/>
      <c r="K1" s="1"/>
      <c r="L1" s="1"/>
      <c r="M1" s="1"/>
      <c r="N1" s="1"/>
      <c r="O1" s="1"/>
      <c r="P1" s="1"/>
      <c r="Q1" s="1"/>
      <c r="R1" s="1"/>
      <c r="S1" s="1"/>
      <c r="T1" s="1"/>
    </row>
    <row r="2">
      <c r="A2" s="7" t="s">
        <v>958</v>
      </c>
    </row>
    <row r="3">
      <c r="A3" s="13" t="s">
        <v>1463</v>
      </c>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7" t="s">
        <v>1464</v>
      </c>
    </row>
    <row r="5">
      <c r="A5" s="7" t="s">
        <v>1250</v>
      </c>
    </row>
    <row r="6">
      <c r="A6" s="6" t="s">
        <v>148</v>
      </c>
      <c r="B6" s="6" t="s">
        <v>1310</v>
      </c>
      <c r="C6" s="6" t="s">
        <v>824</v>
      </c>
      <c r="D6" s="6" t="s">
        <v>825</v>
      </c>
      <c r="E6" s="6" t="s">
        <v>826</v>
      </c>
      <c r="F6" s="6" t="s">
        <v>827</v>
      </c>
      <c r="G6" s="6" t="s">
        <v>828</v>
      </c>
      <c r="H6" s="6" t="s">
        <v>149</v>
      </c>
      <c r="I6" s="6" t="s">
        <v>150</v>
      </c>
      <c r="J6" s="6" t="s">
        <v>151</v>
      </c>
      <c r="K6" s="6" t="s">
        <v>152</v>
      </c>
      <c r="L6" s="6" t="s">
        <v>153</v>
      </c>
      <c r="M6" s="6" t="s">
        <v>154</v>
      </c>
      <c r="N6" s="6" t="s">
        <v>155</v>
      </c>
      <c r="O6" s="6" t="s">
        <v>156</v>
      </c>
      <c r="P6" s="6" t="s">
        <v>157</v>
      </c>
      <c r="Q6" s="6" t="s">
        <v>158</v>
      </c>
      <c r="R6" s="6" t="s">
        <v>159</v>
      </c>
      <c r="S6" s="6" t="s">
        <v>160</v>
      </c>
      <c r="T6" s="6" t="s">
        <v>161</v>
      </c>
      <c r="U6" s="6" t="s">
        <v>162</v>
      </c>
      <c r="V6" s="6" t="s">
        <v>163</v>
      </c>
      <c r="W6" s="6" t="s">
        <v>164</v>
      </c>
      <c r="X6" s="6" t="s">
        <v>165</v>
      </c>
      <c r="Y6" s="6" t="s">
        <v>166</v>
      </c>
      <c r="Z6" s="6" t="s">
        <v>167</v>
      </c>
      <c r="AA6" s="6" t="s">
        <v>168</v>
      </c>
    </row>
    <row r="7">
      <c r="A7" s="3" t="s">
        <v>1311</v>
      </c>
      <c r="B7" s="3" t="s">
        <v>1256</v>
      </c>
      <c r="C7" s="8" t="s">
        <v>1317</v>
      </c>
      <c r="D7" s="8" t="s">
        <v>1318</v>
      </c>
      <c r="E7" s="8" t="s">
        <v>1318</v>
      </c>
      <c r="F7" s="8" t="s">
        <v>1314</v>
      </c>
      <c r="G7" s="8" t="s">
        <v>1312</v>
      </c>
      <c r="H7" s="8" t="s">
        <v>1314</v>
      </c>
      <c r="I7" s="8" t="s">
        <v>1317</v>
      </c>
      <c r="J7" s="8" t="s">
        <v>1320</v>
      </c>
      <c r="K7" s="8" t="s">
        <v>1317</v>
      </c>
      <c r="L7" s="8" t="s">
        <v>1465</v>
      </c>
      <c r="M7" s="8" t="s">
        <v>1323</v>
      </c>
      <c r="N7" s="8" t="s">
        <v>1324</v>
      </c>
      <c r="O7" s="8" t="s">
        <v>1465</v>
      </c>
      <c r="P7" s="8" t="s">
        <v>1318</v>
      </c>
      <c r="Q7" s="8" t="s">
        <v>1312</v>
      </c>
      <c r="R7" s="8" t="s">
        <v>1312</v>
      </c>
      <c r="S7" s="8" t="s">
        <v>1466</v>
      </c>
      <c r="T7" s="8" t="s">
        <v>1323</v>
      </c>
      <c r="U7" s="8" t="s">
        <v>1466</v>
      </c>
      <c r="V7" s="8" t="s">
        <v>1465</v>
      </c>
      <c r="W7" s="8" t="s">
        <v>1467</v>
      </c>
      <c r="X7" s="8" t="s">
        <v>1468</v>
      </c>
      <c r="Y7" s="8" t="s">
        <v>1467</v>
      </c>
      <c r="Z7" s="8" t="s">
        <v>1467</v>
      </c>
      <c r="AA7" s="8" t="s">
        <v>1468</v>
      </c>
    </row>
    <row r="8">
      <c r="A8" s="3" t="s">
        <v>1321</v>
      </c>
      <c r="B8" s="3" t="s">
        <v>1256</v>
      </c>
      <c r="C8" s="8" t="s">
        <v>635</v>
      </c>
      <c r="D8" s="8" t="s">
        <v>635</v>
      </c>
      <c r="E8" s="8" t="s">
        <v>634</v>
      </c>
      <c r="F8" s="8" t="s">
        <v>635</v>
      </c>
      <c r="G8" s="8" t="s">
        <v>635</v>
      </c>
      <c r="H8" s="8" t="s">
        <v>635</v>
      </c>
      <c r="I8" s="8" t="s">
        <v>636</v>
      </c>
      <c r="J8" s="8" t="s">
        <v>1253</v>
      </c>
      <c r="K8" s="8" t="s">
        <v>1253</v>
      </c>
      <c r="L8" s="8" t="s">
        <v>1257</v>
      </c>
      <c r="M8" s="8" t="s">
        <v>1257</v>
      </c>
      <c r="N8" s="8" t="s">
        <v>1257</v>
      </c>
      <c r="O8" s="8" t="s">
        <v>1257</v>
      </c>
      <c r="P8" s="8" t="s">
        <v>1257</v>
      </c>
      <c r="Q8" s="8" t="s">
        <v>1257</v>
      </c>
      <c r="R8" s="8" t="s">
        <v>1257</v>
      </c>
      <c r="S8" s="8" t="s">
        <v>1257</v>
      </c>
      <c r="T8" s="8" t="s">
        <v>1257</v>
      </c>
      <c r="U8" s="8" t="s">
        <v>1257</v>
      </c>
      <c r="V8" s="8" t="s">
        <v>1257</v>
      </c>
      <c r="W8" s="8" t="s">
        <v>1255</v>
      </c>
      <c r="X8" s="8" t="s">
        <v>1254</v>
      </c>
      <c r="Y8" s="8" t="s">
        <v>1254</v>
      </c>
      <c r="Z8" s="8" t="s">
        <v>1254</v>
      </c>
      <c r="AA8" s="8" t="s">
        <v>1254</v>
      </c>
    </row>
    <row r="9">
      <c r="A9" s="10" t="s">
        <v>1322</v>
      </c>
      <c r="B9" s="10" t="s">
        <v>1256</v>
      </c>
      <c r="C9" s="9" t="s">
        <v>615</v>
      </c>
      <c r="D9" s="9" t="s">
        <v>616</v>
      </c>
      <c r="E9" s="9" t="s">
        <v>616</v>
      </c>
      <c r="F9" s="9" t="s">
        <v>634</v>
      </c>
      <c r="G9" s="9" t="s">
        <v>635</v>
      </c>
      <c r="H9" s="9" t="s">
        <v>625</v>
      </c>
      <c r="I9" s="9" t="s">
        <v>1252</v>
      </c>
      <c r="J9" s="9" t="s">
        <v>635</v>
      </c>
      <c r="K9" s="9" t="s">
        <v>1252</v>
      </c>
      <c r="L9" s="9" t="s">
        <v>1257</v>
      </c>
      <c r="M9" s="9" t="s">
        <v>635</v>
      </c>
      <c r="N9" s="9" t="s">
        <v>636</v>
      </c>
      <c r="O9" s="9" t="s">
        <v>1257</v>
      </c>
      <c r="P9" s="9" t="s">
        <v>1252</v>
      </c>
      <c r="Q9" s="9" t="s">
        <v>616</v>
      </c>
      <c r="R9" s="9" t="s">
        <v>625</v>
      </c>
      <c r="S9" s="9" t="s">
        <v>1257</v>
      </c>
      <c r="T9" s="9" t="s">
        <v>635</v>
      </c>
      <c r="U9" s="9" t="s">
        <v>1253</v>
      </c>
      <c r="V9" s="9" t="s">
        <v>1257</v>
      </c>
      <c r="W9" s="9" t="s">
        <v>1257</v>
      </c>
      <c r="X9" s="9" t="s">
        <v>1257</v>
      </c>
      <c r="Y9" s="9" t="s">
        <v>1257</v>
      </c>
      <c r="Z9" s="9" t="s">
        <v>1257</v>
      </c>
      <c r="AA9" s="9" t="s">
        <v>1257</v>
      </c>
    </row>
    <row r="10">
      <c r="A10" s="3" t="s">
        <v>1311</v>
      </c>
      <c r="B10" s="3" t="s">
        <v>829</v>
      </c>
      <c r="C10" s="8" t="s">
        <v>1320</v>
      </c>
      <c r="D10" s="8" t="s">
        <v>1323</v>
      </c>
      <c r="E10" s="8" t="s">
        <v>1320</v>
      </c>
      <c r="F10" s="8" t="s">
        <v>1466</v>
      </c>
      <c r="G10" s="8" t="s">
        <v>1465</v>
      </c>
      <c r="H10" s="8" t="s">
        <v>1466</v>
      </c>
      <c r="I10" s="8" t="s">
        <v>1313</v>
      </c>
      <c r="J10" s="8" t="s">
        <v>1469</v>
      </c>
      <c r="K10" s="8" t="s">
        <v>1323</v>
      </c>
      <c r="L10" s="8" t="s">
        <v>1470</v>
      </c>
      <c r="M10" s="8" t="s">
        <v>1470</v>
      </c>
      <c r="N10" s="8" t="s">
        <v>1470</v>
      </c>
      <c r="O10" s="8" t="s">
        <v>1470</v>
      </c>
      <c r="P10" s="8" t="s">
        <v>1324</v>
      </c>
      <c r="Q10" s="8" t="s">
        <v>1468</v>
      </c>
      <c r="R10" s="8" t="s">
        <v>1467</v>
      </c>
      <c r="S10" s="8" t="s">
        <v>1470</v>
      </c>
      <c r="T10" s="8" t="s">
        <v>1470</v>
      </c>
      <c r="U10" s="8" t="s">
        <v>1470</v>
      </c>
      <c r="V10" s="8" t="s">
        <v>1470</v>
      </c>
      <c r="W10" s="8" t="s">
        <v>1470</v>
      </c>
      <c r="X10" s="8" t="s">
        <v>1470</v>
      </c>
      <c r="Y10" s="8" t="s">
        <v>1470</v>
      </c>
      <c r="Z10" s="8" t="s">
        <v>1470</v>
      </c>
      <c r="AA10" s="8" t="s">
        <v>1470</v>
      </c>
    </row>
    <row r="11">
      <c r="A11" s="3" t="s">
        <v>1322</v>
      </c>
      <c r="B11" s="3" t="s">
        <v>829</v>
      </c>
      <c r="C11" s="8" t="s">
        <v>612</v>
      </c>
      <c r="D11" s="8" t="s">
        <v>613</v>
      </c>
      <c r="E11" s="8" t="s">
        <v>613</v>
      </c>
      <c r="F11" s="8" t="s">
        <v>1252</v>
      </c>
      <c r="G11" s="8" t="s">
        <v>614</v>
      </c>
      <c r="H11" s="8" t="s">
        <v>624</v>
      </c>
      <c r="I11" s="8" t="s">
        <v>611</v>
      </c>
      <c r="J11" s="8" t="s">
        <v>614</v>
      </c>
      <c r="K11" s="8" t="s">
        <v>611</v>
      </c>
      <c r="L11" s="8" t="s">
        <v>615</v>
      </c>
      <c r="M11" s="8" t="s">
        <v>1252</v>
      </c>
      <c r="N11" s="8" t="s">
        <v>614</v>
      </c>
      <c r="O11" s="8" t="s">
        <v>615</v>
      </c>
      <c r="P11" s="8" t="s">
        <v>610</v>
      </c>
      <c r="Q11" s="8" t="s">
        <v>623</v>
      </c>
      <c r="R11" s="8" t="s">
        <v>623</v>
      </c>
      <c r="S11" s="8" t="s">
        <v>615</v>
      </c>
      <c r="T11" s="8" t="s">
        <v>1252</v>
      </c>
      <c r="U11" s="8" t="s">
        <v>615</v>
      </c>
      <c r="V11" s="8" t="s">
        <v>616</v>
      </c>
      <c r="W11" s="8" t="s">
        <v>616</v>
      </c>
      <c r="X11" s="8" t="s">
        <v>616</v>
      </c>
      <c r="Y11" s="8" t="s">
        <v>616</v>
      </c>
      <c r="Z11" s="8" t="s">
        <v>616</v>
      </c>
      <c r="AA11" s="8" t="s">
        <v>616</v>
      </c>
    </row>
    <row r="12">
      <c r="A12" s="3" t="s">
        <v>1311</v>
      </c>
      <c r="B12" s="3" t="s">
        <v>866</v>
      </c>
      <c r="C12" s="8" t="s">
        <v>1327</v>
      </c>
      <c r="D12" s="8" t="s">
        <v>1471</v>
      </c>
      <c r="E12" s="8" t="s">
        <v>1472</v>
      </c>
      <c r="F12" s="8" t="s">
        <v>1325</v>
      </c>
      <c r="G12" s="8" t="s">
        <v>1316</v>
      </c>
      <c r="H12" s="8" t="s">
        <v>1325</v>
      </c>
      <c r="I12" s="8" t="s">
        <v>1472</v>
      </c>
      <c r="J12" s="8" t="s">
        <v>1318</v>
      </c>
      <c r="K12" s="8" t="s">
        <v>1472</v>
      </c>
      <c r="L12" s="8" t="s">
        <v>1314</v>
      </c>
      <c r="M12" s="8" t="s">
        <v>1318</v>
      </c>
      <c r="N12" s="8" t="s">
        <v>1315</v>
      </c>
      <c r="O12" s="8" t="s">
        <v>1314</v>
      </c>
      <c r="P12" s="8" t="s">
        <v>1472</v>
      </c>
      <c r="Q12" s="8" t="s">
        <v>1325</v>
      </c>
      <c r="R12" s="8" t="s">
        <v>1325</v>
      </c>
      <c r="S12" s="8" t="s">
        <v>1314</v>
      </c>
      <c r="T12" s="8" t="s">
        <v>1318</v>
      </c>
      <c r="U12" s="8" t="s">
        <v>1314</v>
      </c>
      <c r="V12" s="8" t="s">
        <v>1312</v>
      </c>
      <c r="W12" s="8" t="s">
        <v>1313</v>
      </c>
      <c r="X12" s="8" t="s">
        <v>1312</v>
      </c>
      <c r="Y12" s="8" t="s">
        <v>1313</v>
      </c>
      <c r="Z12" s="8" t="s">
        <v>1313</v>
      </c>
      <c r="AA12" s="8" t="s">
        <v>1313</v>
      </c>
    </row>
    <row r="13">
      <c r="A13" s="10" t="s">
        <v>1322</v>
      </c>
      <c r="B13" s="10" t="s">
        <v>866</v>
      </c>
      <c r="C13" s="9" t="s">
        <v>1253</v>
      </c>
      <c r="D13" s="9" t="s">
        <v>1257</v>
      </c>
      <c r="E13" s="9" t="s">
        <v>1257</v>
      </c>
      <c r="F13" s="9" t="s">
        <v>1273</v>
      </c>
      <c r="G13" s="9" t="s">
        <v>1273</v>
      </c>
      <c r="H13" s="9" t="s">
        <v>1254</v>
      </c>
      <c r="I13" s="9" t="s">
        <v>635</v>
      </c>
      <c r="J13" s="9" t="s">
        <v>1273</v>
      </c>
      <c r="K13" s="9" t="s">
        <v>635</v>
      </c>
      <c r="L13" s="9" t="s">
        <v>1273</v>
      </c>
      <c r="M13" s="9" t="s">
        <v>1273</v>
      </c>
      <c r="N13" s="9" t="s">
        <v>1273</v>
      </c>
      <c r="O13" s="9" t="s">
        <v>1273</v>
      </c>
      <c r="P13" s="9" t="s">
        <v>636</v>
      </c>
      <c r="Q13" s="9" t="s">
        <v>1255</v>
      </c>
      <c r="R13" s="9" t="s">
        <v>1273</v>
      </c>
      <c r="S13" s="9" t="s">
        <v>1273</v>
      </c>
      <c r="T13" s="9" t="s">
        <v>1273</v>
      </c>
      <c r="U13" s="9" t="s">
        <v>1273</v>
      </c>
      <c r="V13" s="9" t="s">
        <v>1273</v>
      </c>
      <c r="W13" s="9" t="s">
        <v>1273</v>
      </c>
      <c r="X13" s="9" t="s">
        <v>1273</v>
      </c>
      <c r="Y13" s="9" t="s">
        <v>1273</v>
      </c>
      <c r="Z13" s="9" t="s">
        <v>1273</v>
      </c>
      <c r="AA13" s="9" t="s">
        <v>1273</v>
      </c>
    </row>
    <row r="16">
      <c r="A16" s="13" t="s">
        <v>1473</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row>
    <row r="17">
      <c r="A17" s="7" t="s">
        <v>1474</v>
      </c>
    </row>
    <row r="18">
      <c r="A18" s="7" t="s">
        <v>1260</v>
      </c>
    </row>
    <row r="19">
      <c r="A19" s="6" t="s">
        <v>148</v>
      </c>
      <c r="B19" s="6" t="s">
        <v>1310</v>
      </c>
      <c r="C19" s="6" t="s">
        <v>824</v>
      </c>
      <c r="D19" s="6" t="s">
        <v>825</v>
      </c>
      <c r="E19" s="6" t="s">
        <v>826</v>
      </c>
      <c r="F19" s="6" t="s">
        <v>827</v>
      </c>
      <c r="G19" s="6" t="s">
        <v>828</v>
      </c>
      <c r="H19" s="6" t="s">
        <v>149</v>
      </c>
      <c r="I19" s="6" t="s">
        <v>150</v>
      </c>
      <c r="J19" s="6" t="s">
        <v>151</v>
      </c>
      <c r="K19" s="6" t="s">
        <v>152</v>
      </c>
      <c r="L19" s="6" t="s">
        <v>153</v>
      </c>
      <c r="M19" s="6" t="s">
        <v>154</v>
      </c>
      <c r="N19" s="6" t="s">
        <v>155</v>
      </c>
      <c r="O19" s="6" t="s">
        <v>156</v>
      </c>
      <c r="P19" s="6" t="s">
        <v>157</v>
      </c>
      <c r="Q19" s="6" t="s">
        <v>158</v>
      </c>
      <c r="R19" s="6" t="s">
        <v>159</v>
      </c>
      <c r="S19" s="6" t="s">
        <v>160</v>
      </c>
      <c r="T19" s="6" t="s">
        <v>161</v>
      </c>
      <c r="U19" s="6" t="s">
        <v>162</v>
      </c>
      <c r="V19" s="6" t="s">
        <v>163</v>
      </c>
      <c r="W19" s="6" t="s">
        <v>164</v>
      </c>
      <c r="X19" s="6" t="s">
        <v>165</v>
      </c>
      <c r="Y19" s="6" t="s">
        <v>166</v>
      </c>
      <c r="Z19" s="6" t="s">
        <v>167</v>
      </c>
      <c r="AA19" s="6" t="s">
        <v>168</v>
      </c>
    </row>
    <row r="20">
      <c r="A20" s="3" t="s">
        <v>1311</v>
      </c>
      <c r="B20" s="3" t="s">
        <v>1256</v>
      </c>
      <c r="C20" s="8" t="s">
        <v>1475</v>
      </c>
      <c r="D20" s="8" t="s">
        <v>1476</v>
      </c>
      <c r="E20" s="8" t="s">
        <v>1477</v>
      </c>
      <c r="F20" s="8" t="s">
        <v>1478</v>
      </c>
      <c r="G20" s="8" t="s">
        <v>1479</v>
      </c>
      <c r="H20" s="8" t="s">
        <v>1478</v>
      </c>
      <c r="I20" s="8" t="s">
        <v>1480</v>
      </c>
      <c r="J20" s="8" t="s">
        <v>818</v>
      </c>
      <c r="K20" s="8" t="s">
        <v>1481</v>
      </c>
      <c r="L20" s="8" t="s">
        <v>883</v>
      </c>
      <c r="M20" s="8" t="s">
        <v>1482</v>
      </c>
      <c r="N20" s="8" t="s">
        <v>1413</v>
      </c>
      <c r="O20" s="8" t="s">
        <v>1483</v>
      </c>
      <c r="P20" s="8" t="s">
        <v>1484</v>
      </c>
      <c r="Q20" s="8" t="s">
        <v>1457</v>
      </c>
      <c r="R20" s="8" t="s">
        <v>1420</v>
      </c>
      <c r="S20" s="8" t="s">
        <v>1354</v>
      </c>
      <c r="T20" s="8" t="s">
        <v>1339</v>
      </c>
      <c r="U20" s="8" t="s">
        <v>1485</v>
      </c>
      <c r="V20" s="8" t="s">
        <v>1486</v>
      </c>
      <c r="W20" s="8" t="s">
        <v>1447</v>
      </c>
      <c r="X20" s="8" t="s">
        <v>1350</v>
      </c>
      <c r="Y20" s="8" t="s">
        <v>1487</v>
      </c>
      <c r="Z20" s="8" t="s">
        <v>1350</v>
      </c>
      <c r="AA20" s="8" t="s">
        <v>1376</v>
      </c>
    </row>
    <row r="21">
      <c r="A21" s="3" t="s">
        <v>1321</v>
      </c>
      <c r="B21" s="3" t="s">
        <v>1256</v>
      </c>
      <c r="C21" s="8" t="s">
        <v>787</v>
      </c>
      <c r="D21" s="8" t="s">
        <v>788</v>
      </c>
      <c r="E21" s="8" t="s">
        <v>860</v>
      </c>
      <c r="F21" s="8" t="s">
        <v>773</v>
      </c>
      <c r="G21" s="8" t="s">
        <v>773</v>
      </c>
      <c r="H21" s="8" t="s">
        <v>787</v>
      </c>
      <c r="I21" s="8" t="s">
        <v>789</v>
      </c>
      <c r="J21" s="8" t="s">
        <v>912</v>
      </c>
      <c r="K21" s="8" t="s">
        <v>911</v>
      </c>
      <c r="L21" s="8" t="s">
        <v>777</v>
      </c>
      <c r="M21" s="8" t="s">
        <v>777</v>
      </c>
      <c r="N21" s="8" t="s">
        <v>777</v>
      </c>
      <c r="O21" s="8" t="s">
        <v>911</v>
      </c>
      <c r="P21" s="8" t="s">
        <v>911</v>
      </c>
      <c r="Q21" s="8" t="s">
        <v>911</v>
      </c>
      <c r="R21" s="8" t="s">
        <v>912</v>
      </c>
      <c r="S21" s="8" t="s">
        <v>775</v>
      </c>
      <c r="T21" s="8" t="s">
        <v>789</v>
      </c>
      <c r="U21" s="8" t="s">
        <v>912</v>
      </c>
      <c r="V21" s="8" t="s">
        <v>912</v>
      </c>
      <c r="W21" s="8" t="s">
        <v>1043</v>
      </c>
      <c r="X21" s="8" t="s">
        <v>783</v>
      </c>
      <c r="Y21" s="8" t="s">
        <v>790</v>
      </c>
      <c r="Z21" s="8" t="s">
        <v>914</v>
      </c>
      <c r="AA21" s="8" t="s">
        <v>790</v>
      </c>
    </row>
    <row r="22">
      <c r="A22" s="3" t="s">
        <v>1322</v>
      </c>
      <c r="B22" s="3" t="s">
        <v>1256</v>
      </c>
      <c r="C22" s="8" t="s">
        <v>863</v>
      </c>
      <c r="D22" s="8" t="s">
        <v>779</v>
      </c>
      <c r="E22" s="8" t="s">
        <v>862</v>
      </c>
      <c r="F22" s="8" t="s">
        <v>861</v>
      </c>
      <c r="G22" s="8" t="s">
        <v>860</v>
      </c>
      <c r="H22" s="8" t="s">
        <v>910</v>
      </c>
      <c r="I22" s="8" t="s">
        <v>868</v>
      </c>
      <c r="J22" s="8" t="s">
        <v>773</v>
      </c>
      <c r="K22" s="8" t="s">
        <v>760</v>
      </c>
      <c r="L22" s="8" t="s">
        <v>911</v>
      </c>
      <c r="M22" s="8" t="s">
        <v>861</v>
      </c>
      <c r="N22" s="8" t="s">
        <v>860</v>
      </c>
      <c r="O22" s="8" t="s">
        <v>775</v>
      </c>
      <c r="P22" s="8" t="s">
        <v>797</v>
      </c>
      <c r="Q22" s="8" t="s">
        <v>760</v>
      </c>
      <c r="R22" s="8" t="s">
        <v>868</v>
      </c>
      <c r="S22" s="8" t="s">
        <v>778</v>
      </c>
      <c r="T22" s="8" t="s">
        <v>776</v>
      </c>
      <c r="U22" s="8" t="s">
        <v>782</v>
      </c>
      <c r="V22" s="8" t="s">
        <v>775</v>
      </c>
      <c r="W22" s="8" t="s">
        <v>912</v>
      </c>
      <c r="X22" s="8" t="s">
        <v>912</v>
      </c>
      <c r="Y22" s="8" t="s">
        <v>912</v>
      </c>
      <c r="Z22" s="8" t="s">
        <v>912</v>
      </c>
      <c r="AA22" s="8" t="s">
        <v>912</v>
      </c>
    </row>
    <row r="23">
      <c r="A23" s="10" t="s">
        <v>1358</v>
      </c>
      <c r="B23" s="10" t="s">
        <v>1256</v>
      </c>
      <c r="C23" s="9" t="s">
        <v>1488</v>
      </c>
      <c r="D23" s="9" t="s">
        <v>877</v>
      </c>
      <c r="E23" s="9" t="s">
        <v>1489</v>
      </c>
      <c r="F23" s="9" t="s">
        <v>1490</v>
      </c>
      <c r="G23" s="9" t="s">
        <v>1491</v>
      </c>
      <c r="H23" s="9" t="s">
        <v>1491</v>
      </c>
      <c r="I23" s="9" t="s">
        <v>806</v>
      </c>
      <c r="J23" s="9" t="s">
        <v>1492</v>
      </c>
      <c r="K23" s="9" t="s">
        <v>1493</v>
      </c>
      <c r="L23" s="9" t="s">
        <v>1494</v>
      </c>
      <c r="M23" s="9" t="s">
        <v>955</v>
      </c>
      <c r="N23" s="9" t="s">
        <v>1495</v>
      </c>
      <c r="O23" s="9" t="s">
        <v>1496</v>
      </c>
      <c r="P23" s="9" t="s">
        <v>1406</v>
      </c>
      <c r="Q23" s="9" t="s">
        <v>1428</v>
      </c>
      <c r="R23" s="9" t="s">
        <v>1497</v>
      </c>
      <c r="S23" s="9" t="s">
        <v>1498</v>
      </c>
      <c r="T23" s="9" t="s">
        <v>1499</v>
      </c>
      <c r="U23" s="9" t="s">
        <v>1403</v>
      </c>
      <c r="V23" s="9" t="s">
        <v>1500</v>
      </c>
      <c r="W23" s="9" t="s">
        <v>1501</v>
      </c>
      <c r="X23" s="9" t="s">
        <v>1502</v>
      </c>
      <c r="Y23" s="9" t="s">
        <v>1396</v>
      </c>
      <c r="Z23" s="9" t="s">
        <v>1370</v>
      </c>
      <c r="AA23" s="9" t="s">
        <v>1375</v>
      </c>
    </row>
    <row r="24">
      <c r="A24" s="3" t="s">
        <v>1322</v>
      </c>
      <c r="B24" s="3" t="s">
        <v>829</v>
      </c>
      <c r="C24" s="8" t="s">
        <v>905</v>
      </c>
      <c r="D24" s="8" t="s">
        <v>832</v>
      </c>
      <c r="E24" s="8" t="s">
        <v>762</v>
      </c>
      <c r="F24" s="8" t="s">
        <v>760</v>
      </c>
      <c r="G24" s="8" t="s">
        <v>793</v>
      </c>
      <c r="H24" s="8" t="s">
        <v>761</v>
      </c>
      <c r="I24" s="8" t="s">
        <v>764</v>
      </c>
      <c r="J24" s="8" t="s">
        <v>758</v>
      </c>
      <c r="K24" s="8" t="s">
        <v>833</v>
      </c>
      <c r="L24" s="8" t="s">
        <v>792</v>
      </c>
      <c r="M24" s="8" t="s">
        <v>762</v>
      </c>
      <c r="N24" s="8" t="s">
        <v>905</v>
      </c>
      <c r="O24" s="8" t="s">
        <v>847</v>
      </c>
      <c r="P24" s="8" t="s">
        <v>906</v>
      </c>
      <c r="Q24" s="8" t="s">
        <v>801</v>
      </c>
      <c r="R24" s="8" t="s">
        <v>907</v>
      </c>
      <c r="S24" s="8" t="s">
        <v>831</v>
      </c>
      <c r="T24" s="8" t="s">
        <v>908</v>
      </c>
      <c r="U24" s="8" t="s">
        <v>785</v>
      </c>
      <c r="V24" s="8" t="s">
        <v>849</v>
      </c>
      <c r="W24" s="8" t="s">
        <v>905</v>
      </c>
      <c r="X24" s="8" t="s">
        <v>856</v>
      </c>
      <c r="Y24" s="8" t="s">
        <v>831</v>
      </c>
      <c r="Z24" s="8" t="s">
        <v>909</v>
      </c>
      <c r="AA24" s="8" t="s">
        <v>831</v>
      </c>
    </row>
    <row r="25">
      <c r="A25" s="3" t="s">
        <v>1358</v>
      </c>
      <c r="B25" s="3" t="s">
        <v>829</v>
      </c>
      <c r="C25" s="8" t="s">
        <v>874</v>
      </c>
      <c r="D25" s="8" t="s">
        <v>1503</v>
      </c>
      <c r="E25" s="8" t="s">
        <v>1504</v>
      </c>
      <c r="F25" s="8" t="s">
        <v>1494</v>
      </c>
      <c r="G25" s="8" t="s">
        <v>1494</v>
      </c>
      <c r="H25" s="8" t="s">
        <v>931</v>
      </c>
      <c r="I25" s="8" t="s">
        <v>804</v>
      </c>
      <c r="J25" s="8" t="s">
        <v>897</v>
      </c>
      <c r="K25" s="8" t="s">
        <v>899</v>
      </c>
      <c r="L25" s="8" t="s">
        <v>899</v>
      </c>
      <c r="M25" s="8" t="s">
        <v>1279</v>
      </c>
      <c r="N25" s="8" t="s">
        <v>1505</v>
      </c>
      <c r="O25" s="8" t="s">
        <v>1506</v>
      </c>
      <c r="P25" s="8" t="s">
        <v>1338</v>
      </c>
      <c r="Q25" s="8" t="s">
        <v>1283</v>
      </c>
      <c r="R25" s="8" t="s">
        <v>1393</v>
      </c>
      <c r="S25" s="8" t="s">
        <v>1378</v>
      </c>
      <c r="T25" s="8" t="s">
        <v>1507</v>
      </c>
      <c r="U25" s="8" t="s">
        <v>1508</v>
      </c>
      <c r="V25" s="8" t="s">
        <v>1370</v>
      </c>
      <c r="W25" s="8" t="s">
        <v>1083</v>
      </c>
      <c r="X25" s="8" t="s">
        <v>1079</v>
      </c>
      <c r="Y25" s="8" t="s">
        <v>1509</v>
      </c>
      <c r="Z25" s="8" t="s">
        <v>1301</v>
      </c>
      <c r="AA25" s="8" t="s">
        <v>1510</v>
      </c>
    </row>
    <row r="26">
      <c r="A26" s="3" t="s">
        <v>1322</v>
      </c>
      <c r="B26" s="3" t="s">
        <v>866</v>
      </c>
      <c r="C26" s="8" t="s">
        <v>912</v>
      </c>
      <c r="D26" s="8" t="s">
        <v>913</v>
      </c>
      <c r="E26" s="8" t="s">
        <v>777</v>
      </c>
      <c r="F26" s="8" t="s">
        <v>916</v>
      </c>
      <c r="G26" s="8" t="s">
        <v>916</v>
      </c>
      <c r="H26" s="8" t="s">
        <v>914</v>
      </c>
      <c r="I26" s="8" t="s">
        <v>782</v>
      </c>
      <c r="J26" s="8" t="s">
        <v>916</v>
      </c>
      <c r="K26" s="8" t="s">
        <v>860</v>
      </c>
      <c r="L26" s="8" t="s">
        <v>916</v>
      </c>
      <c r="M26" s="8" t="s">
        <v>916</v>
      </c>
      <c r="N26" s="8" t="s">
        <v>916</v>
      </c>
      <c r="O26" s="8" t="s">
        <v>916</v>
      </c>
      <c r="P26" s="8" t="s">
        <v>915</v>
      </c>
      <c r="Q26" s="8" t="s">
        <v>917</v>
      </c>
      <c r="R26" s="8" t="s">
        <v>916</v>
      </c>
      <c r="S26" s="8" t="s">
        <v>916</v>
      </c>
      <c r="T26" s="8" t="s">
        <v>916</v>
      </c>
      <c r="U26" s="8" t="s">
        <v>916</v>
      </c>
      <c r="V26" s="8" t="s">
        <v>916</v>
      </c>
      <c r="W26" s="8" t="s">
        <v>916</v>
      </c>
      <c r="X26" s="8" t="s">
        <v>916</v>
      </c>
      <c r="Y26" s="8" t="s">
        <v>916</v>
      </c>
      <c r="Z26" s="8" t="s">
        <v>916</v>
      </c>
      <c r="AA26" s="8" t="s">
        <v>916</v>
      </c>
    </row>
    <row r="27">
      <c r="A27" s="10" t="s">
        <v>1358</v>
      </c>
      <c r="B27" s="10" t="s">
        <v>866</v>
      </c>
      <c r="C27" s="9" t="s">
        <v>820</v>
      </c>
      <c r="D27" s="9" t="s">
        <v>1511</v>
      </c>
      <c r="E27" s="9" t="s">
        <v>1512</v>
      </c>
      <c r="F27" s="9" t="s">
        <v>875</v>
      </c>
      <c r="G27" s="9" t="s">
        <v>1513</v>
      </c>
      <c r="H27" s="9" t="s">
        <v>814</v>
      </c>
      <c r="I27" s="9" t="s">
        <v>1514</v>
      </c>
      <c r="J27" s="9" t="s">
        <v>814</v>
      </c>
      <c r="K27" s="9" t="s">
        <v>1515</v>
      </c>
      <c r="L27" s="9" t="s">
        <v>883</v>
      </c>
      <c r="M27" s="9" t="s">
        <v>1482</v>
      </c>
      <c r="N27" s="9" t="s">
        <v>1413</v>
      </c>
      <c r="O27" s="9" t="s">
        <v>1483</v>
      </c>
      <c r="P27" s="9" t="s">
        <v>1496</v>
      </c>
      <c r="Q27" s="9" t="s">
        <v>1516</v>
      </c>
      <c r="R27" s="9" t="s">
        <v>1281</v>
      </c>
      <c r="S27" s="9" t="s">
        <v>1354</v>
      </c>
      <c r="T27" s="9" t="s">
        <v>1339</v>
      </c>
      <c r="U27" s="9" t="s">
        <v>1485</v>
      </c>
      <c r="V27" s="9" t="s">
        <v>1486</v>
      </c>
      <c r="W27" s="9" t="s">
        <v>1447</v>
      </c>
      <c r="X27" s="9" t="s">
        <v>1350</v>
      </c>
      <c r="Y27" s="9" t="s">
        <v>1487</v>
      </c>
      <c r="Z27" s="9" t="s">
        <v>1350</v>
      </c>
      <c r="AA27" s="9" t="s">
        <v>1376</v>
      </c>
    </row>
    <row r="30">
      <c r="A30" s="13" t="s">
        <v>1517</v>
      </c>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row>
    <row r="31">
      <c r="A31" s="7" t="s">
        <v>1474</v>
      </c>
    </row>
    <row r="32">
      <c r="A32" s="7" t="s">
        <v>1405</v>
      </c>
    </row>
    <row r="33">
      <c r="A33" s="6" t="s">
        <v>148</v>
      </c>
      <c r="B33" s="6" t="s">
        <v>1310</v>
      </c>
      <c r="C33" s="6" t="s">
        <v>824</v>
      </c>
      <c r="D33" s="6" t="s">
        <v>825</v>
      </c>
      <c r="E33" s="6" t="s">
        <v>826</v>
      </c>
      <c r="F33" s="6" t="s">
        <v>827</v>
      </c>
      <c r="G33" s="6" t="s">
        <v>828</v>
      </c>
      <c r="H33" s="6" t="s">
        <v>149</v>
      </c>
      <c r="I33" s="6" t="s">
        <v>150</v>
      </c>
      <c r="J33" s="6" t="s">
        <v>151</v>
      </c>
      <c r="K33" s="6" t="s">
        <v>152</v>
      </c>
      <c r="L33" s="6" t="s">
        <v>153</v>
      </c>
      <c r="M33" s="6" t="s">
        <v>154</v>
      </c>
      <c r="N33" s="6" t="s">
        <v>155</v>
      </c>
      <c r="O33" s="6" t="s">
        <v>156</v>
      </c>
      <c r="P33" s="6" t="s">
        <v>157</v>
      </c>
      <c r="Q33" s="6" t="s">
        <v>158</v>
      </c>
      <c r="R33" s="6" t="s">
        <v>159</v>
      </c>
      <c r="S33" s="6" t="s">
        <v>160</v>
      </c>
      <c r="T33" s="6" t="s">
        <v>161</v>
      </c>
      <c r="U33" s="6" t="s">
        <v>162</v>
      </c>
      <c r="V33" s="6" t="s">
        <v>163</v>
      </c>
      <c r="W33" s="6" t="s">
        <v>164</v>
      </c>
      <c r="X33" s="6" t="s">
        <v>165</v>
      </c>
      <c r="Y33" s="6" t="s">
        <v>166</v>
      </c>
      <c r="Z33" s="6" t="s">
        <v>167</v>
      </c>
      <c r="AA33" s="6" t="s">
        <v>168</v>
      </c>
    </row>
    <row r="34">
      <c r="A34" s="3" t="s">
        <v>1311</v>
      </c>
      <c r="B34" s="3" t="s">
        <v>1256</v>
      </c>
      <c r="C34" s="8" t="s">
        <v>780</v>
      </c>
      <c r="D34" s="8" t="s">
        <v>779</v>
      </c>
      <c r="E34" s="8" t="s">
        <v>862</v>
      </c>
      <c r="F34" s="8" t="s">
        <v>776</v>
      </c>
      <c r="G34" s="8" t="s">
        <v>776</v>
      </c>
      <c r="H34" s="8" t="s">
        <v>776</v>
      </c>
      <c r="I34" s="8" t="s">
        <v>776</v>
      </c>
      <c r="J34" s="8" t="s">
        <v>863</v>
      </c>
      <c r="K34" s="8" t="s">
        <v>862</v>
      </c>
      <c r="L34" s="8" t="s">
        <v>863</v>
      </c>
      <c r="M34" s="8" t="s">
        <v>776</v>
      </c>
      <c r="N34" s="8" t="s">
        <v>776</v>
      </c>
      <c r="O34" s="8" t="s">
        <v>776</v>
      </c>
      <c r="P34" s="8" t="s">
        <v>774</v>
      </c>
      <c r="Q34" s="8" t="s">
        <v>862</v>
      </c>
      <c r="R34" s="8" t="s">
        <v>776</v>
      </c>
      <c r="S34" s="8" t="s">
        <v>757</v>
      </c>
      <c r="T34" s="8" t="s">
        <v>759</v>
      </c>
      <c r="U34" s="8" t="s">
        <v>864</v>
      </c>
      <c r="V34" s="8" t="s">
        <v>792</v>
      </c>
      <c r="W34" s="8" t="s">
        <v>793</v>
      </c>
      <c r="X34" s="8" t="s">
        <v>799</v>
      </c>
      <c r="Y34" s="8" t="s">
        <v>793</v>
      </c>
      <c r="Z34" s="8" t="s">
        <v>793</v>
      </c>
      <c r="AA34" s="8" t="s">
        <v>759</v>
      </c>
    </row>
    <row r="35">
      <c r="A35" s="3" t="s">
        <v>1321</v>
      </c>
      <c r="B35" s="3" t="s">
        <v>1256</v>
      </c>
      <c r="C35" s="8" t="s">
        <v>1043</v>
      </c>
      <c r="D35" s="8" t="s">
        <v>917</v>
      </c>
      <c r="E35" s="8" t="s">
        <v>917</v>
      </c>
      <c r="F35" s="8" t="s">
        <v>917</v>
      </c>
      <c r="G35" s="8" t="s">
        <v>917</v>
      </c>
      <c r="H35" s="8" t="s">
        <v>917</v>
      </c>
      <c r="I35" s="8" t="s">
        <v>1043</v>
      </c>
      <c r="J35" s="8" t="s">
        <v>1043</v>
      </c>
      <c r="K35" s="8" t="s">
        <v>1043</v>
      </c>
      <c r="L35" s="8" t="s">
        <v>1043</v>
      </c>
      <c r="M35" s="8" t="s">
        <v>1043</v>
      </c>
      <c r="N35" s="8" t="s">
        <v>1043</v>
      </c>
      <c r="O35" s="8" t="s">
        <v>1043</v>
      </c>
      <c r="P35" s="8" t="s">
        <v>1043</v>
      </c>
      <c r="Q35" s="8" t="s">
        <v>1043</v>
      </c>
      <c r="R35" s="8" t="s">
        <v>1043</v>
      </c>
      <c r="S35" s="8" t="s">
        <v>1043</v>
      </c>
      <c r="T35" s="8" t="s">
        <v>1043</v>
      </c>
      <c r="U35" s="8" t="s">
        <v>1043</v>
      </c>
      <c r="V35" s="8" t="s">
        <v>1043</v>
      </c>
      <c r="W35" s="8" t="s">
        <v>1154</v>
      </c>
      <c r="X35" s="8" t="s">
        <v>1154</v>
      </c>
      <c r="Y35" s="8" t="s">
        <v>1154</v>
      </c>
      <c r="Z35" s="8" t="s">
        <v>1154</v>
      </c>
      <c r="AA35" s="8" t="s">
        <v>1154</v>
      </c>
    </row>
    <row r="36">
      <c r="A36" s="3" t="s">
        <v>1322</v>
      </c>
      <c r="B36" s="3" t="s">
        <v>1256</v>
      </c>
      <c r="C36" s="8" t="s">
        <v>914</v>
      </c>
      <c r="D36" s="8" t="s">
        <v>917</v>
      </c>
      <c r="E36" s="8" t="s">
        <v>914</v>
      </c>
      <c r="F36" s="8" t="s">
        <v>917</v>
      </c>
      <c r="G36" s="8" t="s">
        <v>917</v>
      </c>
      <c r="H36" s="8" t="s">
        <v>917</v>
      </c>
      <c r="I36" s="8" t="s">
        <v>790</v>
      </c>
      <c r="J36" s="8" t="s">
        <v>1043</v>
      </c>
      <c r="K36" s="8" t="s">
        <v>790</v>
      </c>
      <c r="L36" s="8" t="s">
        <v>1043</v>
      </c>
      <c r="M36" s="8" t="s">
        <v>1043</v>
      </c>
      <c r="N36" s="8" t="s">
        <v>1043</v>
      </c>
      <c r="O36" s="8" t="s">
        <v>1043</v>
      </c>
      <c r="P36" s="8" t="s">
        <v>914</v>
      </c>
      <c r="Q36" s="8" t="s">
        <v>917</v>
      </c>
      <c r="R36" s="8" t="s">
        <v>917</v>
      </c>
      <c r="S36" s="8" t="s">
        <v>1043</v>
      </c>
      <c r="T36" s="8" t="s">
        <v>917</v>
      </c>
      <c r="U36" s="8" t="s">
        <v>1043</v>
      </c>
      <c r="V36" s="8" t="s">
        <v>1043</v>
      </c>
      <c r="W36" s="8" t="s">
        <v>1043</v>
      </c>
      <c r="X36" s="8" t="s">
        <v>1043</v>
      </c>
      <c r="Y36" s="8" t="s">
        <v>1043</v>
      </c>
      <c r="Z36" s="8" t="s">
        <v>1043</v>
      </c>
      <c r="AA36" s="8" t="s">
        <v>1043</v>
      </c>
    </row>
    <row r="37">
      <c r="A37" s="10" t="s">
        <v>1358</v>
      </c>
      <c r="B37" s="10" t="s">
        <v>1256</v>
      </c>
      <c r="C37" s="9" t="s">
        <v>776</v>
      </c>
      <c r="D37" s="9" t="s">
        <v>863</v>
      </c>
      <c r="E37" s="9" t="s">
        <v>759</v>
      </c>
      <c r="F37" s="9" t="s">
        <v>759</v>
      </c>
      <c r="G37" s="9" t="s">
        <v>1040</v>
      </c>
      <c r="H37" s="9" t="s">
        <v>1040</v>
      </c>
      <c r="I37" s="9" t="s">
        <v>864</v>
      </c>
      <c r="J37" s="9" t="s">
        <v>1040</v>
      </c>
      <c r="K37" s="9" t="s">
        <v>759</v>
      </c>
      <c r="L37" s="9" t="s">
        <v>757</v>
      </c>
      <c r="M37" s="9" t="s">
        <v>759</v>
      </c>
      <c r="N37" s="9" t="s">
        <v>757</v>
      </c>
      <c r="O37" s="9" t="s">
        <v>863</v>
      </c>
      <c r="P37" s="9" t="s">
        <v>757</v>
      </c>
      <c r="Q37" s="9" t="s">
        <v>757</v>
      </c>
      <c r="R37" s="9" t="s">
        <v>759</v>
      </c>
      <c r="S37" s="9" t="s">
        <v>1040</v>
      </c>
      <c r="T37" s="9" t="s">
        <v>864</v>
      </c>
      <c r="U37" s="9" t="s">
        <v>770</v>
      </c>
      <c r="V37" s="9" t="s">
        <v>770</v>
      </c>
      <c r="W37" s="9" t="s">
        <v>793</v>
      </c>
      <c r="X37" s="9" t="s">
        <v>758</v>
      </c>
      <c r="Y37" s="9" t="s">
        <v>799</v>
      </c>
      <c r="Z37" s="9" t="s">
        <v>799</v>
      </c>
      <c r="AA37" s="9" t="s">
        <v>1040</v>
      </c>
    </row>
    <row r="38">
      <c r="A38" s="3" t="s">
        <v>1322</v>
      </c>
      <c r="B38" s="3" t="s">
        <v>829</v>
      </c>
      <c r="C38" s="8" t="s">
        <v>790</v>
      </c>
      <c r="D38" s="8" t="s">
        <v>790</v>
      </c>
      <c r="E38" s="8" t="s">
        <v>790</v>
      </c>
      <c r="F38" s="8" t="s">
        <v>790</v>
      </c>
      <c r="G38" s="8" t="s">
        <v>914</v>
      </c>
      <c r="H38" s="8" t="s">
        <v>790</v>
      </c>
      <c r="I38" s="8" t="s">
        <v>783</v>
      </c>
      <c r="J38" s="8" t="s">
        <v>790</v>
      </c>
      <c r="K38" s="8" t="s">
        <v>783</v>
      </c>
      <c r="L38" s="8" t="s">
        <v>914</v>
      </c>
      <c r="M38" s="8" t="s">
        <v>790</v>
      </c>
      <c r="N38" s="8" t="s">
        <v>914</v>
      </c>
      <c r="O38" s="8" t="s">
        <v>914</v>
      </c>
      <c r="P38" s="8" t="s">
        <v>783</v>
      </c>
      <c r="Q38" s="8" t="s">
        <v>913</v>
      </c>
      <c r="R38" s="8" t="s">
        <v>913</v>
      </c>
      <c r="S38" s="8" t="s">
        <v>914</v>
      </c>
      <c r="T38" s="8" t="s">
        <v>790</v>
      </c>
      <c r="U38" s="8" t="s">
        <v>914</v>
      </c>
      <c r="V38" s="8" t="s">
        <v>914</v>
      </c>
      <c r="W38" s="8" t="s">
        <v>914</v>
      </c>
      <c r="X38" s="8" t="s">
        <v>914</v>
      </c>
      <c r="Y38" s="8" t="s">
        <v>914</v>
      </c>
      <c r="Z38" s="8" t="s">
        <v>914</v>
      </c>
      <c r="AA38" s="8" t="s">
        <v>914</v>
      </c>
    </row>
    <row r="39">
      <c r="A39" s="3" t="s">
        <v>1358</v>
      </c>
      <c r="B39" s="3" t="s">
        <v>829</v>
      </c>
      <c r="C39" s="8" t="s">
        <v>757</v>
      </c>
      <c r="D39" s="8" t="s">
        <v>759</v>
      </c>
      <c r="E39" s="8" t="s">
        <v>864</v>
      </c>
      <c r="F39" s="8" t="s">
        <v>864</v>
      </c>
      <c r="G39" s="8" t="s">
        <v>864</v>
      </c>
      <c r="H39" s="8" t="s">
        <v>864</v>
      </c>
      <c r="I39" s="8" t="s">
        <v>770</v>
      </c>
      <c r="J39" s="8" t="s">
        <v>792</v>
      </c>
      <c r="K39" s="8" t="s">
        <v>792</v>
      </c>
      <c r="L39" s="8" t="s">
        <v>864</v>
      </c>
      <c r="M39" s="8" t="s">
        <v>864</v>
      </c>
      <c r="N39" s="8" t="s">
        <v>1040</v>
      </c>
      <c r="O39" s="8" t="s">
        <v>759</v>
      </c>
      <c r="P39" s="8" t="s">
        <v>1040</v>
      </c>
      <c r="Q39" s="8" t="s">
        <v>1040</v>
      </c>
      <c r="R39" s="8" t="s">
        <v>792</v>
      </c>
      <c r="S39" s="8" t="s">
        <v>792</v>
      </c>
      <c r="T39" s="8" t="s">
        <v>793</v>
      </c>
      <c r="U39" s="8" t="s">
        <v>799</v>
      </c>
      <c r="V39" s="8" t="s">
        <v>758</v>
      </c>
      <c r="W39" s="8" t="s">
        <v>868</v>
      </c>
      <c r="X39" s="8" t="s">
        <v>867</v>
      </c>
      <c r="Y39" s="8" t="s">
        <v>868</v>
      </c>
      <c r="Z39" s="8" t="s">
        <v>868</v>
      </c>
      <c r="AA39" s="8" t="s">
        <v>770</v>
      </c>
    </row>
    <row r="40">
      <c r="A40" s="3" t="s">
        <v>1322</v>
      </c>
      <c r="B40" s="3" t="s">
        <v>866</v>
      </c>
      <c r="C40" s="8" t="s">
        <v>1043</v>
      </c>
      <c r="D40" s="8" t="s">
        <v>1154</v>
      </c>
      <c r="E40" s="8" t="s">
        <v>1043</v>
      </c>
      <c r="F40" s="8" t="s">
        <v>916</v>
      </c>
      <c r="G40" s="8" t="s">
        <v>916</v>
      </c>
      <c r="H40" s="8" t="s">
        <v>1154</v>
      </c>
      <c r="I40" s="8" t="s">
        <v>917</v>
      </c>
      <c r="J40" s="8" t="s">
        <v>916</v>
      </c>
      <c r="K40" s="8" t="s">
        <v>1043</v>
      </c>
      <c r="L40" s="8" t="s">
        <v>916</v>
      </c>
      <c r="M40" s="8" t="s">
        <v>916</v>
      </c>
      <c r="N40" s="8" t="s">
        <v>916</v>
      </c>
      <c r="O40" s="8" t="s">
        <v>916</v>
      </c>
      <c r="P40" s="8" t="s">
        <v>1043</v>
      </c>
      <c r="Q40" s="8" t="s">
        <v>1154</v>
      </c>
      <c r="R40" s="8" t="s">
        <v>916</v>
      </c>
      <c r="S40" s="8" t="s">
        <v>916</v>
      </c>
      <c r="T40" s="8" t="s">
        <v>916</v>
      </c>
      <c r="U40" s="8" t="s">
        <v>916</v>
      </c>
      <c r="V40" s="8" t="s">
        <v>916</v>
      </c>
      <c r="W40" s="8" t="s">
        <v>916</v>
      </c>
      <c r="X40" s="8" t="s">
        <v>916</v>
      </c>
      <c r="Y40" s="8" t="s">
        <v>916</v>
      </c>
      <c r="Z40" s="8" t="s">
        <v>916</v>
      </c>
      <c r="AA40" s="8" t="s">
        <v>916</v>
      </c>
    </row>
    <row r="41">
      <c r="A41" s="10" t="s">
        <v>1358</v>
      </c>
      <c r="B41" s="10" t="s">
        <v>866</v>
      </c>
      <c r="C41" s="9" t="s">
        <v>774</v>
      </c>
      <c r="D41" s="9" t="s">
        <v>862</v>
      </c>
      <c r="E41" s="9" t="s">
        <v>863</v>
      </c>
      <c r="F41" s="9" t="s">
        <v>863</v>
      </c>
      <c r="G41" s="9" t="s">
        <v>757</v>
      </c>
      <c r="H41" s="9" t="s">
        <v>757</v>
      </c>
      <c r="I41" s="9" t="s">
        <v>759</v>
      </c>
      <c r="J41" s="9" t="s">
        <v>757</v>
      </c>
      <c r="K41" s="9" t="s">
        <v>863</v>
      </c>
      <c r="L41" s="9" t="s">
        <v>863</v>
      </c>
      <c r="M41" s="9" t="s">
        <v>776</v>
      </c>
      <c r="N41" s="9" t="s">
        <v>776</v>
      </c>
      <c r="O41" s="9" t="s">
        <v>776</v>
      </c>
      <c r="P41" s="9" t="s">
        <v>862</v>
      </c>
      <c r="Q41" s="9" t="s">
        <v>862</v>
      </c>
      <c r="R41" s="9" t="s">
        <v>863</v>
      </c>
      <c r="S41" s="9" t="s">
        <v>757</v>
      </c>
      <c r="T41" s="9" t="s">
        <v>759</v>
      </c>
      <c r="U41" s="9" t="s">
        <v>864</v>
      </c>
      <c r="V41" s="9" t="s">
        <v>792</v>
      </c>
      <c r="W41" s="9" t="s">
        <v>793</v>
      </c>
      <c r="X41" s="9" t="s">
        <v>799</v>
      </c>
      <c r="Y41" s="9" t="s">
        <v>793</v>
      </c>
      <c r="Z41" s="9" t="s">
        <v>793</v>
      </c>
      <c r="AA41" s="9" t="s">
        <v>759</v>
      </c>
    </row>
    <row r="44">
      <c r="A44" s="12" t="str">
        <f>=HYPERLINK("#'Contents'!A1", "Click here to return to the contents")</f>
      </c>
    </row>
    <row r="46">
      <c r="A46" s="12" t="str">
        <f>=HYPERLINK("#'Notes'!A1", "Click here to return to the Notes")</f>
      </c>
    </row>
  </sheetData>
  <pageMargins left="0.7" right="0.7" top="0.75" bottom="0.75" header="0.3" footer="0.3"/>
  <pageSetup paperSize="9" orientation="portrait" horizontalDpi="300" verticalDpi="300" r:id="rId2"/>
  <tableParts count="3">
    <tablePart r:id="rId26"/>
    <tablePart r:id="rId27"/>
    <tablePart r:id="rId28"/>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81.71" hidden="0" customWidth="1"/>
    <col min="2" max="2" width="2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 min="27" max="27" width="12.71" hidden="0" customWidth="1"/>
  </cols>
  <sheetData>
    <row r="1" ht="40" customHeight="1">
      <c r="A1" s="1" t="s">
        <v>1518</v>
      </c>
      <c r="B1" s="1"/>
      <c r="C1" s="1"/>
      <c r="D1" s="1"/>
      <c r="E1" s="1"/>
      <c r="F1" s="1"/>
      <c r="G1" s="1"/>
      <c r="H1" s="1"/>
      <c r="I1" s="1"/>
      <c r="J1" s="1"/>
      <c r="K1" s="1"/>
      <c r="L1" s="1"/>
      <c r="M1" s="1"/>
      <c r="N1" s="1"/>
      <c r="O1" s="1"/>
      <c r="P1" s="1"/>
      <c r="Q1" s="1"/>
      <c r="R1" s="1"/>
      <c r="S1" s="1"/>
      <c r="T1" s="1"/>
    </row>
    <row r="2">
      <c r="A2" s="7" t="s">
        <v>958</v>
      </c>
    </row>
    <row r="3">
      <c r="A3" s="13" t="s">
        <v>1519</v>
      </c>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7" t="s">
        <v>1520</v>
      </c>
    </row>
    <row r="5">
      <c r="A5" s="7" t="s">
        <v>1250</v>
      </c>
    </row>
    <row r="6">
      <c r="A6" s="6" t="s">
        <v>148</v>
      </c>
      <c r="B6" s="6" t="s">
        <v>1310</v>
      </c>
      <c r="C6" s="6" t="s">
        <v>824</v>
      </c>
      <c r="D6" s="6" t="s">
        <v>825</v>
      </c>
      <c r="E6" s="6" t="s">
        <v>826</v>
      </c>
      <c r="F6" s="6" t="s">
        <v>827</v>
      </c>
      <c r="G6" s="6" t="s">
        <v>828</v>
      </c>
      <c r="H6" s="6" t="s">
        <v>149</v>
      </c>
      <c r="I6" s="6" t="s">
        <v>150</v>
      </c>
      <c r="J6" s="6" t="s">
        <v>151</v>
      </c>
      <c r="K6" s="6" t="s">
        <v>152</v>
      </c>
      <c r="L6" s="6" t="s">
        <v>153</v>
      </c>
      <c r="M6" s="6" t="s">
        <v>154</v>
      </c>
      <c r="N6" s="6" t="s">
        <v>155</v>
      </c>
      <c r="O6" s="6" t="s">
        <v>156</v>
      </c>
      <c r="P6" s="6" t="s">
        <v>157</v>
      </c>
      <c r="Q6" s="6" t="s">
        <v>158</v>
      </c>
      <c r="R6" s="6" t="s">
        <v>159</v>
      </c>
      <c r="S6" s="6" t="s">
        <v>160</v>
      </c>
      <c r="T6" s="6" t="s">
        <v>161</v>
      </c>
      <c r="U6" s="6" t="s">
        <v>162</v>
      </c>
      <c r="V6" s="6" t="s">
        <v>163</v>
      </c>
      <c r="W6" s="6" t="s">
        <v>164</v>
      </c>
      <c r="X6" s="6" t="s">
        <v>165</v>
      </c>
      <c r="Y6" s="6" t="s">
        <v>166</v>
      </c>
      <c r="Z6" s="6" t="s">
        <v>167</v>
      </c>
      <c r="AA6" s="6" t="s">
        <v>168</v>
      </c>
    </row>
    <row r="7">
      <c r="A7" s="3" t="s">
        <v>1311</v>
      </c>
      <c r="B7" s="3" t="s">
        <v>1256</v>
      </c>
      <c r="C7" s="8" t="s">
        <v>1332</v>
      </c>
      <c r="D7" s="8" t="s">
        <v>1330</v>
      </c>
      <c r="E7" s="8" t="s">
        <v>1331</v>
      </c>
      <c r="F7" s="8" t="s">
        <v>1330</v>
      </c>
      <c r="G7" s="8" t="s">
        <v>1326</v>
      </c>
      <c r="H7" s="8" t="s">
        <v>1326</v>
      </c>
      <c r="I7" s="8" t="s">
        <v>1326</v>
      </c>
      <c r="J7" s="8" t="s">
        <v>1472</v>
      </c>
      <c r="K7" s="8" t="s">
        <v>1471</v>
      </c>
      <c r="L7" s="8" t="s">
        <v>1325</v>
      </c>
      <c r="M7" s="8" t="s">
        <v>1318</v>
      </c>
      <c r="N7" s="8" t="s">
        <v>1314</v>
      </c>
      <c r="O7" s="8" t="s">
        <v>1318</v>
      </c>
      <c r="P7" s="8" t="s">
        <v>1317</v>
      </c>
      <c r="Q7" s="8" t="s">
        <v>1312</v>
      </c>
      <c r="R7" s="8" t="s">
        <v>1319</v>
      </c>
      <c r="S7" s="8" t="s">
        <v>1472</v>
      </c>
      <c r="T7" s="8" t="s">
        <v>1317</v>
      </c>
      <c r="U7" s="8" t="s">
        <v>1325</v>
      </c>
      <c r="V7" s="8" t="s">
        <v>1315</v>
      </c>
      <c r="W7" s="8" t="s">
        <v>1313</v>
      </c>
      <c r="X7" s="8" t="s">
        <v>1312</v>
      </c>
      <c r="Y7" s="8" t="s">
        <v>1315</v>
      </c>
      <c r="Z7" s="8" t="s">
        <v>1318</v>
      </c>
      <c r="AA7" s="8" t="s">
        <v>1325</v>
      </c>
    </row>
    <row r="8">
      <c r="A8" s="3" t="s">
        <v>1321</v>
      </c>
      <c r="B8" s="3" t="s">
        <v>1256</v>
      </c>
      <c r="C8" s="8" t="s">
        <v>634</v>
      </c>
      <c r="D8" s="8" t="s">
        <v>616</v>
      </c>
      <c r="E8" s="8" t="s">
        <v>615</v>
      </c>
      <c r="F8" s="8" t="s">
        <v>615</v>
      </c>
      <c r="G8" s="8" t="s">
        <v>625</v>
      </c>
      <c r="H8" s="8" t="s">
        <v>625</v>
      </c>
      <c r="I8" s="8" t="s">
        <v>634</v>
      </c>
      <c r="J8" s="8" t="s">
        <v>634</v>
      </c>
      <c r="K8" s="8" t="s">
        <v>635</v>
      </c>
      <c r="L8" s="8" t="s">
        <v>1253</v>
      </c>
      <c r="M8" s="8" t="s">
        <v>1253</v>
      </c>
      <c r="N8" s="8" t="s">
        <v>636</v>
      </c>
      <c r="O8" s="8" t="s">
        <v>636</v>
      </c>
      <c r="P8" s="8" t="s">
        <v>636</v>
      </c>
      <c r="Q8" s="8" t="s">
        <v>636</v>
      </c>
      <c r="R8" s="8" t="s">
        <v>636</v>
      </c>
      <c r="S8" s="8" t="s">
        <v>636</v>
      </c>
      <c r="T8" s="8" t="s">
        <v>635</v>
      </c>
      <c r="U8" s="8" t="s">
        <v>636</v>
      </c>
      <c r="V8" s="8" t="s">
        <v>636</v>
      </c>
      <c r="W8" s="8" t="s">
        <v>1254</v>
      </c>
      <c r="X8" s="8" t="s">
        <v>1257</v>
      </c>
      <c r="Y8" s="8" t="s">
        <v>1253</v>
      </c>
      <c r="Z8" s="8" t="s">
        <v>636</v>
      </c>
      <c r="AA8" s="8" t="s">
        <v>636</v>
      </c>
    </row>
    <row r="9">
      <c r="A9" s="10" t="s">
        <v>1322</v>
      </c>
      <c r="B9" s="10" t="s">
        <v>1256</v>
      </c>
      <c r="C9" s="9" t="s">
        <v>607</v>
      </c>
      <c r="D9" s="9" t="s">
        <v>609</v>
      </c>
      <c r="E9" s="9" t="s">
        <v>611</v>
      </c>
      <c r="F9" s="9" t="s">
        <v>608</v>
      </c>
      <c r="G9" s="9" t="s">
        <v>612</v>
      </c>
      <c r="H9" s="9" t="s">
        <v>611</v>
      </c>
      <c r="I9" s="9" t="s">
        <v>612</v>
      </c>
      <c r="J9" s="9" t="s">
        <v>613</v>
      </c>
      <c r="K9" s="9" t="s">
        <v>613</v>
      </c>
      <c r="L9" s="9" t="s">
        <v>624</v>
      </c>
      <c r="M9" s="9" t="s">
        <v>614</v>
      </c>
      <c r="N9" s="9" t="s">
        <v>616</v>
      </c>
      <c r="O9" s="9" t="s">
        <v>614</v>
      </c>
      <c r="P9" s="9" t="s">
        <v>614</v>
      </c>
      <c r="Q9" s="9" t="s">
        <v>634</v>
      </c>
      <c r="R9" s="9" t="s">
        <v>613</v>
      </c>
      <c r="S9" s="9" t="s">
        <v>612</v>
      </c>
      <c r="T9" s="9" t="s">
        <v>615</v>
      </c>
      <c r="U9" s="9" t="s">
        <v>624</v>
      </c>
      <c r="V9" s="9" t="s">
        <v>616</v>
      </c>
      <c r="W9" s="9" t="s">
        <v>616</v>
      </c>
      <c r="X9" s="9" t="s">
        <v>616</v>
      </c>
      <c r="Y9" s="9" t="s">
        <v>615</v>
      </c>
      <c r="Z9" s="9" t="s">
        <v>615</v>
      </c>
      <c r="AA9" s="9" t="s">
        <v>624</v>
      </c>
    </row>
    <row r="10">
      <c r="A10" s="3" t="s">
        <v>1311</v>
      </c>
      <c r="B10" s="3" t="s">
        <v>829</v>
      </c>
      <c r="C10" s="8" t="s">
        <v>1521</v>
      </c>
      <c r="D10" s="8" t="s">
        <v>1521</v>
      </c>
      <c r="E10" s="8" t="s">
        <v>1328</v>
      </c>
      <c r="F10" s="8" t="s">
        <v>1521</v>
      </c>
      <c r="G10" s="8" t="s">
        <v>1472</v>
      </c>
      <c r="H10" s="8" t="s">
        <v>1472</v>
      </c>
      <c r="I10" s="8" t="s">
        <v>1472</v>
      </c>
      <c r="J10" s="8" t="s">
        <v>1325</v>
      </c>
      <c r="K10" s="8" t="s">
        <v>1316</v>
      </c>
      <c r="L10" s="8" t="s">
        <v>1315</v>
      </c>
      <c r="M10" s="8" t="s">
        <v>1313</v>
      </c>
      <c r="N10" s="8" t="s">
        <v>1324</v>
      </c>
      <c r="O10" s="8" t="s">
        <v>1320</v>
      </c>
      <c r="P10" s="8" t="s">
        <v>1312</v>
      </c>
      <c r="Q10" s="8" t="s">
        <v>1466</v>
      </c>
      <c r="R10" s="8" t="s">
        <v>1318</v>
      </c>
      <c r="S10" s="8" t="s">
        <v>1316</v>
      </c>
      <c r="T10" s="8" t="s">
        <v>1312</v>
      </c>
      <c r="U10" s="8" t="s">
        <v>1315</v>
      </c>
      <c r="V10" s="8" t="s">
        <v>1320</v>
      </c>
      <c r="W10" s="8" t="s">
        <v>1465</v>
      </c>
      <c r="X10" s="8" t="s">
        <v>1465</v>
      </c>
      <c r="Y10" s="8" t="s">
        <v>1466</v>
      </c>
      <c r="Z10" s="8" t="s">
        <v>1466</v>
      </c>
      <c r="AA10" s="8" t="s">
        <v>1465</v>
      </c>
    </row>
    <row r="11">
      <c r="A11" s="3" t="s">
        <v>1322</v>
      </c>
      <c r="B11" s="3" t="s">
        <v>829</v>
      </c>
      <c r="C11" s="8" t="s">
        <v>627</v>
      </c>
      <c r="D11" s="8" t="s">
        <v>606</v>
      </c>
      <c r="E11" s="8" t="s">
        <v>609</v>
      </c>
      <c r="F11" s="8" t="s">
        <v>629</v>
      </c>
      <c r="G11" s="8" t="s">
        <v>608</v>
      </c>
      <c r="H11" s="8" t="s">
        <v>609</v>
      </c>
      <c r="I11" s="8" t="s">
        <v>609</v>
      </c>
      <c r="J11" s="8" t="s">
        <v>611</v>
      </c>
      <c r="K11" s="8" t="s">
        <v>611</v>
      </c>
      <c r="L11" s="8" t="s">
        <v>612</v>
      </c>
      <c r="M11" s="8" t="s">
        <v>613</v>
      </c>
      <c r="N11" s="8" t="s">
        <v>613</v>
      </c>
      <c r="O11" s="8" t="s">
        <v>623</v>
      </c>
      <c r="P11" s="8" t="s">
        <v>612</v>
      </c>
      <c r="Q11" s="8" t="s">
        <v>1252</v>
      </c>
      <c r="R11" s="8" t="s">
        <v>610</v>
      </c>
      <c r="S11" s="8" t="s">
        <v>608</v>
      </c>
      <c r="T11" s="8" t="s">
        <v>624</v>
      </c>
      <c r="U11" s="8" t="s">
        <v>612</v>
      </c>
      <c r="V11" s="8" t="s">
        <v>624</v>
      </c>
      <c r="W11" s="8" t="s">
        <v>613</v>
      </c>
      <c r="X11" s="8" t="s">
        <v>623</v>
      </c>
      <c r="Y11" s="8" t="s">
        <v>623</v>
      </c>
      <c r="Z11" s="8" t="s">
        <v>612</v>
      </c>
      <c r="AA11" s="8" t="s">
        <v>629</v>
      </c>
    </row>
    <row r="12">
      <c r="A12" s="3" t="s">
        <v>1311</v>
      </c>
      <c r="B12" s="3" t="s">
        <v>866</v>
      </c>
      <c r="C12" s="8" t="s">
        <v>1522</v>
      </c>
      <c r="D12" s="8" t="s">
        <v>1523</v>
      </c>
      <c r="E12" s="8" t="s">
        <v>1524</v>
      </c>
      <c r="F12" s="8" t="s">
        <v>1523</v>
      </c>
      <c r="G12" s="8" t="s">
        <v>1329</v>
      </c>
      <c r="H12" s="8" t="s">
        <v>1332</v>
      </c>
      <c r="I12" s="8" t="s">
        <v>1331</v>
      </c>
      <c r="J12" s="8" t="s">
        <v>1326</v>
      </c>
      <c r="K12" s="8" t="s">
        <v>1326</v>
      </c>
      <c r="L12" s="8" t="s">
        <v>1472</v>
      </c>
      <c r="M12" s="8" t="s">
        <v>1319</v>
      </c>
      <c r="N12" s="8" t="s">
        <v>1325</v>
      </c>
      <c r="O12" s="8" t="s">
        <v>1471</v>
      </c>
      <c r="P12" s="8" t="s">
        <v>1471</v>
      </c>
      <c r="Q12" s="8" t="s">
        <v>1317</v>
      </c>
      <c r="R12" s="8" t="s">
        <v>1328</v>
      </c>
      <c r="S12" s="8" t="s">
        <v>1326</v>
      </c>
      <c r="T12" s="8" t="s">
        <v>1319</v>
      </c>
      <c r="U12" s="8" t="s">
        <v>1472</v>
      </c>
      <c r="V12" s="8" t="s">
        <v>1325</v>
      </c>
      <c r="W12" s="8" t="s">
        <v>1317</v>
      </c>
      <c r="X12" s="8" t="s">
        <v>1316</v>
      </c>
      <c r="Y12" s="8" t="s">
        <v>1471</v>
      </c>
      <c r="Z12" s="8" t="s">
        <v>1472</v>
      </c>
      <c r="AA12" s="8" t="s">
        <v>1331</v>
      </c>
    </row>
    <row r="13">
      <c r="A13" s="10" t="s">
        <v>1322</v>
      </c>
      <c r="B13" s="10" t="s">
        <v>866</v>
      </c>
      <c r="C13" s="9" t="s">
        <v>610</v>
      </c>
      <c r="D13" s="9" t="s">
        <v>611</v>
      </c>
      <c r="E13" s="9" t="s">
        <v>624</v>
      </c>
      <c r="F13" s="9" t="s">
        <v>623</v>
      </c>
      <c r="G13" s="9" t="s">
        <v>624</v>
      </c>
      <c r="H13" s="9" t="s">
        <v>624</v>
      </c>
      <c r="I13" s="9" t="s">
        <v>624</v>
      </c>
      <c r="J13" s="9" t="s">
        <v>614</v>
      </c>
      <c r="K13" s="9" t="s">
        <v>614</v>
      </c>
      <c r="L13" s="9" t="s">
        <v>615</v>
      </c>
      <c r="M13" s="9" t="s">
        <v>634</v>
      </c>
      <c r="N13" s="9" t="s">
        <v>1253</v>
      </c>
      <c r="O13" s="9" t="s">
        <v>635</v>
      </c>
      <c r="P13" s="9" t="s">
        <v>634</v>
      </c>
      <c r="Q13" s="9" t="s">
        <v>1257</v>
      </c>
      <c r="R13" s="9" t="s">
        <v>616</v>
      </c>
      <c r="S13" s="9" t="s">
        <v>1252</v>
      </c>
      <c r="T13" s="9" t="s">
        <v>634</v>
      </c>
      <c r="U13" s="9" t="s">
        <v>616</v>
      </c>
      <c r="V13" s="9" t="s">
        <v>636</v>
      </c>
      <c r="W13" s="9" t="s">
        <v>1253</v>
      </c>
      <c r="X13" s="9" t="s">
        <v>1253</v>
      </c>
      <c r="Y13" s="9" t="s">
        <v>1257</v>
      </c>
      <c r="Z13" s="9" t="s">
        <v>1257</v>
      </c>
      <c r="AA13" s="9" t="s">
        <v>1255</v>
      </c>
    </row>
    <row r="16">
      <c r="A16" s="13" t="s">
        <v>1525</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row>
    <row r="17">
      <c r="A17" s="7" t="s">
        <v>1526</v>
      </c>
    </row>
    <row r="18">
      <c r="A18" s="7" t="s">
        <v>1527</v>
      </c>
    </row>
    <row r="19">
      <c r="A19" s="6" t="s">
        <v>148</v>
      </c>
      <c r="B19" s="6" t="s">
        <v>1310</v>
      </c>
      <c r="C19" s="6" t="s">
        <v>824</v>
      </c>
      <c r="D19" s="6" t="s">
        <v>825</v>
      </c>
      <c r="E19" s="6" t="s">
        <v>826</v>
      </c>
      <c r="F19" s="6" t="s">
        <v>827</v>
      </c>
      <c r="G19" s="6" t="s">
        <v>828</v>
      </c>
      <c r="H19" s="6" t="s">
        <v>149</v>
      </c>
      <c r="I19" s="6" t="s">
        <v>150</v>
      </c>
      <c r="J19" s="6" t="s">
        <v>151</v>
      </c>
      <c r="K19" s="6" t="s">
        <v>152</v>
      </c>
      <c r="L19" s="6" t="s">
        <v>153</v>
      </c>
      <c r="M19" s="6" t="s">
        <v>154</v>
      </c>
      <c r="N19" s="6" t="s">
        <v>155</v>
      </c>
      <c r="O19" s="6" t="s">
        <v>156</v>
      </c>
      <c r="P19" s="6" t="s">
        <v>157</v>
      </c>
      <c r="Q19" s="6" t="s">
        <v>158</v>
      </c>
      <c r="R19" s="6" t="s">
        <v>159</v>
      </c>
      <c r="S19" s="6" t="s">
        <v>160</v>
      </c>
      <c r="T19" s="6" t="s">
        <v>161</v>
      </c>
      <c r="U19" s="6" t="s">
        <v>162</v>
      </c>
      <c r="V19" s="6" t="s">
        <v>163</v>
      </c>
      <c r="W19" s="6" t="s">
        <v>164</v>
      </c>
      <c r="X19" s="6" t="s">
        <v>165</v>
      </c>
      <c r="Y19" s="6" t="s">
        <v>166</v>
      </c>
      <c r="Z19" s="6" t="s">
        <v>167</v>
      </c>
      <c r="AA19" s="6" t="s">
        <v>168</v>
      </c>
    </row>
    <row r="20">
      <c r="A20" s="3" t="s">
        <v>1311</v>
      </c>
      <c r="B20" s="3" t="s">
        <v>1256</v>
      </c>
      <c r="C20" s="8" t="s">
        <v>1528</v>
      </c>
      <c r="D20" s="8" t="s">
        <v>1529</v>
      </c>
      <c r="E20" s="8" t="s">
        <v>1529</v>
      </c>
      <c r="F20" s="8" t="s">
        <v>1530</v>
      </c>
      <c r="G20" s="8" t="s">
        <v>1531</v>
      </c>
      <c r="H20" s="8" t="s">
        <v>1532</v>
      </c>
      <c r="I20" s="8" t="s">
        <v>1533</v>
      </c>
      <c r="J20" s="8" t="s">
        <v>1534</v>
      </c>
      <c r="K20" s="8" t="s">
        <v>1535</v>
      </c>
      <c r="L20" s="8" t="s">
        <v>1536</v>
      </c>
      <c r="M20" s="8" t="s">
        <v>1537</v>
      </c>
      <c r="N20" s="8" t="s">
        <v>1538</v>
      </c>
      <c r="O20" s="8" t="s">
        <v>1539</v>
      </c>
      <c r="P20" s="8" t="s">
        <v>1540</v>
      </c>
      <c r="Q20" s="8" t="s">
        <v>1541</v>
      </c>
      <c r="R20" s="8" t="s">
        <v>1542</v>
      </c>
      <c r="S20" s="8" t="s">
        <v>1543</v>
      </c>
      <c r="T20" s="8" t="s">
        <v>1544</v>
      </c>
      <c r="U20" s="8" t="s">
        <v>1545</v>
      </c>
      <c r="V20" s="8" t="s">
        <v>1546</v>
      </c>
      <c r="W20" s="8" t="s">
        <v>1547</v>
      </c>
      <c r="X20" s="8" t="s">
        <v>1547</v>
      </c>
      <c r="Y20" s="8" t="s">
        <v>1548</v>
      </c>
      <c r="Z20" s="8" t="s">
        <v>1549</v>
      </c>
      <c r="AA20" s="8" t="s">
        <v>1550</v>
      </c>
    </row>
    <row r="21">
      <c r="A21" s="3" t="s">
        <v>1321</v>
      </c>
      <c r="B21" s="3" t="s">
        <v>1256</v>
      </c>
      <c r="C21" s="8" t="s">
        <v>482</v>
      </c>
      <c r="D21" s="8" t="s">
        <v>484</v>
      </c>
      <c r="E21" s="8" t="s">
        <v>488</v>
      </c>
      <c r="F21" s="8" t="s">
        <v>621</v>
      </c>
      <c r="G21" s="8" t="s">
        <v>498</v>
      </c>
      <c r="H21" s="8" t="s">
        <v>470</v>
      </c>
      <c r="I21" s="8" t="s">
        <v>457</v>
      </c>
      <c r="J21" s="8" t="s">
        <v>465</v>
      </c>
      <c r="K21" s="8" t="s">
        <v>464</v>
      </c>
      <c r="L21" s="8" t="s">
        <v>448</v>
      </c>
      <c r="M21" s="8" t="s">
        <v>447</v>
      </c>
      <c r="N21" s="8" t="s">
        <v>447</v>
      </c>
      <c r="O21" s="8" t="s">
        <v>450</v>
      </c>
      <c r="P21" s="8" t="s">
        <v>434</v>
      </c>
      <c r="Q21" s="8" t="s">
        <v>441</v>
      </c>
      <c r="R21" s="8" t="s">
        <v>450</v>
      </c>
      <c r="S21" s="8" t="s">
        <v>434</v>
      </c>
      <c r="T21" s="8" t="s">
        <v>441</v>
      </c>
      <c r="U21" s="8" t="s">
        <v>435</v>
      </c>
      <c r="V21" s="8" t="s">
        <v>440</v>
      </c>
      <c r="W21" s="8" t="s">
        <v>453</v>
      </c>
      <c r="X21" s="8" t="s">
        <v>452</v>
      </c>
      <c r="Y21" s="8" t="s">
        <v>437</v>
      </c>
      <c r="Z21" s="8" t="s">
        <v>443</v>
      </c>
      <c r="AA21" s="8" t="s">
        <v>439</v>
      </c>
    </row>
    <row r="22">
      <c r="A22" s="3" t="s">
        <v>1322</v>
      </c>
      <c r="B22" s="3" t="s">
        <v>1256</v>
      </c>
      <c r="C22" s="8" t="s">
        <v>515</v>
      </c>
      <c r="D22" s="8" t="s">
        <v>597</v>
      </c>
      <c r="E22" s="8" t="s">
        <v>593</v>
      </c>
      <c r="F22" s="8" t="s">
        <v>423</v>
      </c>
      <c r="G22" s="8" t="s">
        <v>592</v>
      </c>
      <c r="H22" s="8" t="s">
        <v>1551</v>
      </c>
      <c r="I22" s="8" t="s">
        <v>521</v>
      </c>
      <c r="J22" s="8" t="s">
        <v>430</v>
      </c>
      <c r="K22" s="8" t="s">
        <v>477</v>
      </c>
      <c r="L22" s="8" t="s">
        <v>1552</v>
      </c>
      <c r="M22" s="8" t="s">
        <v>473</v>
      </c>
      <c r="N22" s="8" t="s">
        <v>456</v>
      </c>
      <c r="O22" s="8" t="s">
        <v>626</v>
      </c>
      <c r="P22" s="8" t="s">
        <v>498</v>
      </c>
      <c r="Q22" s="8" t="s">
        <v>480</v>
      </c>
      <c r="R22" s="8" t="s">
        <v>473</v>
      </c>
      <c r="S22" s="8" t="s">
        <v>618</v>
      </c>
      <c r="T22" s="8" t="s">
        <v>464</v>
      </c>
      <c r="U22" s="8" t="s">
        <v>456</v>
      </c>
      <c r="V22" s="8" t="s">
        <v>480</v>
      </c>
      <c r="W22" s="8" t="s">
        <v>446</v>
      </c>
      <c r="X22" s="8" t="s">
        <v>445</v>
      </c>
      <c r="Y22" s="8" t="s">
        <v>481</v>
      </c>
      <c r="Z22" s="8" t="s">
        <v>447</v>
      </c>
      <c r="AA22" s="8" t="s">
        <v>448</v>
      </c>
    </row>
    <row r="23">
      <c r="A23" s="10" t="s">
        <v>1358</v>
      </c>
      <c r="B23" s="10" t="s">
        <v>1256</v>
      </c>
      <c r="C23" s="9" t="s">
        <v>1553</v>
      </c>
      <c r="D23" s="9" t="s">
        <v>1554</v>
      </c>
      <c r="E23" s="9" t="s">
        <v>1555</v>
      </c>
      <c r="F23" s="9" t="s">
        <v>1556</v>
      </c>
      <c r="G23" s="9" t="s">
        <v>1557</v>
      </c>
      <c r="H23" s="9" t="s">
        <v>1558</v>
      </c>
      <c r="I23" s="9" t="s">
        <v>1559</v>
      </c>
      <c r="J23" s="9" t="s">
        <v>1560</v>
      </c>
      <c r="K23" s="9" t="s">
        <v>1561</v>
      </c>
      <c r="L23" s="9" t="s">
        <v>1562</v>
      </c>
      <c r="M23" s="9" t="s">
        <v>1563</v>
      </c>
      <c r="N23" s="9" t="s">
        <v>1564</v>
      </c>
      <c r="O23" s="9" t="s">
        <v>546</v>
      </c>
      <c r="P23" s="9" t="s">
        <v>1565</v>
      </c>
      <c r="Q23" s="9" t="s">
        <v>1566</v>
      </c>
      <c r="R23" s="9" t="s">
        <v>1567</v>
      </c>
      <c r="S23" s="9" t="s">
        <v>540</v>
      </c>
      <c r="T23" s="9" t="s">
        <v>1568</v>
      </c>
      <c r="U23" s="9" t="s">
        <v>1569</v>
      </c>
      <c r="V23" s="9" t="s">
        <v>1570</v>
      </c>
      <c r="W23" s="9" t="s">
        <v>1571</v>
      </c>
      <c r="X23" s="9" t="s">
        <v>1546</v>
      </c>
      <c r="Y23" s="9" t="s">
        <v>1572</v>
      </c>
      <c r="Z23" s="9" t="s">
        <v>1573</v>
      </c>
      <c r="AA23" s="9" t="s">
        <v>522</v>
      </c>
    </row>
    <row r="24">
      <c r="A24" s="3" t="s">
        <v>1322</v>
      </c>
      <c r="B24" s="3" t="s">
        <v>829</v>
      </c>
      <c r="C24" s="8" t="s">
        <v>1574</v>
      </c>
      <c r="D24" s="8" t="s">
        <v>1575</v>
      </c>
      <c r="E24" s="8" t="s">
        <v>595</v>
      </c>
      <c r="F24" s="8" t="s">
        <v>1576</v>
      </c>
      <c r="G24" s="8" t="s">
        <v>508</v>
      </c>
      <c r="H24" s="8" t="s">
        <v>513</v>
      </c>
      <c r="I24" s="8" t="s">
        <v>509</v>
      </c>
      <c r="J24" s="8" t="s">
        <v>1577</v>
      </c>
      <c r="K24" s="8" t="s">
        <v>1577</v>
      </c>
      <c r="L24" s="8" t="s">
        <v>1578</v>
      </c>
      <c r="M24" s="8" t="s">
        <v>632</v>
      </c>
      <c r="N24" s="8" t="s">
        <v>622</v>
      </c>
      <c r="O24" s="8" t="s">
        <v>489</v>
      </c>
      <c r="P24" s="8" t="s">
        <v>1579</v>
      </c>
      <c r="Q24" s="8" t="s">
        <v>525</v>
      </c>
      <c r="R24" s="8" t="s">
        <v>1552</v>
      </c>
      <c r="S24" s="8" t="s">
        <v>528</v>
      </c>
      <c r="T24" s="8" t="s">
        <v>526</v>
      </c>
      <c r="U24" s="8" t="s">
        <v>473</v>
      </c>
      <c r="V24" s="8" t="s">
        <v>469</v>
      </c>
      <c r="W24" s="8" t="s">
        <v>459</v>
      </c>
      <c r="X24" s="8" t="s">
        <v>456</v>
      </c>
      <c r="Y24" s="8" t="s">
        <v>463</v>
      </c>
      <c r="Z24" s="8" t="s">
        <v>466</v>
      </c>
      <c r="AA24" s="8" t="s">
        <v>1580</v>
      </c>
    </row>
    <row r="25">
      <c r="A25" s="3" t="s">
        <v>1358</v>
      </c>
      <c r="B25" s="3" t="s">
        <v>829</v>
      </c>
      <c r="C25" s="8" t="s">
        <v>1581</v>
      </c>
      <c r="D25" s="8" t="s">
        <v>690</v>
      </c>
      <c r="E25" s="8" t="s">
        <v>1582</v>
      </c>
      <c r="F25" s="8" t="s">
        <v>1583</v>
      </c>
      <c r="G25" s="8" t="s">
        <v>1584</v>
      </c>
      <c r="H25" s="8" t="s">
        <v>1585</v>
      </c>
      <c r="I25" s="8" t="s">
        <v>1586</v>
      </c>
      <c r="J25" s="8" t="s">
        <v>1587</v>
      </c>
      <c r="K25" s="8" t="s">
        <v>1588</v>
      </c>
      <c r="L25" s="8" t="s">
        <v>1589</v>
      </c>
      <c r="M25" s="8" t="s">
        <v>1590</v>
      </c>
      <c r="N25" s="8" t="s">
        <v>1591</v>
      </c>
      <c r="O25" s="8" t="s">
        <v>1592</v>
      </c>
      <c r="P25" s="8" t="s">
        <v>1593</v>
      </c>
      <c r="Q25" s="8" t="s">
        <v>1594</v>
      </c>
      <c r="R25" s="8" t="s">
        <v>1595</v>
      </c>
      <c r="S25" s="8" t="s">
        <v>1596</v>
      </c>
      <c r="T25" s="8" t="s">
        <v>1597</v>
      </c>
      <c r="U25" s="8" t="s">
        <v>1598</v>
      </c>
      <c r="V25" s="8" t="s">
        <v>1599</v>
      </c>
      <c r="W25" s="8" t="s">
        <v>1600</v>
      </c>
      <c r="X25" s="8" t="s">
        <v>1601</v>
      </c>
      <c r="Y25" s="8" t="s">
        <v>1602</v>
      </c>
      <c r="Z25" s="8" t="s">
        <v>1603</v>
      </c>
      <c r="AA25" s="8" t="s">
        <v>1574</v>
      </c>
    </row>
    <row r="26">
      <c r="A26" s="3" t="s">
        <v>1322</v>
      </c>
      <c r="B26" s="3" t="s">
        <v>866</v>
      </c>
      <c r="C26" s="8" t="s">
        <v>433</v>
      </c>
      <c r="D26" s="8" t="s">
        <v>1604</v>
      </c>
      <c r="E26" s="8" t="s">
        <v>487</v>
      </c>
      <c r="F26" s="8" t="s">
        <v>592</v>
      </c>
      <c r="G26" s="8" t="s">
        <v>1605</v>
      </c>
      <c r="H26" s="8" t="s">
        <v>491</v>
      </c>
      <c r="I26" s="8" t="s">
        <v>477</v>
      </c>
      <c r="J26" s="8" t="s">
        <v>485</v>
      </c>
      <c r="K26" s="8" t="s">
        <v>472</v>
      </c>
      <c r="L26" s="8" t="s">
        <v>482</v>
      </c>
      <c r="M26" s="8" t="s">
        <v>460</v>
      </c>
      <c r="N26" s="8" t="s">
        <v>440</v>
      </c>
      <c r="O26" s="8" t="s">
        <v>481</v>
      </c>
      <c r="P26" s="8" t="s">
        <v>467</v>
      </c>
      <c r="Q26" s="8" t="s">
        <v>444</v>
      </c>
      <c r="R26" s="8" t="s">
        <v>466</v>
      </c>
      <c r="S26" s="8" t="s">
        <v>456</v>
      </c>
      <c r="T26" s="8" t="s">
        <v>447</v>
      </c>
      <c r="U26" s="8" t="s">
        <v>467</v>
      </c>
      <c r="V26" s="8" t="s">
        <v>438</v>
      </c>
      <c r="W26" s="8" t="s">
        <v>437</v>
      </c>
      <c r="X26" s="8" t="s">
        <v>439</v>
      </c>
      <c r="Y26" s="8" t="s">
        <v>452</v>
      </c>
      <c r="Z26" s="8" t="s">
        <v>451</v>
      </c>
      <c r="AA26" s="8" t="s">
        <v>1606</v>
      </c>
    </row>
    <row r="27">
      <c r="A27" s="10" t="s">
        <v>1358</v>
      </c>
      <c r="B27" s="10" t="s">
        <v>866</v>
      </c>
      <c r="C27" s="9" t="s">
        <v>1607</v>
      </c>
      <c r="D27" s="9" t="s">
        <v>1608</v>
      </c>
      <c r="E27" s="9" t="s">
        <v>1609</v>
      </c>
      <c r="F27" s="9" t="s">
        <v>1610</v>
      </c>
      <c r="G27" s="9" t="s">
        <v>1611</v>
      </c>
      <c r="H27" s="9" t="s">
        <v>1612</v>
      </c>
      <c r="I27" s="9" t="s">
        <v>549</v>
      </c>
      <c r="J27" s="9" t="s">
        <v>1613</v>
      </c>
      <c r="K27" s="9" t="s">
        <v>1614</v>
      </c>
      <c r="L27" s="9" t="s">
        <v>1530</v>
      </c>
      <c r="M27" s="9" t="s">
        <v>1615</v>
      </c>
      <c r="N27" s="9" t="s">
        <v>1616</v>
      </c>
      <c r="O27" s="9" t="s">
        <v>1617</v>
      </c>
      <c r="P27" s="9" t="s">
        <v>1618</v>
      </c>
      <c r="Q27" s="9" t="s">
        <v>1619</v>
      </c>
      <c r="R27" s="9" t="s">
        <v>1620</v>
      </c>
      <c r="S27" s="9" t="s">
        <v>1621</v>
      </c>
      <c r="T27" s="9" t="s">
        <v>1622</v>
      </c>
      <c r="U27" s="9" t="s">
        <v>1623</v>
      </c>
      <c r="V27" s="9" t="s">
        <v>1624</v>
      </c>
      <c r="W27" s="9" t="s">
        <v>1625</v>
      </c>
      <c r="X27" s="9" t="s">
        <v>1626</v>
      </c>
      <c r="Y27" s="9" t="s">
        <v>532</v>
      </c>
      <c r="Z27" s="9" t="s">
        <v>1627</v>
      </c>
      <c r="AA27" s="9" t="s">
        <v>595</v>
      </c>
    </row>
    <row r="30">
      <c r="A30" s="13" t="s">
        <v>1628</v>
      </c>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row>
    <row r="31">
      <c r="A31" s="7" t="s">
        <v>1520</v>
      </c>
    </row>
    <row r="32">
      <c r="A32" s="7" t="s">
        <v>1260</v>
      </c>
    </row>
    <row r="33">
      <c r="A33" s="6" t="s">
        <v>148</v>
      </c>
      <c r="B33" s="6" t="s">
        <v>1310</v>
      </c>
      <c r="C33" s="6" t="s">
        <v>824</v>
      </c>
      <c r="D33" s="6" t="s">
        <v>825</v>
      </c>
      <c r="E33" s="6" t="s">
        <v>826</v>
      </c>
      <c r="F33" s="6" t="s">
        <v>827</v>
      </c>
      <c r="G33" s="6" t="s">
        <v>828</v>
      </c>
      <c r="H33" s="6" t="s">
        <v>149</v>
      </c>
      <c r="I33" s="6" t="s">
        <v>150</v>
      </c>
      <c r="J33" s="6" t="s">
        <v>151</v>
      </c>
      <c r="K33" s="6" t="s">
        <v>152</v>
      </c>
      <c r="L33" s="6" t="s">
        <v>153</v>
      </c>
      <c r="M33" s="6" t="s">
        <v>154</v>
      </c>
      <c r="N33" s="6" t="s">
        <v>155</v>
      </c>
      <c r="O33" s="6" t="s">
        <v>156</v>
      </c>
      <c r="P33" s="6" t="s">
        <v>157</v>
      </c>
      <c r="Q33" s="6" t="s">
        <v>158</v>
      </c>
      <c r="R33" s="6" t="s">
        <v>159</v>
      </c>
      <c r="S33" s="6" t="s">
        <v>160</v>
      </c>
      <c r="T33" s="6" t="s">
        <v>161</v>
      </c>
      <c r="U33" s="6" t="s">
        <v>162</v>
      </c>
      <c r="V33" s="6" t="s">
        <v>163</v>
      </c>
      <c r="W33" s="6" t="s">
        <v>164</v>
      </c>
      <c r="X33" s="6" t="s">
        <v>165</v>
      </c>
      <c r="Y33" s="6" t="s">
        <v>166</v>
      </c>
      <c r="Z33" s="6" t="s">
        <v>167</v>
      </c>
      <c r="AA33" s="6" t="s">
        <v>168</v>
      </c>
    </row>
    <row r="34">
      <c r="A34" s="3" t="s">
        <v>1311</v>
      </c>
      <c r="B34" s="3" t="s">
        <v>1256</v>
      </c>
      <c r="C34" s="8" t="s">
        <v>1091</v>
      </c>
      <c r="D34" s="8" t="s">
        <v>1629</v>
      </c>
      <c r="E34" s="8" t="s">
        <v>1630</v>
      </c>
      <c r="F34" s="8" t="s">
        <v>1631</v>
      </c>
      <c r="G34" s="8" t="s">
        <v>1632</v>
      </c>
      <c r="H34" s="8" t="s">
        <v>1084</v>
      </c>
      <c r="I34" s="8" t="s">
        <v>1633</v>
      </c>
      <c r="J34" s="8" t="s">
        <v>1634</v>
      </c>
      <c r="K34" s="8" t="s">
        <v>1088</v>
      </c>
      <c r="L34" s="8" t="s">
        <v>1635</v>
      </c>
      <c r="M34" s="8" t="s">
        <v>1636</v>
      </c>
      <c r="N34" s="8" t="s">
        <v>1637</v>
      </c>
      <c r="O34" s="8" t="s">
        <v>1638</v>
      </c>
      <c r="P34" s="8" t="s">
        <v>1639</v>
      </c>
      <c r="Q34" s="8" t="s">
        <v>1640</v>
      </c>
      <c r="R34" s="8" t="s">
        <v>1641</v>
      </c>
      <c r="S34" s="8" t="s">
        <v>1642</v>
      </c>
      <c r="T34" s="8" t="s">
        <v>1643</v>
      </c>
      <c r="U34" s="8" t="s">
        <v>1632</v>
      </c>
      <c r="V34" s="8" t="s">
        <v>1644</v>
      </c>
      <c r="W34" s="8" t="s">
        <v>1292</v>
      </c>
      <c r="X34" s="8" t="s">
        <v>1645</v>
      </c>
      <c r="Y34" s="8" t="s">
        <v>1102</v>
      </c>
      <c r="Z34" s="8" t="s">
        <v>1646</v>
      </c>
      <c r="AA34" s="8" t="s">
        <v>1077</v>
      </c>
    </row>
    <row r="35">
      <c r="A35" s="3" t="s">
        <v>1321</v>
      </c>
      <c r="B35" s="3" t="s">
        <v>1256</v>
      </c>
      <c r="C35" s="8" t="s">
        <v>834</v>
      </c>
      <c r="D35" s="8" t="s">
        <v>1124</v>
      </c>
      <c r="E35" s="8" t="s">
        <v>854</v>
      </c>
      <c r="F35" s="8" t="s">
        <v>1137</v>
      </c>
      <c r="G35" s="8" t="s">
        <v>801</v>
      </c>
      <c r="H35" s="8" t="s">
        <v>1118</v>
      </c>
      <c r="I35" s="8" t="s">
        <v>786</v>
      </c>
      <c r="J35" s="8" t="s">
        <v>833</v>
      </c>
      <c r="K35" s="8" t="s">
        <v>1647</v>
      </c>
      <c r="L35" s="8" t="s">
        <v>868</v>
      </c>
      <c r="M35" s="8" t="s">
        <v>799</v>
      </c>
      <c r="N35" s="8" t="s">
        <v>867</v>
      </c>
      <c r="O35" s="8" t="s">
        <v>847</v>
      </c>
      <c r="P35" s="8" t="s">
        <v>761</v>
      </c>
      <c r="Q35" s="8" t="s">
        <v>847</v>
      </c>
      <c r="R35" s="8" t="s">
        <v>909</v>
      </c>
      <c r="S35" s="8" t="s">
        <v>905</v>
      </c>
      <c r="T35" s="8" t="s">
        <v>762</v>
      </c>
      <c r="U35" s="8" t="s">
        <v>847</v>
      </c>
      <c r="V35" s="8" t="s">
        <v>769</v>
      </c>
      <c r="W35" s="8" t="s">
        <v>912</v>
      </c>
      <c r="X35" s="8" t="s">
        <v>782</v>
      </c>
      <c r="Y35" s="8" t="s">
        <v>864</v>
      </c>
      <c r="Z35" s="8" t="s">
        <v>793</v>
      </c>
      <c r="AA35" s="8" t="s">
        <v>759</v>
      </c>
    </row>
    <row r="36">
      <c r="A36" s="3" t="s">
        <v>1322</v>
      </c>
      <c r="B36" s="3" t="s">
        <v>1256</v>
      </c>
      <c r="C36" s="8" t="s">
        <v>1019</v>
      </c>
      <c r="D36" s="8" t="s">
        <v>923</v>
      </c>
      <c r="E36" s="8" t="s">
        <v>919</v>
      </c>
      <c r="F36" s="8" t="s">
        <v>920</v>
      </c>
      <c r="G36" s="8" t="s">
        <v>1023</v>
      </c>
      <c r="H36" s="8" t="s">
        <v>1055</v>
      </c>
      <c r="I36" s="8" t="s">
        <v>1023</v>
      </c>
      <c r="J36" s="8" t="s">
        <v>741</v>
      </c>
      <c r="K36" s="8" t="s">
        <v>752</v>
      </c>
      <c r="L36" s="8" t="s">
        <v>1037</v>
      </c>
      <c r="M36" s="8" t="s">
        <v>1056</v>
      </c>
      <c r="N36" s="8" t="s">
        <v>1052</v>
      </c>
      <c r="O36" s="8" t="s">
        <v>744</v>
      </c>
      <c r="P36" s="8" t="s">
        <v>1057</v>
      </c>
      <c r="Q36" s="8" t="s">
        <v>853</v>
      </c>
      <c r="R36" s="8" t="s">
        <v>845</v>
      </c>
      <c r="S36" s="8" t="s">
        <v>1058</v>
      </c>
      <c r="T36" s="8" t="s">
        <v>836</v>
      </c>
      <c r="U36" s="8" t="s">
        <v>1029</v>
      </c>
      <c r="V36" s="8" t="s">
        <v>1059</v>
      </c>
      <c r="W36" s="8" t="s">
        <v>1060</v>
      </c>
      <c r="X36" s="8" t="s">
        <v>1061</v>
      </c>
      <c r="Y36" s="8" t="s">
        <v>835</v>
      </c>
      <c r="Z36" s="8" t="s">
        <v>835</v>
      </c>
      <c r="AA36" s="8" t="s">
        <v>1062</v>
      </c>
    </row>
    <row r="37">
      <c r="A37" s="10" t="s">
        <v>1358</v>
      </c>
      <c r="B37" s="10" t="s">
        <v>1256</v>
      </c>
      <c r="C37" s="9" t="s">
        <v>1648</v>
      </c>
      <c r="D37" s="9" t="s">
        <v>1649</v>
      </c>
      <c r="E37" s="9" t="s">
        <v>1650</v>
      </c>
      <c r="F37" s="9" t="s">
        <v>1651</v>
      </c>
      <c r="G37" s="9" t="s">
        <v>1652</v>
      </c>
      <c r="H37" s="9" t="s">
        <v>1653</v>
      </c>
      <c r="I37" s="9" t="s">
        <v>1654</v>
      </c>
      <c r="J37" s="9" t="s">
        <v>1655</v>
      </c>
      <c r="K37" s="9" t="s">
        <v>1656</v>
      </c>
      <c r="L37" s="9" t="s">
        <v>1657</v>
      </c>
      <c r="M37" s="9" t="s">
        <v>1658</v>
      </c>
      <c r="N37" s="9" t="s">
        <v>1659</v>
      </c>
      <c r="O37" s="9" t="s">
        <v>1660</v>
      </c>
      <c r="P37" s="9" t="s">
        <v>1661</v>
      </c>
      <c r="Q37" s="9" t="s">
        <v>1662</v>
      </c>
      <c r="R37" s="9" t="s">
        <v>1663</v>
      </c>
      <c r="S37" s="9" t="s">
        <v>1007</v>
      </c>
      <c r="T37" s="9" t="s">
        <v>1664</v>
      </c>
      <c r="U37" s="9" t="s">
        <v>1665</v>
      </c>
      <c r="V37" s="9" t="s">
        <v>1666</v>
      </c>
      <c r="W37" s="9" t="s">
        <v>1667</v>
      </c>
      <c r="X37" s="9" t="s">
        <v>1668</v>
      </c>
      <c r="Y37" s="9" t="s">
        <v>1669</v>
      </c>
      <c r="Z37" s="9" t="s">
        <v>1670</v>
      </c>
      <c r="AA37" s="9" t="s">
        <v>1671</v>
      </c>
    </row>
    <row r="38">
      <c r="A38" s="3" t="s">
        <v>1322</v>
      </c>
      <c r="B38" s="3" t="s">
        <v>829</v>
      </c>
      <c r="C38" s="8" t="s">
        <v>815</v>
      </c>
      <c r="D38" s="8" t="s">
        <v>1018</v>
      </c>
      <c r="E38" s="8" t="s">
        <v>1019</v>
      </c>
      <c r="F38" s="8" t="s">
        <v>1020</v>
      </c>
      <c r="G38" s="8" t="s">
        <v>1021</v>
      </c>
      <c r="H38" s="8" t="s">
        <v>819</v>
      </c>
      <c r="I38" s="8" t="s">
        <v>920</v>
      </c>
      <c r="J38" s="8" t="s">
        <v>745</v>
      </c>
      <c r="K38" s="8" t="s">
        <v>1022</v>
      </c>
      <c r="L38" s="8" t="s">
        <v>738</v>
      </c>
      <c r="M38" s="8" t="s">
        <v>751</v>
      </c>
      <c r="N38" s="8" t="s">
        <v>845</v>
      </c>
      <c r="O38" s="8" t="s">
        <v>1023</v>
      </c>
      <c r="P38" s="8" t="s">
        <v>1024</v>
      </c>
      <c r="Q38" s="8" t="s">
        <v>839</v>
      </c>
      <c r="R38" s="8" t="s">
        <v>1025</v>
      </c>
      <c r="S38" s="8" t="s">
        <v>920</v>
      </c>
      <c r="T38" s="8" t="s">
        <v>1026</v>
      </c>
      <c r="U38" s="8" t="s">
        <v>1027</v>
      </c>
      <c r="V38" s="8" t="s">
        <v>1028</v>
      </c>
      <c r="W38" s="8" t="s">
        <v>1029</v>
      </c>
      <c r="X38" s="8" t="s">
        <v>1030</v>
      </c>
      <c r="Y38" s="8" t="s">
        <v>1031</v>
      </c>
      <c r="Z38" s="8" t="s">
        <v>1032</v>
      </c>
      <c r="AA38" s="8" t="s">
        <v>1033</v>
      </c>
    </row>
    <row r="39">
      <c r="A39" s="3" t="s">
        <v>1358</v>
      </c>
      <c r="B39" s="3" t="s">
        <v>829</v>
      </c>
      <c r="C39" s="8" t="s">
        <v>1672</v>
      </c>
      <c r="D39" s="8" t="s">
        <v>1673</v>
      </c>
      <c r="E39" s="8" t="s">
        <v>1674</v>
      </c>
      <c r="F39" s="8" t="s">
        <v>1675</v>
      </c>
      <c r="G39" s="8" t="s">
        <v>1676</v>
      </c>
      <c r="H39" s="8" t="s">
        <v>1660</v>
      </c>
      <c r="I39" s="8" t="s">
        <v>1677</v>
      </c>
      <c r="J39" s="8" t="s">
        <v>1678</v>
      </c>
      <c r="K39" s="8" t="s">
        <v>1679</v>
      </c>
      <c r="L39" s="8" t="s">
        <v>1650</v>
      </c>
      <c r="M39" s="8" t="s">
        <v>1652</v>
      </c>
      <c r="N39" s="8" t="s">
        <v>1680</v>
      </c>
      <c r="O39" s="8" t="s">
        <v>1681</v>
      </c>
      <c r="P39" s="8" t="s">
        <v>1682</v>
      </c>
      <c r="Q39" s="8" t="s">
        <v>1683</v>
      </c>
      <c r="R39" s="8" t="s">
        <v>1684</v>
      </c>
      <c r="S39" s="8" t="s">
        <v>1685</v>
      </c>
      <c r="T39" s="8" t="s">
        <v>1686</v>
      </c>
      <c r="U39" s="8" t="s">
        <v>1687</v>
      </c>
      <c r="V39" s="8" t="s">
        <v>1688</v>
      </c>
      <c r="W39" s="8" t="s">
        <v>1689</v>
      </c>
      <c r="X39" s="8" t="s">
        <v>1690</v>
      </c>
      <c r="Y39" s="8" t="s">
        <v>1689</v>
      </c>
      <c r="Z39" s="8" t="s">
        <v>1640</v>
      </c>
      <c r="AA39" s="8" t="s">
        <v>1691</v>
      </c>
    </row>
    <row r="40">
      <c r="A40" s="3" t="s">
        <v>1322</v>
      </c>
      <c r="B40" s="3" t="s">
        <v>866</v>
      </c>
      <c r="C40" s="8" t="s">
        <v>1035</v>
      </c>
      <c r="D40" s="8" t="s">
        <v>1023</v>
      </c>
      <c r="E40" s="8" t="s">
        <v>1036</v>
      </c>
      <c r="F40" s="8" t="s">
        <v>739</v>
      </c>
      <c r="G40" s="8" t="s">
        <v>1037</v>
      </c>
      <c r="H40" s="8" t="s">
        <v>1036</v>
      </c>
      <c r="I40" s="8" t="s">
        <v>753</v>
      </c>
      <c r="J40" s="8" t="s">
        <v>1038</v>
      </c>
      <c r="K40" s="8" t="s">
        <v>841</v>
      </c>
      <c r="L40" s="8" t="s">
        <v>1039</v>
      </c>
      <c r="M40" s="8" t="s">
        <v>798</v>
      </c>
      <c r="N40" s="8" t="s">
        <v>1040</v>
      </c>
      <c r="O40" s="8" t="s">
        <v>765</v>
      </c>
      <c r="P40" s="8" t="s">
        <v>1041</v>
      </c>
      <c r="Q40" s="8" t="s">
        <v>860</v>
      </c>
      <c r="R40" s="8" t="s">
        <v>1039</v>
      </c>
      <c r="S40" s="8" t="s">
        <v>1042</v>
      </c>
      <c r="T40" s="8" t="s">
        <v>849</v>
      </c>
      <c r="U40" s="8" t="s">
        <v>835</v>
      </c>
      <c r="V40" s="8" t="s">
        <v>758</v>
      </c>
      <c r="W40" s="8" t="s">
        <v>863</v>
      </c>
      <c r="X40" s="8" t="s">
        <v>779</v>
      </c>
      <c r="Y40" s="8" t="s">
        <v>915</v>
      </c>
      <c r="Z40" s="8" t="s">
        <v>787</v>
      </c>
      <c r="AA40" s="8" t="s">
        <v>1043</v>
      </c>
    </row>
    <row r="41">
      <c r="A41" s="10" t="s">
        <v>1358</v>
      </c>
      <c r="B41" s="10" t="s">
        <v>866</v>
      </c>
      <c r="C41" s="9" t="s">
        <v>1658</v>
      </c>
      <c r="D41" s="9" t="s">
        <v>1692</v>
      </c>
      <c r="E41" s="9" t="s">
        <v>1679</v>
      </c>
      <c r="F41" s="9" t="s">
        <v>1693</v>
      </c>
      <c r="G41" s="9" t="s">
        <v>1226</v>
      </c>
      <c r="H41" s="9" t="s">
        <v>1694</v>
      </c>
      <c r="I41" s="9" t="s">
        <v>1656</v>
      </c>
      <c r="J41" s="9" t="s">
        <v>1695</v>
      </c>
      <c r="K41" s="9" t="s">
        <v>1696</v>
      </c>
      <c r="L41" s="9" t="s">
        <v>1697</v>
      </c>
      <c r="M41" s="9" t="s">
        <v>1698</v>
      </c>
      <c r="N41" s="9" t="s">
        <v>1694</v>
      </c>
      <c r="O41" s="9" t="s">
        <v>1699</v>
      </c>
      <c r="P41" s="9" t="s">
        <v>1700</v>
      </c>
      <c r="Q41" s="9" t="s">
        <v>1686</v>
      </c>
      <c r="R41" s="9" t="s">
        <v>1699</v>
      </c>
      <c r="S41" s="9" t="s">
        <v>1701</v>
      </c>
      <c r="T41" s="9" t="s">
        <v>1702</v>
      </c>
      <c r="U41" s="9" t="s">
        <v>1703</v>
      </c>
      <c r="V41" s="9" t="s">
        <v>1704</v>
      </c>
      <c r="W41" s="9" t="s">
        <v>1705</v>
      </c>
      <c r="X41" s="9" t="s">
        <v>1706</v>
      </c>
      <c r="Y41" s="9" t="s">
        <v>1088</v>
      </c>
      <c r="Z41" s="9" t="s">
        <v>1707</v>
      </c>
      <c r="AA41" s="9" t="s">
        <v>1708</v>
      </c>
    </row>
    <row r="44">
      <c r="A44" s="12" t="str">
        <f>=HYPERLINK("#'Contents'!A1", "Click here to return to the contents")</f>
      </c>
    </row>
    <row r="46">
      <c r="A46" s="12" t="str">
        <f>=HYPERLINK("#'Notes'!A1", "Click here to return to the Notes")</f>
      </c>
    </row>
  </sheetData>
  <pageMargins left="0.7" right="0.7" top="0.75" bottom="0.75" header="0.3" footer="0.3"/>
  <pageSetup paperSize="9" orientation="portrait" horizontalDpi="300" verticalDpi="300" r:id="rId2"/>
  <tableParts count="3">
    <tablePart r:id="rId29"/>
    <tablePart r:id="rId30"/>
    <tablePart r:id="rId3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0.71" hidden="0" customWidth="1"/>
  </cols>
  <sheetData>
    <row r="1" ht="40" customHeight="1">
      <c r="A1" s="1" t="s">
        <v>2220</v>
      </c>
    </row>
    <row r="2">
      <c r="A2" s="14" t="s">
        <v>2221</v>
      </c>
    </row>
    <row r="3">
      <c r="A3" s="3" t="str">
        <f>=HYPERLINK("#'Table 1.1'!A1", "Table 1.1: Percentage tax gap by type of tax")</f>
      </c>
    </row>
    <row r="4">
      <c r="A4" s="3" t="str">
        <f>=HYPERLINK("#'Table 1.2'!A1", "Table 1.2: Tax gap (in £ billion) by type of tax")</f>
      </c>
    </row>
    <row r="5">
      <c r="A5" s="3" t="str">
        <f>=HYPERLINK("#'Table 1.3'!A1", "Table 1.3: Tax gap time series by customer group, percentage proportion of the tax gap and £ billion")</f>
      </c>
    </row>
    <row r="6">
      <c r="A6" s="3" t="str">
        <f>=HYPERLINK("#'Table 1.4'!A1", "Table 1.4: Revisions to the tax gap as a percentage of liabilities compared to previous ‘Measuring tax gaps’ (MTG) editions")</f>
      </c>
    </row>
    <row r="8">
      <c r="A8" s="14" t="s">
        <v>2222</v>
      </c>
    </row>
    <row r="9">
      <c r="A9" s="3" t="str">
        <f>=HYPERLINK("#'Table 2.1'!A1", "Table 2.1: Estimated VAT gap (£ billion)")</f>
      </c>
    </row>
    <row r="10">
      <c r="A10" s="3" t="str">
        <f>=HYPERLINK("#'Table 2.2'!A1", "Table 2.2: Revisions to the VAT gap as a percentage of liabilities compared to previous ‘Measuring tax gaps’ (MTG) editions")</f>
      </c>
    </row>
    <row r="12">
      <c r="A12" s="14" t="s">
        <v>2223</v>
      </c>
    </row>
    <row r="13">
      <c r="A13" s="3" t="str">
        <f>=HYPERLINK("#'Table 3.1'!A1", "Table 3.1: Excise duty gaps as a proportion of theoretical tax liabilities by component")</f>
      </c>
    </row>
    <row r="14">
      <c r="A14" s="3" t="str">
        <f>=HYPERLINK("#'Table 3.2'!A1", "Table 3.2: Beer - tax gap (£ million) and proportion of theoretical tax liabilities")</f>
      </c>
    </row>
    <row r="15">
      <c r="A15" s="3" t="str">
        <f>=HYPERLINK("#'Table 3.3'!A1", "Table 3.3: Spirits - tax gap (£ million) and proportion of theoretical tax liabilities")</f>
      </c>
    </row>
    <row r="16">
      <c r="A16" s="3" t="str">
        <f>=HYPERLINK("#'Table 3.4 - 3.6'!A1", "Table 3.4: Tobacco tax gap (£ million) and proportion of theoretical tax liabilities - combined")</f>
      </c>
    </row>
    <row r="17">
      <c r="A17" s="3" t="str">
        <f>=HYPERLINK("#'Table 3.4 - 3.6'!A1", "Table 3.5: Tobacco tax gap (£ million) and proportion of theoretical tax liabilities - cigarettes")</f>
      </c>
    </row>
    <row r="18">
      <c r="A18" s="3" t="str">
        <f>=HYPERLINK("#'Table 3.4 - 3.6'!A1", "Table 3.6: Tobacco tax gap (£ million) and proportion of theoretical tax liabilities - hand-rolling tobacco")</f>
      </c>
    </row>
    <row r="19">
      <c r="A19" s="3" t="str">
        <f>=HYPERLINK("#'Table 3.7 - 3.8'!A1", "Table 3.7: Hydrocarbon oils tax gap (£ million) and proportion of theoretical tax liabilities")</f>
      </c>
    </row>
    <row r="20">
      <c r="A20" s="3" t="str">
        <f>=HYPERLINK("#'Table 3.7 - 3.8'!A1", "Table 3.8: Diesel tax gap (£ million) and proportion of theoretical tax liabilities")</f>
      </c>
    </row>
    <row r="21">
      <c r="A21" s="3" t="str">
        <f>=HYPERLINK("#'Table 3.9 - 3.12'!A1", "Table 3.9: Great Britain diesel - illicit market share")</f>
      </c>
    </row>
    <row r="22">
      <c r="A22" s="3" t="str">
        <f>=HYPERLINK("#'Table 3.9 - 3.12'!A1", "Table 3.10: Great Britain diesel - tax gap (£ million)")</f>
      </c>
    </row>
    <row r="23">
      <c r="A23" s="3" t="str">
        <f>=HYPERLINK("#'Table 3.9 - 3.12'!A1", "Table 3.11: Northern Ireland diesel - illicit market share")</f>
      </c>
    </row>
    <row r="24">
      <c r="A24" s="3" t="str">
        <f>=HYPERLINK("#'Table 3.9 - 3.12'!A1", "Table 3.12: Northern Ireland diesel - tax gap (£ million)")</f>
      </c>
    </row>
    <row r="25">
      <c r="A25" s="3" t="str">
        <f>=HYPERLINK("#'Table 3.13'!A1", "Table 3.13: Other excise duties tax gap (£ million) and proportion of theoretical tax liabilities")</f>
      </c>
    </row>
    <row r="26">
      <c r="A26" s="3" t="str">
        <f>=HYPERLINK("#'Table 3.14 - 3.16'!A1", "Table 3.14: Beer - market share")</f>
      </c>
    </row>
    <row r="27">
      <c r="A27" s="3" t="str">
        <f>=HYPERLINK("#'Table 3.14 - 3.16'!A1", "Table 3.15: Beer - revenue consumption (£ million)")</f>
      </c>
    </row>
    <row r="28">
      <c r="A28" s="3" t="str">
        <f>=HYPERLINK("#'Table 3.14 - 3.16'!A1", "Table 3.16: Beer - volume consumption (million litres)")</f>
      </c>
    </row>
    <row r="29">
      <c r="A29" s="3" t="str">
        <f>=HYPERLINK("#'Table 3.17 - 3.19'!A1", "Table 3.17: Spirits - market share")</f>
      </c>
    </row>
    <row r="30">
      <c r="A30" s="3" t="str">
        <f>=HYPERLINK("#'Table 3.17 - 3.19'!A1", "Table 3.18: Spirits - revenue consumption (£ million)")</f>
      </c>
    </row>
    <row r="31">
      <c r="A31" s="3" t="str">
        <f>=HYPERLINK("#'Table 3.17 - 3.19'!A1", "Table 3.19: Spirits - volume consumption (million litres)")</f>
      </c>
    </row>
    <row r="32">
      <c r="A32" s="3" t="str">
        <f>=HYPERLINK("#'Table 3.20 - 3.22'!A1", "Table 3.20: Cigarettes - market share")</f>
      </c>
    </row>
    <row r="33">
      <c r="A33" s="3" t="str">
        <f>=HYPERLINK("#'Table 3.20 - 3.22'!A1", "Table 3.21: Cigarettes - volume consumption (billion cigarettes)")</f>
      </c>
    </row>
    <row r="34">
      <c r="A34" s="3" t="str">
        <f>=HYPERLINK("#'Table 3.20 - 3.22'!A1", "Table 3.22: Cigarettes - revenue consumption (£ million)")</f>
      </c>
    </row>
    <row r="35">
      <c r="A35" s="3" t="str">
        <f>=HYPERLINK("#'Table 3.23 - 3.25'!A1", "Table 3.23: Hand-rolling tobacco - market share")</f>
      </c>
    </row>
    <row r="36">
      <c r="A36" s="3" t="str">
        <f>=HYPERLINK("#'Table 3.23 - 3.25'!A1", "Table 3.24: Hand-rolling tobacco - volume consumption (million kg)")</f>
      </c>
    </row>
    <row r="37">
      <c r="A37" s="3" t="str">
        <f>=HYPERLINK("#'Table 3.23 - 3.25'!A1", "Table 3.25: Hand-rolling tobacco - revenue consumption (£ million)")</f>
      </c>
    </row>
    <row r="39">
      <c r="A39" s="14" t="s">
        <v>2224</v>
      </c>
    </row>
    <row r="40">
      <c r="A40" s="3" t="str">
        <f>=HYPERLINK("#'Table 4.1'!A1", "Table 4.1: Self Assessment tax gap (£ billion)")</f>
      </c>
    </row>
    <row r="41">
      <c r="A41" s="3" t="str">
        <f>=HYPERLINK("#'Table 4.2'!A1", "Table 4.2: Proportion of Self Assessment returns with under-declared tax liability")</f>
      </c>
    </row>
    <row r="42">
      <c r="A42" s="3" t="str">
        <f>=HYPERLINK("#'Table 4.3'!A1", "Table 4.3: Tax gap for business taxpayers in Self Assessment (£ billion)")</f>
      </c>
    </row>
    <row r="43">
      <c r="A43" s="3" t="str">
        <f>=HYPERLINK("#'Table 4.4'!A1", "Table 4.4: Business taxpayers: proportion of Self Assessment returns with under-declared tax liability")</f>
      </c>
    </row>
    <row r="44">
      <c r="A44" s="3" t="str">
        <f>=HYPERLINK("#'Table 4.5'!A1", "Table 4.5: Tax gap for non-business taxpayers in Self Assessment (£ billion)")</f>
      </c>
    </row>
    <row r="45">
      <c r="A45" s="3" t="str">
        <f>=HYPERLINK("#'Table 4.6'!A1", "Table 4.6: Non-business taxpayers: proportion of Self Assessment returns with under-declared tax liability")</f>
      </c>
    </row>
    <row r="46">
      <c r="A46" s="3" t="str">
        <f>=HYPERLINK("#'Table 4.7'!A1", "Table 4.7: Tax gap for large partnerships in Self Assessment (£ billion)")</f>
      </c>
    </row>
    <row r="47">
      <c r="A47" s="3" t="str">
        <f>=HYPERLINK("#'Table 4.8'!A1", "Table 4.8: Tax gap for wealthy taxpayers in Self Assessment (£ billion)")</f>
      </c>
    </row>
    <row r="48">
      <c r="A48" s="3" t="str">
        <f>=HYPERLINK("#'Table 4.9'!A1", "Table 4.9: PAYE employer compliance tax gap (£ billion)")</f>
      </c>
    </row>
    <row r="49">
      <c r="A49" s="3" t="str">
        <f>=HYPERLINK("#'Table 4.10'!A1", "Table 4.10: PAYE employer compliance tax gap for small businesses (£ billion)")</f>
      </c>
    </row>
    <row r="50">
      <c r="A50" s="3" t="str">
        <f>=HYPERLINK("#'Table 4.11'!A1", "Table 4.11: Proportion of small employers not meeting their PAYE scheme obligations")</f>
      </c>
    </row>
    <row r="51">
      <c r="A51" s="3" t="str">
        <f>=HYPERLINK("#'Table 4.12'!A1", "Table 4.12: PAYE employer compliance tax gap for mid-sized businesses (£ billion)")</f>
      </c>
    </row>
    <row r="52">
      <c r="A52" s="3" t="str">
        <f>=HYPERLINK("#'Table 4.13'!A1", "Table 4.13: PAYE employer compliance tax gap for large businesses (£ billion)")</f>
      </c>
    </row>
    <row r="53">
      <c r="A53" s="3" t="str">
        <f>=HYPERLINK("#'Table 4.14'!A1", "Table 4.14: Estimated Income Tax, National Insurance contributions and Capital Gains Tax gap relating to the hidden economy (£ billion)")</f>
      </c>
    </row>
    <row r="54">
      <c r="A54" s="3" t="str">
        <f>=HYPERLINK("#'Table 4.15'!A1", "Table 4.15: Estimated avoidance tax gap related to marketed avoidance schemes sold primarily to individuals and made up of unpaid Income Tax, National Insurance contributions and Capital Gains Tax (£ billion)")</f>
      </c>
    </row>
    <row r="56">
      <c r="A56" s="14" t="s">
        <v>2225</v>
      </c>
    </row>
    <row r="57">
      <c r="A57" s="3" t="str">
        <f>=HYPERLINK("#'Table 5.1'!A1", "Table 5.1: Corporation Tax gap (£ billion)")</f>
      </c>
    </row>
    <row r="58">
      <c r="A58" s="3" t="str">
        <f>=HYPERLINK("#'Table 5.2'!A1", "Table 5.2: Estimated small businesses Corporation Tax gap (£ billion)")</f>
      </c>
    </row>
    <row r="59">
      <c r="A59" s="3" t="str">
        <f>=HYPERLINK("#'Table 5.3'!A1", "Table 5.3: Proportion of small businesses with incorrect Corporation Tax returns where additional liability established")</f>
      </c>
    </row>
    <row r="60">
      <c r="A60" s="3" t="str">
        <f>=HYPERLINK("#'Table 5.4'!A1", "Table 5.4: Estimated mid-sized businesses Corporation Tax gap (£ billion)")</f>
      </c>
    </row>
    <row r="61">
      <c r="A61" s="3" t="str">
        <f>=HYPERLINK("#'Table 5.5'!A1", "Table 5.5: Estimated large businesses Corporation Tax gap (£ billion)")</f>
      </c>
    </row>
    <row r="63">
      <c r="A63" s="14" t="s">
        <v>2226</v>
      </c>
    </row>
    <row r="64">
      <c r="A64" s="3" t="str">
        <f>=HYPERLINK("#'Table 6.1'!A1", "Table 6.1: Other taxes gap as a percentage of total theoretical tax liabilities")</f>
      </c>
    </row>
    <row r="65">
      <c r="A65" s="3" t="str">
        <f>=HYPERLINK("#'Table 6.2'!A1", "Table 6.2: Stamp Duty Land Tax gap (£ million) and proportion of theoretical tax liabilities")</f>
      </c>
    </row>
    <row r="66">
      <c r="A66" s="3" t="str">
        <f>=HYPERLINK("#'Table 6.3'!A1", "Table 6.3: Stamp Duty Reserve Tax gap (£ million) and proportion of theoretical tax liabilities")</f>
      </c>
    </row>
    <row r="67">
      <c r="A67" s="3" t="str">
        <f>=HYPERLINK("#'Table 6.4'!A1", "Table 6.4: Inheritance tax gap (£ million) and proportion of theoretical tax liabilities")</f>
      </c>
    </row>
    <row r="68">
      <c r="A68" s="3" t="str">
        <f>=HYPERLINK("#'Table 6.5'!A1", "Table 6.5: Petroleum Revenue Tax gap (£ million) and proportion of theoretical tax liabilities")</f>
      </c>
    </row>
    <row r="69">
      <c r="A69" s="3" t="str">
        <f>=HYPERLINK("#'Table 6.6'!A1", "Table 6.6: Landfill Tax gap (£ million) and proportion of theoretical tax liabilities")</f>
      </c>
    </row>
    <row r="70">
      <c r="A70" s="3" t="str">
        <f>=HYPERLINK("#'Table 6.7'!A1", "Table 6.7: Other taxes, levies and duties gap (£ million) and proportion of total theoretical tax liabilities")</f>
      </c>
    </row>
    <row r="72">
      <c r="A72" s="14" t="s">
        <v>2227</v>
      </c>
    </row>
    <row r="73">
      <c r="A73" s="3" t="str">
        <f>=HYPERLINK("#'Table 7.1'!A1", "Table 7.1: Illustrative tax gap time series by behaviour, percentage of total theoretical liabilities and £ billion")</f>
      </c>
    </row>
    <row r="74">
      <c r="A74" s="3" t="str">
        <f>=HYPERLINK("#'Table 7.2'!A1", "Table 7.2: Avoidance tax gap by type of tax (£ billion)")</f>
      </c>
    </row>
  </sheetData>
  <pageMargins left="0.7" right="0.7" top="0.75" bottom="0.75" header="0.3" footer="0.3"/>
  <pageSetup paperSize="9" orientation="portrait" horizontalDpi="300" verticalDpi="300"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2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 min="24" max="24" width="12.71" hidden="0" customWidth="1"/>
    <col min="25" max="25" width="12.71" hidden="0" customWidth="1"/>
    <col min="26" max="26" width="12.71" hidden="0" customWidth="1"/>
    <col min="27" max="27" width="12.71" hidden="0" customWidth="1"/>
  </cols>
  <sheetData>
    <row r="1" ht="40" customHeight="1">
      <c r="A1" s="1" t="s">
        <v>1709</v>
      </c>
      <c r="B1" s="1"/>
      <c r="C1" s="1"/>
      <c r="D1" s="1"/>
      <c r="E1" s="1"/>
      <c r="F1" s="1"/>
      <c r="G1" s="1"/>
      <c r="H1" s="1"/>
      <c r="I1" s="1"/>
      <c r="J1" s="1"/>
      <c r="K1" s="1"/>
      <c r="L1" s="1"/>
      <c r="M1" s="1"/>
      <c r="N1" s="1"/>
      <c r="O1" s="1"/>
      <c r="P1" s="1"/>
      <c r="Q1" s="1"/>
      <c r="R1" s="1"/>
      <c r="S1" s="1"/>
      <c r="T1" s="1"/>
    </row>
    <row r="2">
      <c r="A2" s="7" t="s">
        <v>958</v>
      </c>
    </row>
    <row r="3">
      <c r="A3" s="13" t="s">
        <v>1710</v>
      </c>
      <c r="B3" s="13"/>
      <c r="C3" s="13"/>
      <c r="D3" s="13"/>
      <c r="E3" s="13"/>
      <c r="F3" s="13"/>
      <c r="G3" s="13"/>
      <c r="H3" s="13"/>
      <c r="I3" s="13"/>
      <c r="J3" s="13"/>
      <c r="K3" s="13"/>
      <c r="L3" s="13"/>
      <c r="M3" s="13"/>
      <c r="N3" s="13"/>
      <c r="O3" s="13"/>
      <c r="P3" s="13"/>
      <c r="Q3" s="13"/>
      <c r="R3" s="13"/>
      <c r="S3" s="13"/>
      <c r="T3" s="13"/>
      <c r="U3" s="13"/>
      <c r="V3" s="13"/>
      <c r="W3" s="13"/>
      <c r="X3" s="13"/>
      <c r="Y3" s="13"/>
      <c r="Z3" s="13"/>
      <c r="AA3" s="13"/>
    </row>
    <row r="4">
      <c r="A4" s="7" t="s">
        <v>1520</v>
      </c>
    </row>
    <row r="5">
      <c r="A5" s="7" t="s">
        <v>1250</v>
      </c>
    </row>
    <row r="6">
      <c r="A6" s="6" t="s">
        <v>148</v>
      </c>
      <c r="B6" s="6" t="s">
        <v>1310</v>
      </c>
      <c r="C6" s="6" t="s">
        <v>824</v>
      </c>
      <c r="D6" s="6" t="s">
        <v>825</v>
      </c>
      <c r="E6" s="6" t="s">
        <v>826</v>
      </c>
      <c r="F6" s="6" t="s">
        <v>827</v>
      </c>
      <c r="G6" s="6" t="s">
        <v>828</v>
      </c>
      <c r="H6" s="6" t="s">
        <v>149</v>
      </c>
      <c r="I6" s="6" t="s">
        <v>150</v>
      </c>
      <c r="J6" s="6" t="s">
        <v>151</v>
      </c>
      <c r="K6" s="6" t="s">
        <v>152</v>
      </c>
      <c r="L6" s="6" t="s">
        <v>153</v>
      </c>
      <c r="M6" s="6" t="s">
        <v>154</v>
      </c>
      <c r="N6" s="6" t="s">
        <v>155</v>
      </c>
      <c r="O6" s="6" t="s">
        <v>156</v>
      </c>
      <c r="P6" s="6" t="s">
        <v>157</v>
      </c>
      <c r="Q6" s="6" t="s">
        <v>158</v>
      </c>
      <c r="R6" s="6" t="s">
        <v>159</v>
      </c>
      <c r="S6" s="6" t="s">
        <v>160</v>
      </c>
      <c r="T6" s="6" t="s">
        <v>161</v>
      </c>
      <c r="U6" s="6" t="s">
        <v>162</v>
      </c>
      <c r="V6" s="6" t="s">
        <v>163</v>
      </c>
      <c r="W6" s="6" t="s">
        <v>164</v>
      </c>
      <c r="X6" s="6" t="s">
        <v>165</v>
      </c>
      <c r="Y6" s="6" t="s">
        <v>166</v>
      </c>
      <c r="Z6" s="6" t="s">
        <v>167</v>
      </c>
      <c r="AA6" s="6" t="s">
        <v>168</v>
      </c>
    </row>
    <row r="7">
      <c r="A7" s="3" t="s">
        <v>1311</v>
      </c>
      <c r="B7" s="3" t="s">
        <v>1256</v>
      </c>
      <c r="C7" s="8" t="s">
        <v>1268</v>
      </c>
      <c r="D7" s="8" t="s">
        <v>1269</v>
      </c>
      <c r="E7" s="8" t="s">
        <v>1267</v>
      </c>
      <c r="F7" s="8" t="s">
        <v>576</v>
      </c>
      <c r="G7" s="8" t="s">
        <v>1272</v>
      </c>
      <c r="H7" s="8" t="s">
        <v>576</v>
      </c>
      <c r="I7" s="8" t="s">
        <v>1711</v>
      </c>
      <c r="J7" s="8" t="s">
        <v>582</v>
      </c>
      <c r="K7" s="8" t="s">
        <v>584</v>
      </c>
      <c r="L7" s="8" t="s">
        <v>1712</v>
      </c>
      <c r="M7" s="8" t="s">
        <v>1713</v>
      </c>
      <c r="N7" s="8" t="s">
        <v>586</v>
      </c>
      <c r="O7" s="8" t="s">
        <v>1714</v>
      </c>
      <c r="P7" s="8" t="s">
        <v>1714</v>
      </c>
      <c r="Q7" s="8" t="s">
        <v>589</v>
      </c>
      <c r="R7" s="8" t="s">
        <v>1715</v>
      </c>
      <c r="S7" s="8" t="s">
        <v>1716</v>
      </c>
      <c r="T7" s="8" t="s">
        <v>588</v>
      </c>
      <c r="U7" s="8" t="s">
        <v>1522</v>
      </c>
      <c r="V7" s="8" t="s">
        <v>1715</v>
      </c>
      <c r="W7" s="8" t="s">
        <v>1716</v>
      </c>
      <c r="X7" s="8" t="s">
        <v>1522</v>
      </c>
      <c r="Y7" s="8" t="s">
        <v>1522</v>
      </c>
      <c r="Z7" s="8" t="s">
        <v>1330</v>
      </c>
      <c r="AA7" s="8" t="s">
        <v>1326</v>
      </c>
    </row>
    <row r="8">
      <c r="A8" s="3" t="s">
        <v>1321</v>
      </c>
      <c r="B8" s="3" t="s">
        <v>1256</v>
      </c>
      <c r="C8" s="8" t="s">
        <v>624</v>
      </c>
      <c r="D8" s="8" t="s">
        <v>612</v>
      </c>
      <c r="E8" s="8" t="s">
        <v>610</v>
      </c>
      <c r="F8" s="8" t="s">
        <v>612</v>
      </c>
      <c r="G8" s="8" t="s">
        <v>615</v>
      </c>
      <c r="H8" s="8" t="s">
        <v>616</v>
      </c>
      <c r="I8" s="8" t="s">
        <v>616</v>
      </c>
      <c r="J8" s="8" t="s">
        <v>615</v>
      </c>
      <c r="K8" s="8" t="s">
        <v>616</v>
      </c>
      <c r="L8" s="8" t="s">
        <v>625</v>
      </c>
      <c r="M8" s="8" t="s">
        <v>625</v>
      </c>
      <c r="N8" s="8" t="s">
        <v>625</v>
      </c>
      <c r="O8" s="8" t="s">
        <v>625</v>
      </c>
      <c r="P8" s="8" t="s">
        <v>635</v>
      </c>
      <c r="Q8" s="8" t="s">
        <v>634</v>
      </c>
      <c r="R8" s="8" t="s">
        <v>634</v>
      </c>
      <c r="S8" s="8" t="s">
        <v>634</v>
      </c>
      <c r="T8" s="8" t="s">
        <v>635</v>
      </c>
      <c r="U8" s="8" t="s">
        <v>634</v>
      </c>
      <c r="V8" s="8" t="s">
        <v>636</v>
      </c>
      <c r="W8" s="8" t="s">
        <v>1254</v>
      </c>
      <c r="X8" s="8" t="s">
        <v>1254</v>
      </c>
      <c r="Y8" s="8" t="s">
        <v>1253</v>
      </c>
      <c r="Z8" s="8" t="s">
        <v>1253</v>
      </c>
      <c r="AA8" s="8" t="s">
        <v>1253</v>
      </c>
    </row>
    <row r="9">
      <c r="A9" s="10" t="s">
        <v>1322</v>
      </c>
      <c r="B9" s="10" t="s">
        <v>1256</v>
      </c>
      <c r="C9" s="9" t="s">
        <v>589</v>
      </c>
      <c r="D9" s="9" t="s">
        <v>1713</v>
      </c>
      <c r="E9" s="9" t="s">
        <v>1713</v>
      </c>
      <c r="F9" s="9" t="s">
        <v>586</v>
      </c>
      <c r="G9" s="9" t="s">
        <v>589</v>
      </c>
      <c r="H9" s="9" t="s">
        <v>1717</v>
      </c>
      <c r="I9" s="9" t="s">
        <v>1714</v>
      </c>
      <c r="J9" s="9" t="s">
        <v>1718</v>
      </c>
      <c r="K9" s="9" t="s">
        <v>1719</v>
      </c>
      <c r="L9" s="9" t="s">
        <v>583</v>
      </c>
      <c r="M9" s="9" t="s">
        <v>1720</v>
      </c>
      <c r="N9" s="9" t="s">
        <v>584</v>
      </c>
      <c r="O9" s="9" t="s">
        <v>580</v>
      </c>
      <c r="P9" s="9" t="s">
        <v>581</v>
      </c>
      <c r="Q9" s="9" t="s">
        <v>578</v>
      </c>
      <c r="R9" s="9" t="s">
        <v>1266</v>
      </c>
      <c r="S9" s="9" t="s">
        <v>628</v>
      </c>
      <c r="T9" s="9" t="s">
        <v>577</v>
      </c>
      <c r="U9" s="9" t="s">
        <v>627</v>
      </c>
      <c r="V9" s="9" t="s">
        <v>578</v>
      </c>
      <c r="W9" s="9" t="s">
        <v>1266</v>
      </c>
      <c r="X9" s="9" t="s">
        <v>1267</v>
      </c>
      <c r="Y9" s="9" t="s">
        <v>1270</v>
      </c>
      <c r="Z9" s="9" t="s">
        <v>628</v>
      </c>
      <c r="AA9" s="9" t="s">
        <v>609</v>
      </c>
    </row>
    <row r="10">
      <c r="A10" s="3" t="s">
        <v>1311</v>
      </c>
      <c r="B10" s="3" t="s">
        <v>829</v>
      </c>
      <c r="C10" s="8" t="s">
        <v>1271</v>
      </c>
      <c r="D10" s="8" t="s">
        <v>1267</v>
      </c>
      <c r="E10" s="8" t="s">
        <v>1267</v>
      </c>
      <c r="F10" s="8" t="s">
        <v>576</v>
      </c>
      <c r="G10" s="8" t="s">
        <v>576</v>
      </c>
      <c r="H10" s="8" t="s">
        <v>579</v>
      </c>
      <c r="I10" s="8" t="s">
        <v>1720</v>
      </c>
      <c r="J10" s="8" t="s">
        <v>1721</v>
      </c>
      <c r="K10" s="8" t="s">
        <v>583</v>
      </c>
      <c r="L10" s="8" t="s">
        <v>586</v>
      </c>
      <c r="M10" s="8" t="s">
        <v>1722</v>
      </c>
      <c r="N10" s="8" t="s">
        <v>1723</v>
      </c>
      <c r="O10" s="8" t="s">
        <v>1717</v>
      </c>
      <c r="P10" s="8" t="s">
        <v>1722</v>
      </c>
      <c r="Q10" s="8" t="s">
        <v>1724</v>
      </c>
      <c r="R10" s="8" t="s">
        <v>1725</v>
      </c>
      <c r="S10" s="8" t="s">
        <v>1332</v>
      </c>
      <c r="T10" s="8" t="s">
        <v>1726</v>
      </c>
      <c r="U10" s="8" t="s">
        <v>1331</v>
      </c>
      <c r="V10" s="8" t="s">
        <v>1727</v>
      </c>
      <c r="W10" s="8" t="s">
        <v>1524</v>
      </c>
      <c r="X10" s="8" t="s">
        <v>1331</v>
      </c>
      <c r="Y10" s="8" t="s">
        <v>1329</v>
      </c>
      <c r="Z10" s="8" t="s">
        <v>1326</v>
      </c>
      <c r="AA10" s="8" t="s">
        <v>1314</v>
      </c>
    </row>
    <row r="11">
      <c r="A11" s="3" t="s">
        <v>1321</v>
      </c>
      <c r="B11" s="3" t="s">
        <v>829</v>
      </c>
      <c r="C11" s="8" t="s">
        <v>606</v>
      </c>
      <c r="D11" s="8" t="s">
        <v>1271</v>
      </c>
      <c r="E11" s="8" t="s">
        <v>628</v>
      </c>
      <c r="F11" s="8" t="s">
        <v>606</v>
      </c>
      <c r="G11" s="8" t="s">
        <v>1252</v>
      </c>
      <c r="H11" s="8" t="s">
        <v>614</v>
      </c>
      <c r="I11" s="8" t="s">
        <v>1252</v>
      </c>
      <c r="J11" s="8" t="s">
        <v>1252</v>
      </c>
      <c r="K11" s="8" t="s">
        <v>614</v>
      </c>
      <c r="L11" s="8" t="s">
        <v>615</v>
      </c>
      <c r="M11" s="8" t="s">
        <v>615</v>
      </c>
      <c r="N11" s="8" t="s">
        <v>616</v>
      </c>
      <c r="O11" s="8" t="s">
        <v>616</v>
      </c>
      <c r="P11" s="8" t="s">
        <v>634</v>
      </c>
      <c r="Q11" s="8" t="s">
        <v>625</v>
      </c>
      <c r="R11" s="8" t="s">
        <v>625</v>
      </c>
      <c r="S11" s="8" t="s">
        <v>625</v>
      </c>
      <c r="T11" s="8" t="s">
        <v>635</v>
      </c>
      <c r="U11" s="8" t="s">
        <v>634</v>
      </c>
      <c r="V11" s="8" t="s">
        <v>636</v>
      </c>
      <c r="W11" s="8" t="s">
        <v>1254</v>
      </c>
      <c r="X11" s="8" t="s">
        <v>1254</v>
      </c>
      <c r="Y11" s="8" t="s">
        <v>1253</v>
      </c>
      <c r="Z11" s="8" t="s">
        <v>636</v>
      </c>
      <c r="AA11" s="8" t="s">
        <v>636</v>
      </c>
    </row>
    <row r="12">
      <c r="A12" s="3" t="s">
        <v>1322</v>
      </c>
      <c r="B12" s="3" t="s">
        <v>829</v>
      </c>
      <c r="C12" s="8" t="s">
        <v>1716</v>
      </c>
      <c r="D12" s="8" t="s">
        <v>1726</v>
      </c>
      <c r="E12" s="8" t="s">
        <v>588</v>
      </c>
      <c r="F12" s="8" t="s">
        <v>1717</v>
      </c>
      <c r="G12" s="8" t="s">
        <v>1724</v>
      </c>
      <c r="H12" s="8" t="s">
        <v>1724</v>
      </c>
      <c r="I12" s="8" t="s">
        <v>589</v>
      </c>
      <c r="J12" s="8" t="s">
        <v>1714</v>
      </c>
      <c r="K12" s="8" t="s">
        <v>1714</v>
      </c>
      <c r="L12" s="8" t="s">
        <v>1728</v>
      </c>
      <c r="M12" s="8" t="s">
        <v>1729</v>
      </c>
      <c r="N12" s="8" t="s">
        <v>1730</v>
      </c>
      <c r="O12" s="8" t="s">
        <v>1731</v>
      </c>
      <c r="P12" s="8" t="s">
        <v>583</v>
      </c>
      <c r="Q12" s="8" t="s">
        <v>1720</v>
      </c>
      <c r="R12" s="8" t="s">
        <v>580</v>
      </c>
      <c r="S12" s="8" t="s">
        <v>1272</v>
      </c>
      <c r="T12" s="8" t="s">
        <v>580</v>
      </c>
      <c r="U12" s="8" t="s">
        <v>1267</v>
      </c>
      <c r="V12" s="8" t="s">
        <v>1711</v>
      </c>
      <c r="W12" s="8" t="s">
        <v>577</v>
      </c>
      <c r="X12" s="8" t="s">
        <v>578</v>
      </c>
      <c r="Y12" s="8" t="s">
        <v>1266</v>
      </c>
      <c r="Z12" s="8" t="s">
        <v>1269</v>
      </c>
      <c r="AA12" s="8" t="s">
        <v>1272</v>
      </c>
    </row>
    <row r="13">
      <c r="A13" s="3" t="s">
        <v>1311</v>
      </c>
      <c r="B13" s="3" t="s">
        <v>866</v>
      </c>
      <c r="C13" s="8" t="s">
        <v>628</v>
      </c>
      <c r="D13" s="8" t="s">
        <v>1268</v>
      </c>
      <c r="E13" s="8" t="s">
        <v>1270</v>
      </c>
      <c r="F13" s="8" t="s">
        <v>1269</v>
      </c>
      <c r="G13" s="8" t="s">
        <v>1267</v>
      </c>
      <c r="H13" s="8" t="s">
        <v>1269</v>
      </c>
      <c r="I13" s="8" t="s">
        <v>576</v>
      </c>
      <c r="J13" s="8" t="s">
        <v>580</v>
      </c>
      <c r="K13" s="8" t="s">
        <v>580</v>
      </c>
      <c r="L13" s="8" t="s">
        <v>1721</v>
      </c>
      <c r="M13" s="8" t="s">
        <v>1718</v>
      </c>
      <c r="N13" s="8" t="s">
        <v>1712</v>
      </c>
      <c r="O13" s="8" t="s">
        <v>1719</v>
      </c>
      <c r="P13" s="8" t="s">
        <v>1732</v>
      </c>
      <c r="Q13" s="8" t="s">
        <v>1723</v>
      </c>
      <c r="R13" s="8" t="s">
        <v>587</v>
      </c>
      <c r="S13" s="8" t="s">
        <v>1724</v>
      </c>
      <c r="T13" s="8" t="s">
        <v>1722</v>
      </c>
      <c r="U13" s="8" t="s">
        <v>1725</v>
      </c>
      <c r="V13" s="8" t="s">
        <v>1717</v>
      </c>
      <c r="W13" s="8" t="s">
        <v>1724</v>
      </c>
      <c r="X13" s="8" t="s">
        <v>1727</v>
      </c>
      <c r="Y13" s="8" t="s">
        <v>1725</v>
      </c>
      <c r="Z13" s="8" t="s">
        <v>1733</v>
      </c>
      <c r="AA13" s="8" t="s">
        <v>1725</v>
      </c>
    </row>
    <row r="14">
      <c r="A14" s="3" t="s">
        <v>1321</v>
      </c>
      <c r="B14" s="3" t="s">
        <v>866</v>
      </c>
      <c r="C14" s="8" t="s">
        <v>625</v>
      </c>
      <c r="D14" s="8" t="s">
        <v>614</v>
      </c>
      <c r="E14" s="8" t="s">
        <v>624</v>
      </c>
      <c r="F14" s="8" t="s">
        <v>614</v>
      </c>
      <c r="G14" s="8" t="s">
        <v>625</v>
      </c>
      <c r="H14" s="8" t="s">
        <v>634</v>
      </c>
      <c r="I14" s="8" t="s">
        <v>634</v>
      </c>
      <c r="J14" s="8" t="s">
        <v>625</v>
      </c>
      <c r="K14" s="8" t="s">
        <v>625</v>
      </c>
      <c r="L14" s="8" t="s">
        <v>634</v>
      </c>
      <c r="M14" s="8" t="s">
        <v>634</v>
      </c>
      <c r="N14" s="8" t="s">
        <v>635</v>
      </c>
      <c r="O14" s="8" t="s">
        <v>634</v>
      </c>
      <c r="P14" s="8" t="s">
        <v>635</v>
      </c>
      <c r="Q14" s="8" t="s">
        <v>635</v>
      </c>
      <c r="R14" s="8" t="s">
        <v>635</v>
      </c>
      <c r="S14" s="8" t="s">
        <v>634</v>
      </c>
      <c r="T14" s="8" t="s">
        <v>636</v>
      </c>
      <c r="U14" s="8" t="s">
        <v>635</v>
      </c>
      <c r="V14" s="8" t="s">
        <v>636</v>
      </c>
      <c r="W14" s="8" t="s">
        <v>1254</v>
      </c>
      <c r="X14" s="8" t="s">
        <v>1254</v>
      </c>
      <c r="Y14" s="8" t="s">
        <v>1253</v>
      </c>
      <c r="Z14" s="8" t="s">
        <v>1253</v>
      </c>
      <c r="AA14" s="8" t="s">
        <v>1253</v>
      </c>
    </row>
    <row r="15">
      <c r="A15" s="10" t="s">
        <v>1322</v>
      </c>
      <c r="B15" s="10" t="s">
        <v>866</v>
      </c>
      <c r="C15" s="9" t="s">
        <v>586</v>
      </c>
      <c r="D15" s="9" t="s">
        <v>585</v>
      </c>
      <c r="E15" s="9" t="s">
        <v>1728</v>
      </c>
      <c r="F15" s="9" t="s">
        <v>1730</v>
      </c>
      <c r="G15" s="9" t="s">
        <v>1723</v>
      </c>
      <c r="H15" s="9" t="s">
        <v>1713</v>
      </c>
      <c r="I15" s="9" t="s">
        <v>1718</v>
      </c>
      <c r="J15" s="9" t="s">
        <v>1721</v>
      </c>
      <c r="K15" s="9" t="s">
        <v>585</v>
      </c>
      <c r="L15" s="9" t="s">
        <v>1720</v>
      </c>
      <c r="M15" s="9" t="s">
        <v>576</v>
      </c>
      <c r="N15" s="9" t="s">
        <v>577</v>
      </c>
      <c r="O15" s="9" t="s">
        <v>576</v>
      </c>
      <c r="P15" s="9" t="s">
        <v>579</v>
      </c>
      <c r="Q15" s="9" t="s">
        <v>1267</v>
      </c>
      <c r="R15" s="9" t="s">
        <v>1270</v>
      </c>
      <c r="S15" s="9" t="s">
        <v>609</v>
      </c>
      <c r="T15" s="9" t="s">
        <v>1266</v>
      </c>
      <c r="U15" s="9" t="s">
        <v>609</v>
      </c>
      <c r="V15" s="9" t="s">
        <v>1272</v>
      </c>
      <c r="W15" s="9" t="s">
        <v>1268</v>
      </c>
      <c r="X15" s="9" t="s">
        <v>628</v>
      </c>
      <c r="Y15" s="9" t="s">
        <v>629</v>
      </c>
      <c r="Z15" s="9" t="s">
        <v>608</v>
      </c>
      <c r="AA15" s="9" t="s">
        <v>616</v>
      </c>
    </row>
    <row r="18">
      <c r="A18" s="13" t="s">
        <v>1734</v>
      </c>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row>
    <row r="19">
      <c r="A19" s="7" t="s">
        <v>1735</v>
      </c>
    </row>
    <row r="20">
      <c r="A20" s="7" t="s">
        <v>1736</v>
      </c>
    </row>
    <row r="21">
      <c r="A21" s="6" t="s">
        <v>148</v>
      </c>
      <c r="B21" s="6" t="s">
        <v>1310</v>
      </c>
      <c r="C21" s="6" t="s">
        <v>824</v>
      </c>
      <c r="D21" s="6" t="s">
        <v>825</v>
      </c>
      <c r="E21" s="6" t="s">
        <v>826</v>
      </c>
      <c r="F21" s="6" t="s">
        <v>827</v>
      </c>
      <c r="G21" s="6" t="s">
        <v>828</v>
      </c>
      <c r="H21" s="6" t="s">
        <v>149</v>
      </c>
      <c r="I21" s="6" t="s">
        <v>150</v>
      </c>
      <c r="J21" s="6" t="s">
        <v>151</v>
      </c>
      <c r="K21" s="6" t="s">
        <v>152</v>
      </c>
      <c r="L21" s="6" t="s">
        <v>153</v>
      </c>
      <c r="M21" s="6" t="s">
        <v>154</v>
      </c>
      <c r="N21" s="6" t="s">
        <v>155</v>
      </c>
      <c r="O21" s="6" t="s">
        <v>156</v>
      </c>
      <c r="P21" s="6" t="s">
        <v>157</v>
      </c>
      <c r="Q21" s="6" t="s">
        <v>158</v>
      </c>
      <c r="R21" s="6" t="s">
        <v>159</v>
      </c>
      <c r="S21" s="6" t="s">
        <v>160</v>
      </c>
      <c r="T21" s="6" t="s">
        <v>161</v>
      </c>
      <c r="U21" s="6" t="s">
        <v>162</v>
      </c>
      <c r="V21" s="6" t="s">
        <v>163</v>
      </c>
      <c r="W21" s="6" t="s">
        <v>164</v>
      </c>
      <c r="X21" s="6" t="s">
        <v>165</v>
      </c>
      <c r="Y21" s="6" t="s">
        <v>166</v>
      </c>
      <c r="Z21" s="6" t="s">
        <v>167</v>
      </c>
      <c r="AA21" s="6" t="s">
        <v>168</v>
      </c>
    </row>
    <row r="22">
      <c r="A22" s="3" t="s">
        <v>1311</v>
      </c>
      <c r="B22" s="3" t="s">
        <v>1256</v>
      </c>
      <c r="C22" s="8" t="s">
        <v>480</v>
      </c>
      <c r="D22" s="8" t="s">
        <v>460</v>
      </c>
      <c r="E22" s="8" t="s">
        <v>460</v>
      </c>
      <c r="F22" s="8" t="s">
        <v>468</v>
      </c>
      <c r="G22" s="8" t="s">
        <v>466</v>
      </c>
      <c r="H22" s="8" t="s">
        <v>458</v>
      </c>
      <c r="I22" s="8" t="s">
        <v>463</v>
      </c>
      <c r="J22" s="8" t="s">
        <v>1580</v>
      </c>
      <c r="K22" s="8" t="s">
        <v>626</v>
      </c>
      <c r="L22" s="8" t="s">
        <v>472</v>
      </c>
      <c r="M22" s="8" t="s">
        <v>490</v>
      </c>
      <c r="N22" s="8" t="s">
        <v>475</v>
      </c>
      <c r="O22" s="8" t="s">
        <v>622</v>
      </c>
      <c r="P22" s="8" t="s">
        <v>617</v>
      </c>
      <c r="Q22" s="8" t="s">
        <v>617</v>
      </c>
      <c r="R22" s="8" t="s">
        <v>622</v>
      </c>
      <c r="S22" s="8" t="s">
        <v>1579</v>
      </c>
      <c r="T22" s="8" t="s">
        <v>619</v>
      </c>
      <c r="U22" s="8" t="s">
        <v>1579</v>
      </c>
      <c r="V22" s="8" t="s">
        <v>477</v>
      </c>
      <c r="W22" s="8" t="s">
        <v>1737</v>
      </c>
      <c r="X22" s="8" t="s">
        <v>491</v>
      </c>
      <c r="Y22" s="8" t="s">
        <v>632</v>
      </c>
      <c r="Z22" s="8" t="s">
        <v>490</v>
      </c>
      <c r="AA22" s="8" t="s">
        <v>526</v>
      </c>
    </row>
    <row r="23">
      <c r="A23" s="3" t="s">
        <v>1321</v>
      </c>
      <c r="B23" s="3" t="s">
        <v>1256</v>
      </c>
      <c r="C23" s="8" t="s">
        <v>442</v>
      </c>
      <c r="D23" s="8" t="s">
        <v>450</v>
      </c>
      <c r="E23" s="8" t="s">
        <v>447</v>
      </c>
      <c r="F23" s="8" t="s">
        <v>434</v>
      </c>
      <c r="G23" s="8" t="s">
        <v>436</v>
      </c>
      <c r="H23" s="8" t="s">
        <v>437</v>
      </c>
      <c r="I23" s="8" t="s">
        <v>436</v>
      </c>
      <c r="J23" s="8" t="s">
        <v>437</v>
      </c>
      <c r="K23" s="8" t="s">
        <v>436</v>
      </c>
      <c r="L23" s="8" t="s">
        <v>437</v>
      </c>
      <c r="M23" s="8" t="s">
        <v>437</v>
      </c>
      <c r="N23" s="8" t="s">
        <v>437</v>
      </c>
      <c r="O23" s="8" t="s">
        <v>437</v>
      </c>
      <c r="P23" s="8" t="s">
        <v>439</v>
      </c>
      <c r="Q23" s="8" t="s">
        <v>439</v>
      </c>
      <c r="R23" s="8" t="s">
        <v>439</v>
      </c>
      <c r="S23" s="8" t="s">
        <v>439</v>
      </c>
      <c r="T23" s="8" t="s">
        <v>452</v>
      </c>
      <c r="U23" s="8" t="s">
        <v>444</v>
      </c>
      <c r="V23" s="8" t="s">
        <v>444</v>
      </c>
      <c r="W23" s="8" t="s">
        <v>454</v>
      </c>
      <c r="X23" s="8" t="s">
        <v>454</v>
      </c>
      <c r="Y23" s="8" t="s">
        <v>451</v>
      </c>
      <c r="Z23" s="8" t="s">
        <v>451</v>
      </c>
      <c r="AA23" s="8" t="s">
        <v>453</v>
      </c>
    </row>
    <row r="24">
      <c r="A24" s="3" t="s">
        <v>1322</v>
      </c>
      <c r="B24" s="3" t="s">
        <v>1256</v>
      </c>
      <c r="C24" s="8" t="s">
        <v>475</v>
      </c>
      <c r="D24" s="8" t="s">
        <v>1738</v>
      </c>
      <c r="E24" s="8" t="s">
        <v>475</v>
      </c>
      <c r="F24" s="8" t="s">
        <v>618</v>
      </c>
      <c r="G24" s="8" t="s">
        <v>488</v>
      </c>
      <c r="H24" s="8" t="s">
        <v>622</v>
      </c>
      <c r="I24" s="8" t="s">
        <v>484</v>
      </c>
      <c r="J24" s="8" t="s">
        <v>482</v>
      </c>
      <c r="K24" s="8" t="s">
        <v>490</v>
      </c>
      <c r="L24" s="8" t="s">
        <v>471</v>
      </c>
      <c r="M24" s="8" t="s">
        <v>525</v>
      </c>
      <c r="N24" s="8" t="s">
        <v>471</v>
      </c>
      <c r="O24" s="8" t="s">
        <v>470</v>
      </c>
      <c r="P24" s="8" t="s">
        <v>497</v>
      </c>
      <c r="Q24" s="8" t="s">
        <v>463</v>
      </c>
      <c r="R24" s="8" t="s">
        <v>466</v>
      </c>
      <c r="S24" s="8" t="s">
        <v>480</v>
      </c>
      <c r="T24" s="8" t="s">
        <v>459</v>
      </c>
      <c r="U24" s="8" t="s">
        <v>446</v>
      </c>
      <c r="V24" s="8" t="s">
        <v>1580</v>
      </c>
      <c r="W24" s="8" t="s">
        <v>526</v>
      </c>
      <c r="X24" s="8" t="s">
        <v>458</v>
      </c>
      <c r="Y24" s="8" t="s">
        <v>462</v>
      </c>
      <c r="Z24" s="8" t="s">
        <v>448</v>
      </c>
      <c r="AA24" s="8" t="s">
        <v>442</v>
      </c>
    </row>
    <row r="25">
      <c r="A25" s="10" t="s">
        <v>1358</v>
      </c>
      <c r="B25" s="10" t="s">
        <v>1256</v>
      </c>
      <c r="C25" s="9" t="s">
        <v>1739</v>
      </c>
      <c r="D25" s="9" t="s">
        <v>421</v>
      </c>
      <c r="E25" s="9" t="s">
        <v>421</v>
      </c>
      <c r="F25" s="9" t="s">
        <v>479</v>
      </c>
      <c r="G25" s="9" t="s">
        <v>507</v>
      </c>
      <c r="H25" s="9" t="s">
        <v>1551</v>
      </c>
      <c r="I25" s="9" t="s">
        <v>592</v>
      </c>
      <c r="J25" s="9" t="s">
        <v>1740</v>
      </c>
      <c r="K25" s="9" t="s">
        <v>494</v>
      </c>
      <c r="L25" s="9" t="s">
        <v>591</v>
      </c>
      <c r="M25" s="9" t="s">
        <v>507</v>
      </c>
      <c r="N25" s="9" t="s">
        <v>1604</v>
      </c>
      <c r="O25" s="9" t="s">
        <v>1604</v>
      </c>
      <c r="P25" s="9" t="s">
        <v>495</v>
      </c>
      <c r="Q25" s="9" t="s">
        <v>421</v>
      </c>
      <c r="R25" s="9" t="s">
        <v>493</v>
      </c>
      <c r="S25" s="9" t="s">
        <v>1740</v>
      </c>
      <c r="T25" s="9" t="s">
        <v>422</v>
      </c>
      <c r="U25" s="9" t="s">
        <v>1578</v>
      </c>
      <c r="V25" s="9" t="s">
        <v>1741</v>
      </c>
      <c r="W25" s="9" t="s">
        <v>1742</v>
      </c>
      <c r="X25" s="9" t="s">
        <v>1743</v>
      </c>
      <c r="Y25" s="9" t="s">
        <v>592</v>
      </c>
      <c r="Z25" s="9" t="s">
        <v>1744</v>
      </c>
      <c r="AA25" s="9" t="s">
        <v>527</v>
      </c>
    </row>
    <row r="26">
      <c r="A26" s="3" t="s">
        <v>1321</v>
      </c>
      <c r="B26" s="3" t="s">
        <v>829</v>
      </c>
      <c r="C26" s="8" t="s">
        <v>441</v>
      </c>
      <c r="D26" s="8" t="s">
        <v>448</v>
      </c>
      <c r="E26" s="8" t="s">
        <v>481</v>
      </c>
      <c r="F26" s="8" t="s">
        <v>447</v>
      </c>
      <c r="G26" s="8" t="s">
        <v>438</v>
      </c>
      <c r="H26" s="8" t="s">
        <v>436</v>
      </c>
      <c r="I26" s="8" t="s">
        <v>438</v>
      </c>
      <c r="J26" s="8" t="s">
        <v>436</v>
      </c>
      <c r="K26" s="8" t="s">
        <v>438</v>
      </c>
      <c r="L26" s="8" t="s">
        <v>437</v>
      </c>
      <c r="M26" s="8" t="s">
        <v>436</v>
      </c>
      <c r="N26" s="8" t="s">
        <v>437</v>
      </c>
      <c r="O26" s="8" t="s">
        <v>436</v>
      </c>
      <c r="P26" s="8" t="s">
        <v>439</v>
      </c>
      <c r="Q26" s="8" t="s">
        <v>443</v>
      </c>
      <c r="R26" s="8" t="s">
        <v>439</v>
      </c>
      <c r="S26" s="8" t="s">
        <v>439</v>
      </c>
      <c r="T26" s="8" t="s">
        <v>444</v>
      </c>
      <c r="U26" s="8" t="s">
        <v>444</v>
      </c>
      <c r="V26" s="8" t="s">
        <v>444</v>
      </c>
      <c r="W26" s="8" t="s">
        <v>454</v>
      </c>
      <c r="X26" s="8" t="s">
        <v>454</v>
      </c>
      <c r="Y26" s="8" t="s">
        <v>451</v>
      </c>
      <c r="Z26" s="8" t="s">
        <v>451</v>
      </c>
      <c r="AA26" s="8" t="s">
        <v>453</v>
      </c>
    </row>
    <row r="27">
      <c r="A27" s="3" t="s">
        <v>1322</v>
      </c>
      <c r="B27" s="3" t="s">
        <v>829</v>
      </c>
      <c r="C27" s="8" t="s">
        <v>1745</v>
      </c>
      <c r="D27" s="8" t="s">
        <v>1745</v>
      </c>
      <c r="E27" s="8" t="s">
        <v>491</v>
      </c>
      <c r="F27" s="8" t="s">
        <v>632</v>
      </c>
      <c r="G27" s="8" t="s">
        <v>491</v>
      </c>
      <c r="H27" s="8" t="s">
        <v>486</v>
      </c>
      <c r="I27" s="8" t="s">
        <v>632</v>
      </c>
      <c r="J27" s="8" t="s">
        <v>483</v>
      </c>
      <c r="K27" s="8" t="s">
        <v>489</v>
      </c>
      <c r="L27" s="8" t="s">
        <v>490</v>
      </c>
      <c r="M27" s="8" t="s">
        <v>472</v>
      </c>
      <c r="N27" s="8" t="s">
        <v>484</v>
      </c>
      <c r="O27" s="8" t="s">
        <v>472</v>
      </c>
      <c r="P27" s="8" t="s">
        <v>527</v>
      </c>
      <c r="Q27" s="8" t="s">
        <v>470</v>
      </c>
      <c r="R27" s="8" t="s">
        <v>457</v>
      </c>
      <c r="S27" s="8" t="s">
        <v>468</v>
      </c>
      <c r="T27" s="8" t="s">
        <v>457</v>
      </c>
      <c r="U27" s="8" t="s">
        <v>519</v>
      </c>
      <c r="V27" s="8" t="s">
        <v>626</v>
      </c>
      <c r="W27" s="8" t="s">
        <v>471</v>
      </c>
      <c r="X27" s="8" t="s">
        <v>1580</v>
      </c>
      <c r="Y27" s="8" t="s">
        <v>465</v>
      </c>
      <c r="Z27" s="8" t="s">
        <v>467</v>
      </c>
      <c r="AA27" s="8" t="s">
        <v>449</v>
      </c>
    </row>
    <row r="28">
      <c r="A28" s="3" t="s">
        <v>1358</v>
      </c>
      <c r="B28" s="3" t="s">
        <v>829</v>
      </c>
      <c r="C28" s="8" t="s">
        <v>425</v>
      </c>
      <c r="D28" s="8" t="s">
        <v>1746</v>
      </c>
      <c r="E28" s="8" t="s">
        <v>426</v>
      </c>
      <c r="F28" s="8" t="s">
        <v>509</v>
      </c>
      <c r="G28" s="8" t="s">
        <v>420</v>
      </c>
      <c r="H28" s="8" t="s">
        <v>427</v>
      </c>
      <c r="I28" s="8" t="s">
        <v>1741</v>
      </c>
      <c r="J28" s="8" t="s">
        <v>507</v>
      </c>
      <c r="K28" s="8" t="s">
        <v>420</v>
      </c>
      <c r="L28" s="8" t="s">
        <v>1741</v>
      </c>
      <c r="M28" s="8" t="s">
        <v>427</v>
      </c>
      <c r="N28" s="8" t="s">
        <v>426</v>
      </c>
      <c r="O28" s="8" t="s">
        <v>508</v>
      </c>
      <c r="P28" s="8" t="s">
        <v>508</v>
      </c>
      <c r="Q28" s="8" t="s">
        <v>1604</v>
      </c>
      <c r="R28" s="8" t="s">
        <v>504</v>
      </c>
      <c r="S28" s="8" t="s">
        <v>422</v>
      </c>
      <c r="T28" s="8" t="s">
        <v>421</v>
      </c>
      <c r="U28" s="8" t="s">
        <v>1747</v>
      </c>
      <c r="V28" s="8" t="s">
        <v>433</v>
      </c>
      <c r="W28" s="8" t="s">
        <v>1748</v>
      </c>
      <c r="X28" s="8" t="s">
        <v>427</v>
      </c>
      <c r="Y28" s="8" t="s">
        <v>504</v>
      </c>
      <c r="Z28" s="8" t="s">
        <v>1749</v>
      </c>
      <c r="AA28" s="8" t="s">
        <v>1738</v>
      </c>
    </row>
    <row r="29">
      <c r="A29" s="3" t="s">
        <v>1321</v>
      </c>
      <c r="B29" s="3" t="s">
        <v>866</v>
      </c>
      <c r="C29" s="8" t="s">
        <v>437</v>
      </c>
      <c r="D29" s="8" t="s">
        <v>440</v>
      </c>
      <c r="E29" s="8" t="s">
        <v>434</v>
      </c>
      <c r="F29" s="8" t="s">
        <v>435</v>
      </c>
      <c r="G29" s="8" t="s">
        <v>437</v>
      </c>
      <c r="H29" s="8" t="s">
        <v>443</v>
      </c>
      <c r="I29" s="8" t="s">
        <v>443</v>
      </c>
      <c r="J29" s="8" t="s">
        <v>437</v>
      </c>
      <c r="K29" s="8" t="s">
        <v>436</v>
      </c>
      <c r="L29" s="8" t="s">
        <v>443</v>
      </c>
      <c r="M29" s="8" t="s">
        <v>443</v>
      </c>
      <c r="N29" s="8" t="s">
        <v>443</v>
      </c>
      <c r="O29" s="8" t="s">
        <v>437</v>
      </c>
      <c r="P29" s="8" t="s">
        <v>439</v>
      </c>
      <c r="Q29" s="8" t="s">
        <v>439</v>
      </c>
      <c r="R29" s="8" t="s">
        <v>439</v>
      </c>
      <c r="S29" s="8" t="s">
        <v>439</v>
      </c>
      <c r="T29" s="8" t="s">
        <v>452</v>
      </c>
      <c r="U29" s="8" t="s">
        <v>444</v>
      </c>
      <c r="V29" s="8" t="s">
        <v>444</v>
      </c>
      <c r="W29" s="8" t="s">
        <v>454</v>
      </c>
      <c r="X29" s="8" t="s">
        <v>454</v>
      </c>
      <c r="Y29" s="8" t="s">
        <v>451</v>
      </c>
      <c r="Z29" s="8" t="s">
        <v>451</v>
      </c>
      <c r="AA29" s="8" t="s">
        <v>453</v>
      </c>
    </row>
    <row r="30">
      <c r="A30" s="3" t="s">
        <v>1322</v>
      </c>
      <c r="B30" s="3" t="s">
        <v>866</v>
      </c>
      <c r="C30" s="8" t="s">
        <v>459</v>
      </c>
      <c r="D30" s="8" t="s">
        <v>456</v>
      </c>
      <c r="E30" s="8" t="s">
        <v>526</v>
      </c>
      <c r="F30" s="8" t="s">
        <v>469</v>
      </c>
      <c r="G30" s="8" t="s">
        <v>527</v>
      </c>
      <c r="H30" s="8" t="s">
        <v>474</v>
      </c>
      <c r="I30" s="8" t="s">
        <v>626</v>
      </c>
      <c r="J30" s="8" t="s">
        <v>469</v>
      </c>
      <c r="K30" s="8" t="s">
        <v>497</v>
      </c>
      <c r="L30" s="8" t="s">
        <v>469</v>
      </c>
      <c r="M30" s="8" t="s">
        <v>464</v>
      </c>
      <c r="N30" s="8" t="s">
        <v>463</v>
      </c>
      <c r="O30" s="8" t="s">
        <v>458</v>
      </c>
      <c r="P30" s="8" t="s">
        <v>469</v>
      </c>
      <c r="Q30" s="8" t="s">
        <v>462</v>
      </c>
      <c r="R30" s="8" t="s">
        <v>480</v>
      </c>
      <c r="S30" s="8" t="s">
        <v>447</v>
      </c>
      <c r="T30" s="8" t="s">
        <v>464</v>
      </c>
      <c r="U30" s="8" t="s">
        <v>450</v>
      </c>
      <c r="V30" s="8" t="s">
        <v>465</v>
      </c>
      <c r="W30" s="8" t="s">
        <v>465</v>
      </c>
      <c r="X30" s="8" t="s">
        <v>461</v>
      </c>
      <c r="Y30" s="8" t="s">
        <v>481</v>
      </c>
      <c r="Z30" s="8" t="s">
        <v>440</v>
      </c>
      <c r="AA30" s="8" t="s">
        <v>451</v>
      </c>
    </row>
    <row r="31">
      <c r="A31" s="10" t="s">
        <v>1358</v>
      </c>
      <c r="B31" s="10" t="s">
        <v>866</v>
      </c>
      <c r="C31" s="9" t="s">
        <v>488</v>
      </c>
      <c r="D31" s="9" t="s">
        <v>1744</v>
      </c>
      <c r="E31" s="9" t="s">
        <v>1745</v>
      </c>
      <c r="F31" s="9" t="s">
        <v>1744</v>
      </c>
      <c r="G31" s="9" t="s">
        <v>1739</v>
      </c>
      <c r="H31" s="9" t="s">
        <v>1750</v>
      </c>
      <c r="I31" s="9" t="s">
        <v>1751</v>
      </c>
      <c r="J31" s="9" t="s">
        <v>520</v>
      </c>
      <c r="K31" s="9" t="s">
        <v>424</v>
      </c>
      <c r="L31" s="9" t="s">
        <v>521</v>
      </c>
      <c r="M31" s="9" t="s">
        <v>1740</v>
      </c>
      <c r="N31" s="9" t="s">
        <v>422</v>
      </c>
      <c r="O31" s="9" t="s">
        <v>1551</v>
      </c>
      <c r="P31" s="9" t="s">
        <v>591</v>
      </c>
      <c r="Q31" s="9" t="s">
        <v>1747</v>
      </c>
      <c r="R31" s="9" t="s">
        <v>1752</v>
      </c>
      <c r="S31" s="9" t="s">
        <v>1751</v>
      </c>
      <c r="T31" s="9" t="s">
        <v>521</v>
      </c>
      <c r="U31" s="9" t="s">
        <v>487</v>
      </c>
      <c r="V31" s="9" t="s">
        <v>1743</v>
      </c>
      <c r="W31" s="9" t="s">
        <v>433</v>
      </c>
      <c r="X31" s="9" t="s">
        <v>421</v>
      </c>
      <c r="Y31" s="9" t="s">
        <v>1577</v>
      </c>
      <c r="Z31" s="9" t="s">
        <v>476</v>
      </c>
      <c r="AA31" s="9" t="s">
        <v>497</v>
      </c>
    </row>
    <row r="34">
      <c r="A34" s="13" t="s">
        <v>1753</v>
      </c>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row>
    <row r="35">
      <c r="A35" s="7" t="s">
        <v>1520</v>
      </c>
    </row>
    <row r="36">
      <c r="A36" s="7" t="s">
        <v>1260</v>
      </c>
    </row>
    <row r="37">
      <c r="A37" s="6" t="s">
        <v>148</v>
      </c>
      <c r="B37" s="6" t="s">
        <v>1310</v>
      </c>
      <c r="C37" s="6" t="s">
        <v>824</v>
      </c>
      <c r="D37" s="6" t="s">
        <v>825</v>
      </c>
      <c r="E37" s="6" t="s">
        <v>826</v>
      </c>
      <c r="F37" s="6" t="s">
        <v>827</v>
      </c>
      <c r="G37" s="6" t="s">
        <v>828</v>
      </c>
      <c r="H37" s="6" t="s">
        <v>149</v>
      </c>
      <c r="I37" s="6" t="s">
        <v>150</v>
      </c>
      <c r="J37" s="6" t="s">
        <v>151</v>
      </c>
      <c r="K37" s="6" t="s">
        <v>152</v>
      </c>
      <c r="L37" s="6" t="s">
        <v>153</v>
      </c>
      <c r="M37" s="6" t="s">
        <v>154</v>
      </c>
      <c r="N37" s="6" t="s">
        <v>155</v>
      </c>
      <c r="O37" s="6" t="s">
        <v>156</v>
      </c>
      <c r="P37" s="6" t="s">
        <v>157</v>
      </c>
      <c r="Q37" s="6" t="s">
        <v>158</v>
      </c>
      <c r="R37" s="6" t="s">
        <v>159</v>
      </c>
      <c r="S37" s="6" t="s">
        <v>160</v>
      </c>
      <c r="T37" s="6" t="s">
        <v>161</v>
      </c>
      <c r="U37" s="6" t="s">
        <v>162</v>
      </c>
      <c r="V37" s="6" t="s">
        <v>163</v>
      </c>
      <c r="W37" s="6" t="s">
        <v>164</v>
      </c>
      <c r="X37" s="6" t="s">
        <v>165</v>
      </c>
      <c r="Y37" s="6" t="s">
        <v>166</v>
      </c>
      <c r="Z37" s="6" t="s">
        <v>167</v>
      </c>
      <c r="AA37" s="6" t="s">
        <v>168</v>
      </c>
    </row>
    <row r="38">
      <c r="A38" s="3" t="s">
        <v>1311</v>
      </c>
      <c r="B38" s="3" t="s">
        <v>1256</v>
      </c>
      <c r="C38" s="8" t="s">
        <v>774</v>
      </c>
      <c r="D38" s="8" t="s">
        <v>792</v>
      </c>
      <c r="E38" s="8" t="s">
        <v>792</v>
      </c>
      <c r="F38" s="8" t="s">
        <v>799</v>
      </c>
      <c r="G38" s="8" t="s">
        <v>867</v>
      </c>
      <c r="H38" s="8" t="s">
        <v>761</v>
      </c>
      <c r="I38" s="8" t="s">
        <v>905</v>
      </c>
      <c r="J38" s="8" t="s">
        <v>848</v>
      </c>
      <c r="K38" s="8" t="s">
        <v>843</v>
      </c>
      <c r="L38" s="8" t="s">
        <v>852</v>
      </c>
      <c r="M38" s="8" t="s">
        <v>906</v>
      </c>
      <c r="N38" s="8" t="s">
        <v>1122</v>
      </c>
      <c r="O38" s="8" t="s">
        <v>1121</v>
      </c>
      <c r="P38" s="8" t="s">
        <v>1037</v>
      </c>
      <c r="Q38" s="8" t="s">
        <v>752</v>
      </c>
      <c r="R38" s="8" t="s">
        <v>747</v>
      </c>
      <c r="S38" s="8" t="s">
        <v>1754</v>
      </c>
      <c r="T38" s="8" t="s">
        <v>1755</v>
      </c>
      <c r="U38" s="8" t="s">
        <v>919</v>
      </c>
      <c r="V38" s="8" t="s">
        <v>924</v>
      </c>
      <c r="W38" s="8" t="s">
        <v>1756</v>
      </c>
      <c r="X38" s="8" t="s">
        <v>1757</v>
      </c>
      <c r="Y38" s="8" t="s">
        <v>815</v>
      </c>
      <c r="Z38" s="8" t="s">
        <v>1758</v>
      </c>
      <c r="AA38" s="8" t="s">
        <v>920</v>
      </c>
    </row>
    <row r="39">
      <c r="A39" s="3" t="s">
        <v>1321</v>
      </c>
      <c r="B39" s="3" t="s">
        <v>1256</v>
      </c>
      <c r="C39" s="8" t="s">
        <v>778</v>
      </c>
      <c r="D39" s="8" t="s">
        <v>861</v>
      </c>
      <c r="E39" s="8" t="s">
        <v>1046</v>
      </c>
      <c r="F39" s="8" t="s">
        <v>915</v>
      </c>
      <c r="G39" s="8" t="s">
        <v>789</v>
      </c>
      <c r="H39" s="8" t="s">
        <v>775</v>
      </c>
      <c r="I39" s="8" t="s">
        <v>789</v>
      </c>
      <c r="J39" s="8" t="s">
        <v>789</v>
      </c>
      <c r="K39" s="8" t="s">
        <v>787</v>
      </c>
      <c r="L39" s="8" t="s">
        <v>789</v>
      </c>
      <c r="M39" s="8" t="s">
        <v>778</v>
      </c>
      <c r="N39" s="8" t="s">
        <v>788</v>
      </c>
      <c r="O39" s="8" t="s">
        <v>860</v>
      </c>
      <c r="P39" s="8" t="s">
        <v>787</v>
      </c>
      <c r="Q39" s="8" t="s">
        <v>788</v>
      </c>
      <c r="R39" s="8" t="s">
        <v>788</v>
      </c>
      <c r="S39" s="8" t="s">
        <v>788</v>
      </c>
      <c r="T39" s="8" t="s">
        <v>778</v>
      </c>
      <c r="U39" s="8" t="s">
        <v>788</v>
      </c>
      <c r="V39" s="8" t="s">
        <v>787</v>
      </c>
      <c r="W39" s="8" t="s">
        <v>914</v>
      </c>
      <c r="X39" s="8" t="s">
        <v>790</v>
      </c>
      <c r="Y39" s="8" t="s">
        <v>775</v>
      </c>
      <c r="Z39" s="8" t="s">
        <v>778</v>
      </c>
      <c r="AA39" s="8" t="s">
        <v>911</v>
      </c>
    </row>
    <row r="40">
      <c r="A40" s="3" t="s">
        <v>1322</v>
      </c>
      <c r="B40" s="3" t="s">
        <v>1256</v>
      </c>
      <c r="C40" s="8" t="s">
        <v>908</v>
      </c>
      <c r="D40" s="8" t="s">
        <v>796</v>
      </c>
      <c r="E40" s="8" t="s">
        <v>796</v>
      </c>
      <c r="F40" s="8" t="s">
        <v>771</v>
      </c>
      <c r="G40" s="8" t="s">
        <v>1130</v>
      </c>
      <c r="H40" s="8" t="s">
        <v>1131</v>
      </c>
      <c r="I40" s="8" t="s">
        <v>852</v>
      </c>
      <c r="J40" s="8" t="s">
        <v>1041</v>
      </c>
      <c r="K40" s="8" t="s">
        <v>800</v>
      </c>
      <c r="L40" s="8" t="s">
        <v>767</v>
      </c>
      <c r="M40" s="8" t="s">
        <v>771</v>
      </c>
      <c r="N40" s="8" t="s">
        <v>850</v>
      </c>
      <c r="O40" s="8" t="s">
        <v>1061</v>
      </c>
      <c r="P40" s="8" t="s">
        <v>858</v>
      </c>
      <c r="Q40" s="8" t="s">
        <v>795</v>
      </c>
      <c r="R40" s="8" t="s">
        <v>1051</v>
      </c>
      <c r="S40" s="8" t="s">
        <v>785</v>
      </c>
      <c r="T40" s="8" t="s">
        <v>1052</v>
      </c>
      <c r="U40" s="8" t="s">
        <v>798</v>
      </c>
      <c r="V40" s="8" t="s">
        <v>1122</v>
      </c>
      <c r="W40" s="8" t="s">
        <v>1120</v>
      </c>
      <c r="X40" s="8" t="s">
        <v>1132</v>
      </c>
      <c r="Y40" s="8" t="s">
        <v>841</v>
      </c>
      <c r="Z40" s="8" t="s">
        <v>850</v>
      </c>
      <c r="AA40" s="8" t="s">
        <v>785</v>
      </c>
    </row>
    <row r="41">
      <c r="A41" s="10" t="s">
        <v>1358</v>
      </c>
      <c r="B41" s="10" t="s">
        <v>1256</v>
      </c>
      <c r="C41" s="9" t="s">
        <v>1116</v>
      </c>
      <c r="D41" s="9" t="s">
        <v>1057</v>
      </c>
      <c r="E41" s="9" t="s">
        <v>1759</v>
      </c>
      <c r="F41" s="9" t="s">
        <v>839</v>
      </c>
      <c r="G41" s="9" t="s">
        <v>838</v>
      </c>
      <c r="H41" s="9" t="s">
        <v>838</v>
      </c>
      <c r="I41" s="9" t="s">
        <v>1036</v>
      </c>
      <c r="J41" s="9" t="s">
        <v>1028</v>
      </c>
      <c r="K41" s="9" t="s">
        <v>1760</v>
      </c>
      <c r="L41" s="9" t="s">
        <v>1761</v>
      </c>
      <c r="M41" s="9" t="s">
        <v>1139</v>
      </c>
      <c r="N41" s="9" t="s">
        <v>924</v>
      </c>
      <c r="O41" s="9" t="s">
        <v>1019</v>
      </c>
      <c r="P41" s="9" t="s">
        <v>1261</v>
      </c>
      <c r="Q41" s="9" t="s">
        <v>943</v>
      </c>
      <c r="R41" s="9" t="s">
        <v>1762</v>
      </c>
      <c r="S41" s="9" t="s">
        <v>1763</v>
      </c>
      <c r="T41" s="9" t="s">
        <v>808</v>
      </c>
      <c r="U41" s="9" t="s">
        <v>1764</v>
      </c>
      <c r="V41" s="9" t="s">
        <v>888</v>
      </c>
      <c r="W41" s="9" t="s">
        <v>1414</v>
      </c>
      <c r="X41" s="9" t="s">
        <v>1765</v>
      </c>
      <c r="Y41" s="9" t="s">
        <v>1277</v>
      </c>
      <c r="Z41" s="9" t="s">
        <v>1766</v>
      </c>
      <c r="AA41" s="9" t="s">
        <v>1767</v>
      </c>
    </row>
    <row r="42">
      <c r="A42" s="3" t="s">
        <v>1321</v>
      </c>
      <c r="B42" s="3" t="s">
        <v>829</v>
      </c>
      <c r="C42" s="8" t="s">
        <v>860</v>
      </c>
      <c r="D42" s="8" t="s">
        <v>830</v>
      </c>
      <c r="E42" s="8" t="s">
        <v>780</v>
      </c>
      <c r="F42" s="8" t="s">
        <v>1046</v>
      </c>
      <c r="G42" s="8" t="s">
        <v>787</v>
      </c>
      <c r="H42" s="8" t="s">
        <v>778</v>
      </c>
      <c r="I42" s="8" t="s">
        <v>787</v>
      </c>
      <c r="J42" s="8" t="s">
        <v>778</v>
      </c>
      <c r="K42" s="8" t="s">
        <v>788</v>
      </c>
      <c r="L42" s="8" t="s">
        <v>778</v>
      </c>
      <c r="M42" s="8" t="s">
        <v>788</v>
      </c>
      <c r="N42" s="8" t="s">
        <v>860</v>
      </c>
      <c r="O42" s="8" t="s">
        <v>915</v>
      </c>
      <c r="P42" s="8" t="s">
        <v>787</v>
      </c>
      <c r="Q42" s="8" t="s">
        <v>773</v>
      </c>
      <c r="R42" s="8" t="s">
        <v>788</v>
      </c>
      <c r="S42" s="8" t="s">
        <v>788</v>
      </c>
      <c r="T42" s="8" t="s">
        <v>778</v>
      </c>
      <c r="U42" s="8" t="s">
        <v>788</v>
      </c>
      <c r="V42" s="8" t="s">
        <v>787</v>
      </c>
      <c r="W42" s="8" t="s">
        <v>914</v>
      </c>
      <c r="X42" s="8" t="s">
        <v>790</v>
      </c>
      <c r="Y42" s="8" t="s">
        <v>775</v>
      </c>
      <c r="Z42" s="8" t="s">
        <v>778</v>
      </c>
      <c r="AA42" s="8" t="s">
        <v>911</v>
      </c>
    </row>
    <row r="43">
      <c r="A43" s="3" t="s">
        <v>1322</v>
      </c>
      <c r="B43" s="3" t="s">
        <v>829</v>
      </c>
      <c r="C43" s="8" t="s">
        <v>1112</v>
      </c>
      <c r="D43" s="8" t="s">
        <v>858</v>
      </c>
      <c r="E43" s="8" t="s">
        <v>836</v>
      </c>
      <c r="F43" s="8" t="s">
        <v>850</v>
      </c>
      <c r="G43" s="8" t="s">
        <v>1113</v>
      </c>
      <c r="H43" s="8" t="s">
        <v>1113</v>
      </c>
      <c r="I43" s="8" t="s">
        <v>1112</v>
      </c>
      <c r="J43" s="8" t="s">
        <v>835</v>
      </c>
      <c r="K43" s="8" t="s">
        <v>1114</v>
      </c>
      <c r="L43" s="8" t="s">
        <v>1059</v>
      </c>
      <c r="M43" s="8" t="s">
        <v>1059</v>
      </c>
      <c r="N43" s="8" t="s">
        <v>1115</v>
      </c>
      <c r="O43" s="8" t="s">
        <v>1116</v>
      </c>
      <c r="P43" s="8" t="s">
        <v>1117</v>
      </c>
      <c r="Q43" s="8" t="s">
        <v>1112</v>
      </c>
      <c r="R43" s="8" t="s">
        <v>836</v>
      </c>
      <c r="S43" s="8" t="s">
        <v>1118</v>
      </c>
      <c r="T43" s="8" t="s">
        <v>1119</v>
      </c>
      <c r="U43" s="8" t="s">
        <v>801</v>
      </c>
      <c r="V43" s="8" t="s">
        <v>1120</v>
      </c>
      <c r="W43" s="8" t="s">
        <v>1049</v>
      </c>
      <c r="X43" s="8" t="s">
        <v>1036</v>
      </c>
      <c r="Y43" s="8" t="s">
        <v>1121</v>
      </c>
      <c r="Z43" s="8" t="s">
        <v>1122</v>
      </c>
      <c r="AA43" s="8" t="s">
        <v>857</v>
      </c>
    </row>
    <row r="44">
      <c r="A44" s="3" t="s">
        <v>1358</v>
      </c>
      <c r="B44" s="3" t="s">
        <v>829</v>
      </c>
      <c r="C44" s="8" t="s">
        <v>740</v>
      </c>
      <c r="D44" s="8" t="s">
        <v>749</v>
      </c>
      <c r="E44" s="8" t="s">
        <v>1049</v>
      </c>
      <c r="F44" s="8" t="s">
        <v>1031</v>
      </c>
      <c r="G44" s="8" t="s">
        <v>845</v>
      </c>
      <c r="H44" s="8" t="s">
        <v>844</v>
      </c>
      <c r="I44" s="8" t="s">
        <v>1760</v>
      </c>
      <c r="J44" s="8" t="s">
        <v>1435</v>
      </c>
      <c r="K44" s="8" t="s">
        <v>743</v>
      </c>
      <c r="L44" s="8" t="s">
        <v>1027</v>
      </c>
      <c r="M44" s="8" t="s">
        <v>1768</v>
      </c>
      <c r="N44" s="8" t="s">
        <v>1769</v>
      </c>
      <c r="O44" s="8" t="s">
        <v>945</v>
      </c>
      <c r="P44" s="8" t="s">
        <v>1475</v>
      </c>
      <c r="Q44" s="8" t="s">
        <v>927</v>
      </c>
      <c r="R44" s="8" t="s">
        <v>1770</v>
      </c>
      <c r="S44" s="8" t="s">
        <v>1771</v>
      </c>
      <c r="T44" s="8" t="s">
        <v>1772</v>
      </c>
      <c r="U44" s="8" t="s">
        <v>1773</v>
      </c>
      <c r="V44" s="8" t="s">
        <v>881</v>
      </c>
      <c r="W44" s="8" t="s">
        <v>1294</v>
      </c>
      <c r="X44" s="8" t="s">
        <v>1774</v>
      </c>
      <c r="Y44" s="8" t="s">
        <v>1775</v>
      </c>
      <c r="Z44" s="8" t="s">
        <v>1776</v>
      </c>
      <c r="AA44" s="8" t="s">
        <v>886</v>
      </c>
    </row>
    <row r="45">
      <c r="A45" s="3" t="s">
        <v>1321</v>
      </c>
      <c r="B45" s="3" t="s">
        <v>866</v>
      </c>
      <c r="C45" s="8" t="s">
        <v>911</v>
      </c>
      <c r="D45" s="8" t="s">
        <v>773</v>
      </c>
      <c r="E45" s="8" t="s">
        <v>915</v>
      </c>
      <c r="F45" s="8" t="s">
        <v>773</v>
      </c>
      <c r="G45" s="8" t="s">
        <v>775</v>
      </c>
      <c r="H45" s="8" t="s">
        <v>912</v>
      </c>
      <c r="I45" s="8" t="s">
        <v>775</v>
      </c>
      <c r="J45" s="8" t="s">
        <v>775</v>
      </c>
      <c r="K45" s="8" t="s">
        <v>778</v>
      </c>
      <c r="L45" s="8" t="s">
        <v>775</v>
      </c>
      <c r="M45" s="8" t="s">
        <v>789</v>
      </c>
      <c r="N45" s="8" t="s">
        <v>787</v>
      </c>
      <c r="O45" s="8" t="s">
        <v>773</v>
      </c>
      <c r="P45" s="8" t="s">
        <v>778</v>
      </c>
      <c r="Q45" s="8" t="s">
        <v>787</v>
      </c>
      <c r="R45" s="8" t="s">
        <v>787</v>
      </c>
      <c r="S45" s="8" t="s">
        <v>787</v>
      </c>
      <c r="T45" s="8" t="s">
        <v>789</v>
      </c>
      <c r="U45" s="8" t="s">
        <v>788</v>
      </c>
      <c r="V45" s="8" t="s">
        <v>787</v>
      </c>
      <c r="W45" s="8" t="s">
        <v>914</v>
      </c>
      <c r="X45" s="8" t="s">
        <v>790</v>
      </c>
      <c r="Y45" s="8" t="s">
        <v>775</v>
      </c>
      <c r="Z45" s="8" t="s">
        <v>778</v>
      </c>
      <c r="AA45" s="8" t="s">
        <v>911</v>
      </c>
    </row>
    <row r="46">
      <c r="A46" s="3" t="s">
        <v>1322</v>
      </c>
      <c r="B46" s="3" t="s">
        <v>866</v>
      </c>
      <c r="C46" s="8" t="s">
        <v>760</v>
      </c>
      <c r="D46" s="8" t="s">
        <v>832</v>
      </c>
      <c r="E46" s="8" t="s">
        <v>905</v>
      </c>
      <c r="F46" s="8" t="s">
        <v>832</v>
      </c>
      <c r="G46" s="8" t="s">
        <v>908</v>
      </c>
      <c r="H46" s="8" t="s">
        <v>833</v>
      </c>
      <c r="I46" s="8" t="s">
        <v>764</v>
      </c>
      <c r="J46" s="8" t="s">
        <v>856</v>
      </c>
      <c r="K46" s="8" t="s">
        <v>771</v>
      </c>
      <c r="L46" s="8" t="s">
        <v>797</v>
      </c>
      <c r="M46" s="8" t="s">
        <v>905</v>
      </c>
      <c r="N46" s="8" t="s">
        <v>1041</v>
      </c>
      <c r="O46" s="8" t="s">
        <v>771</v>
      </c>
      <c r="P46" s="8" t="s">
        <v>795</v>
      </c>
      <c r="Q46" s="8" t="s">
        <v>763</v>
      </c>
      <c r="R46" s="8" t="s">
        <v>797</v>
      </c>
      <c r="S46" s="8" t="s">
        <v>794</v>
      </c>
      <c r="T46" s="8" t="s">
        <v>1060</v>
      </c>
      <c r="U46" s="8" t="s">
        <v>766</v>
      </c>
      <c r="V46" s="8" t="s">
        <v>1113</v>
      </c>
      <c r="W46" s="8" t="s">
        <v>1116</v>
      </c>
      <c r="X46" s="8" t="s">
        <v>1124</v>
      </c>
      <c r="Y46" s="8" t="s">
        <v>852</v>
      </c>
      <c r="Z46" s="8" t="s">
        <v>843</v>
      </c>
      <c r="AA46" s="8" t="s">
        <v>915</v>
      </c>
    </row>
    <row r="47">
      <c r="A47" s="10" t="s">
        <v>1358</v>
      </c>
      <c r="B47" s="10" t="s">
        <v>866</v>
      </c>
      <c r="C47" s="9" t="s">
        <v>1118</v>
      </c>
      <c r="D47" s="9" t="s">
        <v>1052</v>
      </c>
      <c r="E47" s="9" t="s">
        <v>1134</v>
      </c>
      <c r="F47" s="9" t="s">
        <v>1112</v>
      </c>
      <c r="G47" s="9" t="s">
        <v>1138</v>
      </c>
      <c r="H47" s="9" t="s">
        <v>1117</v>
      </c>
      <c r="I47" s="9" t="s">
        <v>1042</v>
      </c>
      <c r="J47" s="9" t="s">
        <v>744</v>
      </c>
      <c r="K47" s="9" t="s">
        <v>741</v>
      </c>
      <c r="L47" s="9" t="s">
        <v>1135</v>
      </c>
      <c r="M47" s="9" t="s">
        <v>1049</v>
      </c>
      <c r="N47" s="9" t="s">
        <v>1156</v>
      </c>
      <c r="O47" s="9" t="s">
        <v>967</v>
      </c>
      <c r="P47" s="9" t="s">
        <v>966</v>
      </c>
      <c r="Q47" s="9" t="s">
        <v>1777</v>
      </c>
      <c r="R47" s="9" t="s">
        <v>1778</v>
      </c>
      <c r="S47" s="9" t="s">
        <v>924</v>
      </c>
      <c r="T47" s="9" t="s">
        <v>1779</v>
      </c>
      <c r="U47" s="9" t="s">
        <v>1780</v>
      </c>
      <c r="V47" s="9" t="s">
        <v>887</v>
      </c>
      <c r="W47" s="9" t="s">
        <v>1765</v>
      </c>
      <c r="X47" s="9" t="s">
        <v>951</v>
      </c>
      <c r="Y47" s="9" t="s">
        <v>1493</v>
      </c>
      <c r="Z47" s="9" t="s">
        <v>1503</v>
      </c>
      <c r="AA47" s="9" t="s">
        <v>964</v>
      </c>
    </row>
    <row r="50">
      <c r="A50" s="12" t="str">
        <f>=HYPERLINK("#'Contents'!A1", "Click here to return to the contents")</f>
      </c>
    </row>
    <row r="52">
      <c r="A52" s="12" t="str">
        <f>=HYPERLINK("#'Notes'!A1", "Click here to return to the Notes")</f>
      </c>
    </row>
  </sheetData>
  <pageMargins left="0.7" right="0.7" top="0.75" bottom="0.75" header="0.3" footer="0.3"/>
  <pageSetup paperSize="9" orientation="portrait" horizontalDpi="300" verticalDpi="300" r:id="rId2"/>
  <tableParts count="3">
    <tablePart r:id="rId32"/>
    <tablePart r:id="rId33"/>
    <tablePart r:id="rId34"/>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71.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1781</v>
      </c>
      <c r="B1" s="1"/>
      <c r="C1" s="1"/>
      <c r="D1" s="1"/>
      <c r="E1" s="1"/>
      <c r="F1" s="1"/>
      <c r="G1" s="1"/>
      <c r="H1" s="1"/>
      <c r="I1" s="1"/>
      <c r="J1" s="1"/>
      <c r="K1" s="1"/>
      <c r="L1" s="1"/>
      <c r="M1" s="1"/>
      <c r="N1" s="1"/>
      <c r="O1" s="1"/>
      <c r="P1" s="1"/>
      <c r="Q1" s="1"/>
      <c r="R1" s="1"/>
      <c r="S1" s="1"/>
      <c r="T1" s="1"/>
      <c r="U1" s="1"/>
    </row>
    <row r="2">
      <c r="A2" s="7" t="s">
        <v>143</v>
      </c>
    </row>
    <row r="3">
      <c r="A3" s="7" t="s">
        <v>1782</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527</v>
      </c>
      <c r="C6" s="8" t="s">
        <v>485</v>
      </c>
      <c r="D6" s="8" t="s">
        <v>617</v>
      </c>
      <c r="E6" s="8" t="s">
        <v>472</v>
      </c>
      <c r="F6" s="8" t="s">
        <v>485</v>
      </c>
      <c r="G6" s="8" t="s">
        <v>617</v>
      </c>
      <c r="H6" s="8" t="s">
        <v>1738</v>
      </c>
      <c r="I6" s="8" t="s">
        <v>492</v>
      </c>
      <c r="J6" s="8" t="s">
        <v>1739</v>
      </c>
      <c r="K6" s="8" t="s">
        <v>477</v>
      </c>
      <c r="L6" s="8" t="s">
        <v>630</v>
      </c>
      <c r="M6" s="8" t="s">
        <v>617</v>
      </c>
      <c r="N6" s="8" t="s">
        <v>1552</v>
      </c>
      <c r="O6" s="8" t="s">
        <v>487</v>
      </c>
      <c r="P6" s="8" t="s">
        <v>1749</v>
      </c>
      <c r="Q6" s="8" t="s">
        <v>1740</v>
      </c>
      <c r="R6" s="8" t="s">
        <v>428</v>
      </c>
      <c r="S6" s="8" t="s">
        <v>427</v>
      </c>
      <c r="T6" s="8" t="s">
        <v>426</v>
      </c>
      <c r="U6" s="8" t="s">
        <v>1784</v>
      </c>
    </row>
    <row r="7">
      <c r="A7" s="3" t="s">
        <v>1153</v>
      </c>
      <c r="B7" s="8" t="s">
        <v>436</v>
      </c>
      <c r="C7" s="8" t="s">
        <v>438</v>
      </c>
      <c r="D7" s="8" t="s">
        <v>436</v>
      </c>
      <c r="E7" s="8" t="s">
        <v>436</v>
      </c>
      <c r="F7" s="8" t="s">
        <v>435</v>
      </c>
      <c r="G7" s="8" t="s">
        <v>438</v>
      </c>
      <c r="H7" s="8" t="s">
        <v>436</v>
      </c>
      <c r="I7" s="8" t="s">
        <v>438</v>
      </c>
      <c r="J7" s="8" t="s">
        <v>438</v>
      </c>
      <c r="K7" s="8" t="s">
        <v>438</v>
      </c>
      <c r="L7" s="8" t="s">
        <v>435</v>
      </c>
      <c r="M7" s="8" t="s">
        <v>438</v>
      </c>
      <c r="N7" s="8" t="s">
        <v>434</v>
      </c>
      <c r="O7" s="8" t="s">
        <v>440</v>
      </c>
      <c r="P7" s="8" t="s">
        <v>450</v>
      </c>
      <c r="Q7" s="8" t="s">
        <v>449</v>
      </c>
      <c r="R7" s="8" t="s">
        <v>448</v>
      </c>
      <c r="S7" s="8" t="s">
        <v>434</v>
      </c>
      <c r="T7" s="8" t="s">
        <v>447</v>
      </c>
      <c r="U7" s="8" t="s">
        <v>447</v>
      </c>
    </row>
    <row r="8">
      <c r="A8" s="3" t="s">
        <v>1785</v>
      </c>
      <c r="B8" s="8" t="s">
        <v>453</v>
      </c>
      <c r="C8" s="8" t="s">
        <v>451</v>
      </c>
      <c r="D8" s="8" t="s">
        <v>451</v>
      </c>
      <c r="E8" s="8" t="s">
        <v>451</v>
      </c>
      <c r="F8" s="8" t="s">
        <v>451</v>
      </c>
      <c r="G8" s="8" t="s">
        <v>451</v>
      </c>
      <c r="H8" s="8" t="s">
        <v>451</v>
      </c>
      <c r="I8" s="8" t="s">
        <v>451</v>
      </c>
      <c r="J8" s="8" t="s">
        <v>451</v>
      </c>
      <c r="K8" s="8" t="s">
        <v>451</v>
      </c>
      <c r="L8" s="8" t="s">
        <v>453</v>
      </c>
      <c r="M8" s="8" t="s">
        <v>453</v>
      </c>
      <c r="N8" s="8" t="s">
        <v>453</v>
      </c>
      <c r="O8" s="8" t="s">
        <v>444</v>
      </c>
      <c r="P8" s="8" t="s">
        <v>439</v>
      </c>
      <c r="Q8" s="8" t="s">
        <v>444</v>
      </c>
      <c r="R8" s="8" t="s">
        <v>439</v>
      </c>
      <c r="S8" s="8" t="s">
        <v>439</v>
      </c>
      <c r="T8" s="8" t="s">
        <v>439</v>
      </c>
      <c r="U8" s="8" t="s">
        <v>439</v>
      </c>
    </row>
    <row r="9">
      <c r="A9" s="3" t="s">
        <v>1786</v>
      </c>
      <c r="B9" s="8" t="s">
        <v>482</v>
      </c>
      <c r="C9" s="8" t="s">
        <v>482</v>
      </c>
      <c r="D9" s="8" t="s">
        <v>483</v>
      </c>
      <c r="E9" s="8" t="s">
        <v>471</v>
      </c>
      <c r="F9" s="8" t="s">
        <v>482</v>
      </c>
      <c r="G9" s="8" t="s">
        <v>484</v>
      </c>
      <c r="H9" s="8" t="s">
        <v>485</v>
      </c>
      <c r="I9" s="8" t="s">
        <v>486</v>
      </c>
      <c r="J9" s="8" t="s">
        <v>487</v>
      </c>
      <c r="K9" s="8" t="s">
        <v>488</v>
      </c>
      <c r="L9" s="8" t="s">
        <v>489</v>
      </c>
      <c r="M9" s="8" t="s">
        <v>485</v>
      </c>
      <c r="N9" s="8" t="s">
        <v>490</v>
      </c>
      <c r="O9" s="8" t="s">
        <v>491</v>
      </c>
      <c r="P9" s="8" t="s">
        <v>430</v>
      </c>
      <c r="Q9" s="8" t="s">
        <v>492</v>
      </c>
      <c r="R9" s="8" t="s">
        <v>493</v>
      </c>
      <c r="S9" s="8" t="s">
        <v>494</v>
      </c>
      <c r="T9" s="8" t="s">
        <v>495</v>
      </c>
      <c r="U9" s="8" t="s">
        <v>496</v>
      </c>
    </row>
    <row r="10">
      <c r="A10" s="10" t="s">
        <v>869</v>
      </c>
      <c r="B10" s="9" t="s">
        <v>1787</v>
      </c>
      <c r="C10" s="9" t="s">
        <v>1788</v>
      </c>
      <c r="D10" s="9" t="s">
        <v>542</v>
      </c>
      <c r="E10" s="9" t="s">
        <v>1544</v>
      </c>
      <c r="F10" s="9" t="s">
        <v>1624</v>
      </c>
      <c r="G10" s="9" t="s">
        <v>1789</v>
      </c>
      <c r="H10" s="9" t="s">
        <v>1790</v>
      </c>
      <c r="I10" s="9" t="s">
        <v>1789</v>
      </c>
      <c r="J10" s="9" t="s">
        <v>1599</v>
      </c>
      <c r="K10" s="9" t="s">
        <v>1541</v>
      </c>
      <c r="L10" s="9" t="s">
        <v>1791</v>
      </c>
      <c r="M10" s="9" t="s">
        <v>1792</v>
      </c>
      <c r="N10" s="9" t="s">
        <v>1793</v>
      </c>
      <c r="O10" s="9" t="s">
        <v>1616</v>
      </c>
      <c r="P10" s="9" t="s">
        <v>1592</v>
      </c>
      <c r="Q10" s="9" t="s">
        <v>1794</v>
      </c>
      <c r="R10" s="9" t="s">
        <v>1795</v>
      </c>
      <c r="S10" s="9" t="s">
        <v>1796</v>
      </c>
      <c r="T10" s="9" t="s">
        <v>1797</v>
      </c>
      <c r="U10" s="9" t="s">
        <v>1798</v>
      </c>
    </row>
    <row r="11">
      <c r="A11" s="3" t="s">
        <v>885</v>
      </c>
      <c r="B11" s="8" t="s">
        <v>1799</v>
      </c>
      <c r="C11" s="8" t="s">
        <v>602</v>
      </c>
      <c r="D11" s="8" t="s">
        <v>1800</v>
      </c>
      <c r="E11" s="8" t="s">
        <v>1801</v>
      </c>
      <c r="F11" s="8" t="s">
        <v>1802</v>
      </c>
      <c r="G11" s="8" t="s">
        <v>603</v>
      </c>
      <c r="H11" s="8" t="s">
        <v>536</v>
      </c>
      <c r="I11" s="8" t="s">
        <v>1803</v>
      </c>
      <c r="J11" s="8" t="s">
        <v>1804</v>
      </c>
      <c r="K11" s="8" t="s">
        <v>544</v>
      </c>
      <c r="L11" s="8" t="s">
        <v>1805</v>
      </c>
      <c r="M11" s="8" t="s">
        <v>1806</v>
      </c>
      <c r="N11" s="8" t="s">
        <v>1807</v>
      </c>
      <c r="O11" s="8" t="s">
        <v>1808</v>
      </c>
      <c r="P11" s="8" t="s">
        <v>1809</v>
      </c>
      <c r="Q11" s="8" t="s">
        <v>1810</v>
      </c>
      <c r="R11" s="8" t="s">
        <v>1555</v>
      </c>
      <c r="S11" s="8" t="s">
        <v>1811</v>
      </c>
      <c r="T11" s="8" t="s">
        <v>1812</v>
      </c>
      <c r="U11" s="8" t="s">
        <v>1813</v>
      </c>
    </row>
    <row r="12">
      <c r="A12" s="10" t="s">
        <v>902</v>
      </c>
      <c r="B12" s="9" t="s">
        <v>339</v>
      </c>
      <c r="C12" s="9" t="s">
        <v>340</v>
      </c>
      <c r="D12" s="9" t="s">
        <v>327</v>
      </c>
      <c r="E12" s="9" t="s">
        <v>251</v>
      </c>
      <c r="F12" s="9" t="s">
        <v>241</v>
      </c>
      <c r="G12" s="9" t="s">
        <v>341</v>
      </c>
      <c r="H12" s="9" t="s">
        <v>342</v>
      </c>
      <c r="I12" s="9" t="s">
        <v>343</v>
      </c>
      <c r="J12" s="9" t="s">
        <v>343</v>
      </c>
      <c r="K12" s="9" t="s">
        <v>236</v>
      </c>
      <c r="L12" s="9" t="s">
        <v>344</v>
      </c>
      <c r="M12" s="9" t="s">
        <v>345</v>
      </c>
      <c r="N12" s="9" t="s">
        <v>172</v>
      </c>
      <c r="O12" s="9" t="s">
        <v>251</v>
      </c>
      <c r="P12" s="9" t="s">
        <v>194</v>
      </c>
      <c r="Q12" s="9" t="s">
        <v>346</v>
      </c>
      <c r="R12" s="9" t="s">
        <v>194</v>
      </c>
      <c r="S12" s="9" t="s">
        <v>250</v>
      </c>
      <c r="T12" s="9" t="s">
        <v>250</v>
      </c>
      <c r="U12" s="9" t="s">
        <v>234</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35"/>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s>
  <sheetData>
    <row r="1" ht="40" customHeight="1">
      <c r="A1" s="1" t="s">
        <v>1814</v>
      </c>
      <c r="B1" s="1"/>
      <c r="C1" s="1"/>
      <c r="D1" s="1"/>
      <c r="E1" s="1"/>
      <c r="F1" s="1"/>
      <c r="G1" s="1"/>
      <c r="H1" s="1"/>
      <c r="I1" s="1"/>
      <c r="J1" s="1"/>
      <c r="K1" s="1"/>
      <c r="L1" s="1"/>
      <c r="M1" s="1"/>
      <c r="N1" s="1"/>
      <c r="O1" s="1"/>
      <c r="P1" s="1"/>
      <c r="Q1" s="1"/>
      <c r="R1" s="1"/>
      <c r="S1" s="1"/>
    </row>
    <row r="2">
      <c r="A2" s="7" t="s">
        <v>143</v>
      </c>
    </row>
    <row r="3">
      <c r="A3" s="7" t="s">
        <v>1815</v>
      </c>
    </row>
    <row r="4">
      <c r="A4" s="7" t="s">
        <v>1250</v>
      </c>
    </row>
    <row r="5">
      <c r="A5" s="6" t="s">
        <v>1816</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row>
    <row r="6">
      <c r="A6" s="3" t="s">
        <v>1817</v>
      </c>
      <c r="B6" s="8" t="s">
        <v>1269</v>
      </c>
      <c r="C6" s="8" t="s">
        <v>1267</v>
      </c>
      <c r="D6" s="8" t="s">
        <v>1269</v>
      </c>
      <c r="E6" s="8" t="s">
        <v>1270</v>
      </c>
      <c r="F6" s="8" t="s">
        <v>628</v>
      </c>
      <c r="G6" s="8" t="s">
        <v>627</v>
      </c>
      <c r="H6" s="8" t="s">
        <v>1271</v>
      </c>
      <c r="I6" s="8" t="s">
        <v>1270</v>
      </c>
      <c r="J6" s="8" t="s">
        <v>1270</v>
      </c>
      <c r="K6" s="8" t="s">
        <v>1271</v>
      </c>
      <c r="L6" s="8" t="s">
        <v>628</v>
      </c>
      <c r="M6" s="8" t="s">
        <v>628</v>
      </c>
      <c r="N6" s="8" t="s">
        <v>627</v>
      </c>
      <c r="O6" s="8" t="s">
        <v>606</v>
      </c>
      <c r="P6" s="8" t="s">
        <v>606</v>
      </c>
      <c r="Q6" s="8" t="s">
        <v>1266</v>
      </c>
      <c r="R6" s="8" t="s">
        <v>576</v>
      </c>
      <c r="S6" s="8" t="s">
        <v>1266</v>
      </c>
    </row>
    <row r="7">
      <c r="A7" s="3" t="s">
        <v>1818</v>
      </c>
      <c r="B7" s="8" t="s">
        <v>624</v>
      </c>
      <c r="C7" s="8" t="s">
        <v>1252</v>
      </c>
      <c r="D7" s="8" t="s">
        <v>614</v>
      </c>
      <c r="E7" s="8" t="s">
        <v>1252</v>
      </c>
      <c r="F7" s="8" t="s">
        <v>614</v>
      </c>
      <c r="G7" s="8" t="s">
        <v>616</v>
      </c>
      <c r="H7" s="8" t="s">
        <v>615</v>
      </c>
      <c r="I7" s="8" t="s">
        <v>615</v>
      </c>
      <c r="J7" s="8" t="s">
        <v>616</v>
      </c>
      <c r="K7" s="8" t="s">
        <v>614</v>
      </c>
      <c r="L7" s="8" t="s">
        <v>625</v>
      </c>
      <c r="M7" s="8" t="s">
        <v>616</v>
      </c>
      <c r="N7" s="8" t="s">
        <v>616</v>
      </c>
      <c r="O7" s="8" t="s">
        <v>625</v>
      </c>
      <c r="P7" s="8" t="s">
        <v>615</v>
      </c>
      <c r="Q7" s="8" t="s">
        <v>612</v>
      </c>
      <c r="R7" s="8" t="s">
        <v>623</v>
      </c>
      <c r="S7" s="8" t="s">
        <v>623</v>
      </c>
    </row>
    <row r="8">
      <c r="A8" s="3" t="s">
        <v>1819</v>
      </c>
      <c r="B8" s="8" t="s">
        <v>635</v>
      </c>
      <c r="C8" s="8" t="s">
        <v>634</v>
      </c>
      <c r="D8" s="8" t="s">
        <v>635</v>
      </c>
      <c r="E8" s="8" t="s">
        <v>635</v>
      </c>
      <c r="F8" s="8" t="s">
        <v>636</v>
      </c>
      <c r="G8" s="8" t="s">
        <v>1253</v>
      </c>
      <c r="H8" s="8" t="s">
        <v>636</v>
      </c>
      <c r="I8" s="8" t="s">
        <v>636</v>
      </c>
      <c r="J8" s="8" t="s">
        <v>636</v>
      </c>
      <c r="K8" s="8" t="s">
        <v>636</v>
      </c>
      <c r="L8" s="8" t="s">
        <v>636</v>
      </c>
      <c r="M8" s="8" t="s">
        <v>636</v>
      </c>
      <c r="N8" s="8" t="s">
        <v>636</v>
      </c>
      <c r="O8" s="8" t="s">
        <v>636</v>
      </c>
      <c r="P8" s="8" t="s">
        <v>1253</v>
      </c>
      <c r="Q8" s="8" t="s">
        <v>635</v>
      </c>
      <c r="R8" s="8" t="s">
        <v>635</v>
      </c>
      <c r="S8" s="8" t="s">
        <v>1253</v>
      </c>
    </row>
    <row r="9">
      <c r="A9" s="10" t="s">
        <v>1820</v>
      </c>
      <c r="B9" s="9" t="s">
        <v>624</v>
      </c>
      <c r="C9" s="9" t="s">
        <v>1252</v>
      </c>
      <c r="D9" s="9" t="s">
        <v>613</v>
      </c>
      <c r="E9" s="9" t="s">
        <v>614</v>
      </c>
      <c r="F9" s="9" t="s">
        <v>615</v>
      </c>
      <c r="G9" s="9" t="s">
        <v>1252</v>
      </c>
      <c r="H9" s="9" t="s">
        <v>613</v>
      </c>
      <c r="I9" s="9" t="s">
        <v>623</v>
      </c>
      <c r="J9" s="9" t="s">
        <v>613</v>
      </c>
      <c r="K9" s="9" t="s">
        <v>624</v>
      </c>
      <c r="L9" s="9" t="s">
        <v>613</v>
      </c>
      <c r="M9" s="9" t="s">
        <v>624</v>
      </c>
      <c r="N9" s="9" t="s">
        <v>1252</v>
      </c>
      <c r="O9" s="9" t="s">
        <v>1252</v>
      </c>
      <c r="P9" s="9" t="s">
        <v>1252</v>
      </c>
      <c r="Q9" s="9" t="s">
        <v>1252</v>
      </c>
      <c r="R9" s="9" t="s">
        <v>613</v>
      </c>
      <c r="S9" s="9" t="s">
        <v>623</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36"/>
  </tablePar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1821</v>
      </c>
      <c r="B1" s="1"/>
      <c r="C1" s="1"/>
      <c r="D1" s="1"/>
      <c r="E1" s="1"/>
      <c r="F1" s="1"/>
      <c r="G1" s="1"/>
      <c r="H1" s="1"/>
      <c r="I1" s="1"/>
      <c r="J1" s="1"/>
      <c r="K1" s="1"/>
      <c r="L1" s="1"/>
      <c r="M1" s="1"/>
      <c r="N1" s="1"/>
      <c r="O1" s="1"/>
      <c r="P1" s="1"/>
      <c r="Q1" s="1"/>
      <c r="R1" s="1"/>
      <c r="S1" s="1"/>
      <c r="T1" s="1"/>
      <c r="U1" s="1"/>
    </row>
    <row r="2">
      <c r="A2" s="7" t="s">
        <v>143</v>
      </c>
    </row>
    <row r="3">
      <c r="A3" s="7" t="s">
        <v>1782</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1580</v>
      </c>
      <c r="C6" s="8" t="s">
        <v>1580</v>
      </c>
      <c r="D6" s="8" t="s">
        <v>457</v>
      </c>
      <c r="E6" s="8" t="s">
        <v>458</v>
      </c>
      <c r="F6" s="8" t="s">
        <v>463</v>
      </c>
      <c r="G6" s="8" t="s">
        <v>626</v>
      </c>
      <c r="H6" s="8" t="s">
        <v>463</v>
      </c>
      <c r="I6" s="8" t="s">
        <v>474</v>
      </c>
      <c r="J6" s="8" t="s">
        <v>527</v>
      </c>
      <c r="K6" s="8" t="s">
        <v>626</v>
      </c>
      <c r="L6" s="8" t="s">
        <v>1580</v>
      </c>
      <c r="M6" s="8" t="s">
        <v>465</v>
      </c>
      <c r="N6" s="8" t="s">
        <v>459</v>
      </c>
      <c r="O6" s="8" t="s">
        <v>472</v>
      </c>
      <c r="P6" s="8" t="s">
        <v>620</v>
      </c>
      <c r="Q6" s="8" t="s">
        <v>617</v>
      </c>
      <c r="R6" s="8" t="s">
        <v>630</v>
      </c>
      <c r="S6" s="8" t="s">
        <v>477</v>
      </c>
      <c r="T6" s="8" t="s">
        <v>478</v>
      </c>
      <c r="U6" s="8" t="s">
        <v>479</v>
      </c>
    </row>
    <row r="7">
      <c r="A7" s="3" t="s">
        <v>1153</v>
      </c>
      <c r="B7" s="8" t="s">
        <v>451</v>
      </c>
      <c r="C7" s="8" t="s">
        <v>452</v>
      </c>
      <c r="D7" s="8" t="s">
        <v>452</v>
      </c>
      <c r="E7" s="8" t="s">
        <v>451</v>
      </c>
      <c r="F7" s="8" t="s">
        <v>452</v>
      </c>
      <c r="G7" s="8" t="s">
        <v>453</v>
      </c>
      <c r="H7" s="8" t="s">
        <v>453</v>
      </c>
      <c r="I7" s="8" t="s">
        <v>451</v>
      </c>
      <c r="J7" s="8" t="s">
        <v>451</v>
      </c>
      <c r="K7" s="8" t="s">
        <v>453</v>
      </c>
      <c r="L7" s="8" t="s">
        <v>451</v>
      </c>
      <c r="M7" s="8" t="s">
        <v>453</v>
      </c>
      <c r="N7" s="8" t="s">
        <v>453</v>
      </c>
      <c r="O7" s="8" t="s">
        <v>451</v>
      </c>
      <c r="P7" s="8" t="s">
        <v>444</v>
      </c>
      <c r="Q7" s="8" t="s">
        <v>444</v>
      </c>
      <c r="R7" s="8" t="s">
        <v>439</v>
      </c>
      <c r="S7" s="8" t="s">
        <v>453</v>
      </c>
      <c r="T7" s="8" t="s">
        <v>454</v>
      </c>
      <c r="U7" s="8" t="s">
        <v>453</v>
      </c>
    </row>
    <row r="8">
      <c r="A8" s="3" t="s">
        <v>1785</v>
      </c>
      <c r="B8" s="8" t="s">
        <v>454</v>
      </c>
      <c r="C8" s="8" t="s">
        <v>454</v>
      </c>
      <c r="D8" s="8" t="s">
        <v>454</v>
      </c>
      <c r="E8" s="8" t="s">
        <v>454</v>
      </c>
      <c r="F8" s="8" t="s">
        <v>454</v>
      </c>
      <c r="G8" s="8" t="s">
        <v>453</v>
      </c>
      <c r="H8" s="8" t="s">
        <v>454</v>
      </c>
      <c r="I8" s="8" t="s">
        <v>454</v>
      </c>
      <c r="J8" s="8" t="s">
        <v>454</v>
      </c>
      <c r="K8" s="8" t="s">
        <v>454</v>
      </c>
      <c r="L8" s="8" t="s">
        <v>454</v>
      </c>
      <c r="M8" s="8" t="s">
        <v>454</v>
      </c>
      <c r="N8" s="8" t="s">
        <v>454</v>
      </c>
      <c r="O8" s="8" t="s">
        <v>454</v>
      </c>
      <c r="P8" s="8" t="s">
        <v>453</v>
      </c>
      <c r="Q8" s="8" t="s">
        <v>453</v>
      </c>
      <c r="R8" s="8" t="s">
        <v>453</v>
      </c>
      <c r="S8" s="8" t="s">
        <v>453</v>
      </c>
      <c r="T8" s="8" t="s">
        <v>453</v>
      </c>
      <c r="U8" s="8" t="s">
        <v>453</v>
      </c>
    </row>
    <row r="9">
      <c r="A9" s="3" t="s">
        <v>1786</v>
      </c>
      <c r="B9" s="8" t="s">
        <v>469</v>
      </c>
      <c r="C9" s="8" t="s">
        <v>469</v>
      </c>
      <c r="D9" s="8" t="s">
        <v>456</v>
      </c>
      <c r="E9" s="8" t="s">
        <v>466</v>
      </c>
      <c r="F9" s="8" t="s">
        <v>465</v>
      </c>
      <c r="G9" s="8" t="s">
        <v>470</v>
      </c>
      <c r="H9" s="8" t="s">
        <v>463</v>
      </c>
      <c r="I9" s="8" t="s">
        <v>471</v>
      </c>
      <c r="J9" s="8" t="s">
        <v>472</v>
      </c>
      <c r="K9" s="8" t="s">
        <v>470</v>
      </c>
      <c r="L9" s="8" t="s">
        <v>469</v>
      </c>
      <c r="M9" s="8" t="s">
        <v>458</v>
      </c>
      <c r="N9" s="8" t="s">
        <v>458</v>
      </c>
      <c r="O9" s="8" t="s">
        <v>473</v>
      </c>
      <c r="P9" s="8" t="s">
        <v>474</v>
      </c>
      <c r="Q9" s="8" t="s">
        <v>475</v>
      </c>
      <c r="R9" s="8" t="s">
        <v>476</v>
      </c>
      <c r="S9" s="8" t="s">
        <v>477</v>
      </c>
      <c r="T9" s="8" t="s">
        <v>478</v>
      </c>
      <c r="U9" s="8" t="s">
        <v>479</v>
      </c>
    </row>
    <row r="10">
      <c r="A10" s="10" t="s">
        <v>869</v>
      </c>
      <c r="B10" s="9" t="s">
        <v>1822</v>
      </c>
      <c r="C10" s="9" t="s">
        <v>1823</v>
      </c>
      <c r="D10" s="9" t="s">
        <v>1823</v>
      </c>
      <c r="E10" s="9" t="s">
        <v>426</v>
      </c>
      <c r="F10" s="9" t="s">
        <v>508</v>
      </c>
      <c r="G10" s="9" t="s">
        <v>433</v>
      </c>
      <c r="H10" s="9" t="s">
        <v>495</v>
      </c>
      <c r="I10" s="9" t="s">
        <v>428</v>
      </c>
      <c r="J10" s="9" t="s">
        <v>1604</v>
      </c>
      <c r="K10" s="9" t="s">
        <v>420</v>
      </c>
      <c r="L10" s="9" t="s">
        <v>594</v>
      </c>
      <c r="M10" s="9" t="s">
        <v>596</v>
      </c>
      <c r="N10" s="9" t="s">
        <v>1822</v>
      </c>
      <c r="O10" s="9" t="s">
        <v>1822</v>
      </c>
      <c r="P10" s="9" t="s">
        <v>1824</v>
      </c>
      <c r="Q10" s="9" t="s">
        <v>1825</v>
      </c>
      <c r="R10" s="9" t="s">
        <v>1826</v>
      </c>
      <c r="S10" s="9" t="s">
        <v>517</v>
      </c>
      <c r="T10" s="9" t="s">
        <v>1827</v>
      </c>
      <c r="U10" s="9" t="s">
        <v>1828</v>
      </c>
    </row>
    <row r="11">
      <c r="A11" s="3" t="s">
        <v>885</v>
      </c>
      <c r="B11" s="8" t="s">
        <v>1627</v>
      </c>
      <c r="C11" s="8" t="s">
        <v>530</v>
      </c>
      <c r="D11" s="8" t="s">
        <v>1829</v>
      </c>
      <c r="E11" s="8" t="s">
        <v>1824</v>
      </c>
      <c r="F11" s="8" t="s">
        <v>1784</v>
      </c>
      <c r="G11" s="8" t="s">
        <v>1830</v>
      </c>
      <c r="H11" s="8" t="s">
        <v>1831</v>
      </c>
      <c r="I11" s="8" t="s">
        <v>1576</v>
      </c>
      <c r="J11" s="8" t="s">
        <v>516</v>
      </c>
      <c r="K11" s="8" t="s">
        <v>522</v>
      </c>
      <c r="L11" s="8" t="s">
        <v>1832</v>
      </c>
      <c r="M11" s="8" t="s">
        <v>1833</v>
      </c>
      <c r="N11" s="8" t="s">
        <v>1834</v>
      </c>
      <c r="O11" s="8" t="s">
        <v>1573</v>
      </c>
      <c r="P11" s="8" t="s">
        <v>1835</v>
      </c>
      <c r="Q11" s="8" t="s">
        <v>1836</v>
      </c>
      <c r="R11" s="8" t="s">
        <v>1788</v>
      </c>
      <c r="S11" s="8" t="s">
        <v>1837</v>
      </c>
      <c r="T11" s="8" t="s">
        <v>1838</v>
      </c>
      <c r="U11" s="8" t="s">
        <v>1839</v>
      </c>
    </row>
    <row r="12">
      <c r="A12" s="10" t="s">
        <v>902</v>
      </c>
      <c r="B12" s="9" t="s">
        <v>227</v>
      </c>
      <c r="C12" s="9" t="s">
        <v>306</v>
      </c>
      <c r="D12" s="9" t="s">
        <v>307</v>
      </c>
      <c r="E12" s="9" t="s">
        <v>306</v>
      </c>
      <c r="F12" s="9" t="s">
        <v>308</v>
      </c>
      <c r="G12" s="9" t="s">
        <v>309</v>
      </c>
      <c r="H12" s="9" t="s">
        <v>310</v>
      </c>
      <c r="I12" s="9" t="s">
        <v>311</v>
      </c>
      <c r="J12" s="9" t="s">
        <v>312</v>
      </c>
      <c r="K12" s="9" t="s">
        <v>313</v>
      </c>
      <c r="L12" s="9" t="s">
        <v>314</v>
      </c>
      <c r="M12" s="9" t="s">
        <v>315</v>
      </c>
      <c r="N12" s="9" t="s">
        <v>316</v>
      </c>
      <c r="O12" s="9" t="s">
        <v>317</v>
      </c>
      <c r="P12" s="9" t="s">
        <v>318</v>
      </c>
      <c r="Q12" s="9" t="s">
        <v>309</v>
      </c>
      <c r="R12" s="9" t="s">
        <v>319</v>
      </c>
      <c r="S12" s="9" t="s">
        <v>320</v>
      </c>
      <c r="T12" s="9" t="s">
        <v>321</v>
      </c>
      <c r="U12" s="9" t="s">
        <v>322</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37"/>
  </tablePart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s>
  <sheetData>
    <row r="1" ht="40" customHeight="1">
      <c r="A1" s="1" t="s">
        <v>1840</v>
      </c>
      <c r="B1" s="1"/>
      <c r="C1" s="1"/>
      <c r="D1" s="1"/>
      <c r="E1" s="1"/>
      <c r="F1" s="1"/>
      <c r="G1" s="1"/>
      <c r="H1" s="1"/>
      <c r="I1" s="1"/>
      <c r="J1" s="1"/>
      <c r="K1" s="1"/>
      <c r="L1" s="1"/>
      <c r="M1" s="1"/>
      <c r="N1" s="1"/>
      <c r="O1" s="1"/>
      <c r="P1" s="1"/>
      <c r="Q1" s="1"/>
      <c r="R1" s="1"/>
      <c r="S1" s="1"/>
    </row>
    <row r="2">
      <c r="A2" s="7" t="s">
        <v>143</v>
      </c>
    </row>
    <row r="3">
      <c r="A3" s="7" t="s">
        <v>1815</v>
      </c>
    </row>
    <row r="4">
      <c r="A4" s="7" t="s">
        <v>1250</v>
      </c>
    </row>
    <row r="5">
      <c r="A5" s="6" t="s">
        <v>1816</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row>
    <row r="6">
      <c r="A6" s="3" t="s">
        <v>1817</v>
      </c>
      <c r="B6" s="8" t="s">
        <v>1718</v>
      </c>
      <c r="C6" s="8" t="s">
        <v>1721</v>
      </c>
      <c r="D6" s="8" t="s">
        <v>1730</v>
      </c>
      <c r="E6" s="8" t="s">
        <v>584</v>
      </c>
      <c r="F6" s="8" t="s">
        <v>581</v>
      </c>
      <c r="G6" s="8" t="s">
        <v>580</v>
      </c>
      <c r="H6" s="8" t="s">
        <v>1272</v>
      </c>
      <c r="I6" s="8" t="s">
        <v>576</v>
      </c>
      <c r="J6" s="8" t="s">
        <v>1269</v>
      </c>
      <c r="K6" s="8" t="s">
        <v>1267</v>
      </c>
      <c r="L6" s="8" t="s">
        <v>1271</v>
      </c>
      <c r="M6" s="8" t="s">
        <v>1270</v>
      </c>
      <c r="N6" s="8" t="s">
        <v>627</v>
      </c>
      <c r="O6" s="8" t="s">
        <v>1270</v>
      </c>
      <c r="P6" s="8" t="s">
        <v>1269</v>
      </c>
      <c r="Q6" s="8" t="s">
        <v>582</v>
      </c>
      <c r="R6" s="8" t="s">
        <v>1729</v>
      </c>
      <c r="S6" s="8" t="s">
        <v>1731</v>
      </c>
    </row>
    <row r="7">
      <c r="A7" s="3" t="s">
        <v>1818</v>
      </c>
      <c r="B7" s="8" t="s">
        <v>608</v>
      </c>
      <c r="C7" s="8" t="s">
        <v>611</v>
      </c>
      <c r="D7" s="8" t="s">
        <v>613</v>
      </c>
      <c r="E7" s="8" t="s">
        <v>612</v>
      </c>
      <c r="F7" s="8" t="s">
        <v>623</v>
      </c>
      <c r="G7" s="8" t="s">
        <v>1252</v>
      </c>
      <c r="H7" s="8" t="s">
        <v>616</v>
      </c>
      <c r="I7" s="8" t="s">
        <v>614</v>
      </c>
      <c r="J7" s="8" t="s">
        <v>616</v>
      </c>
      <c r="K7" s="8" t="s">
        <v>615</v>
      </c>
      <c r="L7" s="8" t="s">
        <v>635</v>
      </c>
      <c r="M7" s="8" t="s">
        <v>625</v>
      </c>
      <c r="N7" s="8" t="s">
        <v>625</v>
      </c>
      <c r="O7" s="8" t="s">
        <v>634</v>
      </c>
      <c r="P7" s="8" t="s">
        <v>616</v>
      </c>
      <c r="Q7" s="8" t="s">
        <v>610</v>
      </c>
      <c r="R7" s="8" t="s">
        <v>611</v>
      </c>
      <c r="S7" s="8" t="s">
        <v>623</v>
      </c>
    </row>
    <row r="8">
      <c r="A8" s="3" t="s">
        <v>1819</v>
      </c>
      <c r="B8" s="8" t="s">
        <v>615</v>
      </c>
      <c r="C8" s="8" t="s">
        <v>625</v>
      </c>
      <c r="D8" s="8" t="s">
        <v>616</v>
      </c>
      <c r="E8" s="8" t="s">
        <v>616</v>
      </c>
      <c r="F8" s="8" t="s">
        <v>625</v>
      </c>
      <c r="G8" s="8" t="s">
        <v>635</v>
      </c>
      <c r="H8" s="8" t="s">
        <v>636</v>
      </c>
      <c r="I8" s="8" t="s">
        <v>636</v>
      </c>
      <c r="J8" s="8" t="s">
        <v>635</v>
      </c>
      <c r="K8" s="8" t="s">
        <v>636</v>
      </c>
      <c r="L8" s="8" t="s">
        <v>1253</v>
      </c>
      <c r="M8" s="8" t="s">
        <v>636</v>
      </c>
      <c r="N8" s="8" t="s">
        <v>1253</v>
      </c>
      <c r="O8" s="8" t="s">
        <v>1253</v>
      </c>
      <c r="P8" s="8" t="s">
        <v>636</v>
      </c>
      <c r="Q8" s="8" t="s">
        <v>634</v>
      </c>
      <c r="R8" s="8" t="s">
        <v>625</v>
      </c>
      <c r="S8" s="8" t="s">
        <v>634</v>
      </c>
    </row>
    <row r="9">
      <c r="A9" s="10" t="s">
        <v>1820</v>
      </c>
      <c r="B9" s="9" t="s">
        <v>627</v>
      </c>
      <c r="C9" s="9" t="s">
        <v>629</v>
      </c>
      <c r="D9" s="9" t="s">
        <v>1271</v>
      </c>
      <c r="E9" s="9" t="s">
        <v>611</v>
      </c>
      <c r="F9" s="9" t="s">
        <v>610</v>
      </c>
      <c r="G9" s="9" t="s">
        <v>607</v>
      </c>
      <c r="H9" s="9" t="s">
        <v>610</v>
      </c>
      <c r="I9" s="9" t="s">
        <v>608</v>
      </c>
      <c r="J9" s="9" t="s">
        <v>610</v>
      </c>
      <c r="K9" s="9" t="s">
        <v>611</v>
      </c>
      <c r="L9" s="9" t="s">
        <v>610</v>
      </c>
      <c r="M9" s="9" t="s">
        <v>612</v>
      </c>
      <c r="N9" s="9" t="s">
        <v>613</v>
      </c>
      <c r="O9" s="9" t="s">
        <v>611</v>
      </c>
      <c r="P9" s="9" t="s">
        <v>611</v>
      </c>
      <c r="Q9" s="9" t="s">
        <v>608</v>
      </c>
      <c r="R9" s="9" t="s">
        <v>629</v>
      </c>
      <c r="S9" s="9" t="s">
        <v>606</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38"/>
  </tablePart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1841</v>
      </c>
      <c r="B1" s="1"/>
      <c r="C1" s="1"/>
      <c r="D1" s="1"/>
      <c r="E1" s="1"/>
      <c r="F1" s="1"/>
      <c r="G1" s="1"/>
      <c r="H1" s="1"/>
      <c r="I1" s="1"/>
      <c r="J1" s="1"/>
      <c r="K1" s="1"/>
      <c r="L1" s="1"/>
      <c r="M1" s="1"/>
      <c r="N1" s="1"/>
      <c r="O1" s="1"/>
      <c r="P1" s="1"/>
      <c r="Q1" s="1"/>
      <c r="R1" s="1"/>
      <c r="S1" s="1"/>
      <c r="T1" s="1"/>
      <c r="U1" s="1"/>
    </row>
    <row r="2">
      <c r="A2" s="7" t="s">
        <v>143</v>
      </c>
    </row>
    <row r="3">
      <c r="A3" s="7" t="s">
        <v>1782</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436</v>
      </c>
      <c r="C6" s="8" t="s">
        <v>438</v>
      </c>
      <c r="D6" s="8" t="s">
        <v>434</v>
      </c>
      <c r="E6" s="8" t="s">
        <v>442</v>
      </c>
      <c r="F6" s="8" t="s">
        <v>442</v>
      </c>
      <c r="G6" s="8" t="s">
        <v>438</v>
      </c>
      <c r="H6" s="8" t="s">
        <v>441</v>
      </c>
      <c r="I6" s="8" t="s">
        <v>448</v>
      </c>
      <c r="J6" s="8" t="s">
        <v>445</v>
      </c>
      <c r="K6" s="8" t="s">
        <v>447</v>
      </c>
      <c r="L6" s="8" t="s">
        <v>467</v>
      </c>
      <c r="M6" s="8" t="s">
        <v>449</v>
      </c>
      <c r="N6" s="8" t="s">
        <v>480</v>
      </c>
      <c r="O6" s="8" t="s">
        <v>448</v>
      </c>
      <c r="P6" s="8" t="s">
        <v>449</v>
      </c>
      <c r="Q6" s="8" t="s">
        <v>434</v>
      </c>
      <c r="R6" s="8" t="s">
        <v>449</v>
      </c>
      <c r="S6" s="8" t="s">
        <v>467</v>
      </c>
      <c r="T6" s="8" t="s">
        <v>461</v>
      </c>
      <c r="U6" s="8" t="s">
        <v>465</v>
      </c>
    </row>
    <row r="7">
      <c r="A7" s="3" t="s">
        <v>1153</v>
      </c>
      <c r="B7" s="8" t="s">
        <v>452</v>
      </c>
      <c r="C7" s="8" t="s">
        <v>452</v>
      </c>
      <c r="D7" s="8" t="s">
        <v>451</v>
      </c>
      <c r="E7" s="8" t="s">
        <v>451</v>
      </c>
      <c r="F7" s="8" t="s">
        <v>444</v>
      </c>
      <c r="G7" s="8" t="s">
        <v>444</v>
      </c>
      <c r="H7" s="8" t="s">
        <v>452</v>
      </c>
      <c r="I7" s="8" t="s">
        <v>452</v>
      </c>
      <c r="J7" s="8" t="s">
        <v>452</v>
      </c>
      <c r="K7" s="8" t="s">
        <v>444</v>
      </c>
      <c r="L7" s="8" t="s">
        <v>439</v>
      </c>
      <c r="M7" s="8" t="s">
        <v>439</v>
      </c>
      <c r="N7" s="8" t="s">
        <v>436</v>
      </c>
      <c r="O7" s="8" t="s">
        <v>443</v>
      </c>
      <c r="P7" s="8" t="s">
        <v>437</v>
      </c>
      <c r="Q7" s="8" t="s">
        <v>437</v>
      </c>
      <c r="R7" s="8" t="s">
        <v>437</v>
      </c>
      <c r="S7" s="8" t="s">
        <v>436</v>
      </c>
      <c r="T7" s="8" t="s">
        <v>442</v>
      </c>
      <c r="U7" s="8" t="s">
        <v>435</v>
      </c>
    </row>
    <row r="8">
      <c r="A8" s="3" t="s">
        <v>1785</v>
      </c>
      <c r="B8" s="8" t="s">
        <v>454</v>
      </c>
      <c r="C8" s="8" t="s">
        <v>454</v>
      </c>
      <c r="D8" s="8" t="s">
        <v>454</v>
      </c>
      <c r="E8" s="8" t="s">
        <v>454</v>
      </c>
      <c r="F8" s="8" t="s">
        <v>454</v>
      </c>
      <c r="G8" s="8" t="s">
        <v>454</v>
      </c>
      <c r="H8" s="8" t="s">
        <v>454</v>
      </c>
      <c r="I8" s="8" t="s">
        <v>454</v>
      </c>
      <c r="J8" s="8" t="s">
        <v>454</v>
      </c>
      <c r="K8" s="8" t="s">
        <v>454</v>
      </c>
      <c r="L8" s="8" t="s">
        <v>454</v>
      </c>
      <c r="M8" s="8" t="s">
        <v>454</v>
      </c>
      <c r="N8" s="8" t="s">
        <v>454</v>
      </c>
      <c r="O8" s="8" t="s">
        <v>453</v>
      </c>
      <c r="P8" s="8" t="s">
        <v>453</v>
      </c>
      <c r="Q8" s="8" t="s">
        <v>453</v>
      </c>
      <c r="R8" s="8" t="s">
        <v>453</v>
      </c>
      <c r="S8" s="8" t="s">
        <v>451</v>
      </c>
      <c r="T8" s="8" t="s">
        <v>451</v>
      </c>
      <c r="U8" s="8" t="s">
        <v>451</v>
      </c>
    </row>
    <row r="9">
      <c r="A9" s="3" t="s">
        <v>1786</v>
      </c>
      <c r="B9" s="8" t="s">
        <v>439</v>
      </c>
      <c r="C9" s="8" t="s">
        <v>443</v>
      </c>
      <c r="D9" s="8" t="s">
        <v>440</v>
      </c>
      <c r="E9" s="8" t="s">
        <v>436</v>
      </c>
      <c r="F9" s="8" t="s">
        <v>443</v>
      </c>
      <c r="G9" s="8" t="s">
        <v>439</v>
      </c>
      <c r="H9" s="8" t="s">
        <v>442</v>
      </c>
      <c r="I9" s="8" t="s">
        <v>450</v>
      </c>
      <c r="J9" s="8" t="s">
        <v>448</v>
      </c>
      <c r="K9" s="8" t="s">
        <v>435</v>
      </c>
      <c r="L9" s="8" t="s">
        <v>481</v>
      </c>
      <c r="M9" s="8" t="s">
        <v>440</v>
      </c>
      <c r="N9" s="8" t="s">
        <v>434</v>
      </c>
      <c r="O9" s="8" t="s">
        <v>441</v>
      </c>
      <c r="P9" s="8" t="s">
        <v>440</v>
      </c>
      <c r="Q9" s="8" t="s">
        <v>436</v>
      </c>
      <c r="R9" s="8" t="s">
        <v>435</v>
      </c>
      <c r="S9" s="8" t="s">
        <v>447</v>
      </c>
      <c r="T9" s="8" t="s">
        <v>450</v>
      </c>
      <c r="U9" s="8" t="s">
        <v>467</v>
      </c>
    </row>
    <row r="10">
      <c r="A10" s="10" t="s">
        <v>869</v>
      </c>
      <c r="B10" s="9" t="s">
        <v>630</v>
      </c>
      <c r="C10" s="9" t="s">
        <v>1750</v>
      </c>
      <c r="D10" s="9" t="s">
        <v>1743</v>
      </c>
      <c r="E10" s="9" t="s">
        <v>630</v>
      </c>
      <c r="F10" s="9" t="s">
        <v>1578</v>
      </c>
      <c r="G10" s="9" t="s">
        <v>478</v>
      </c>
      <c r="H10" s="9" t="s">
        <v>478</v>
      </c>
      <c r="I10" s="9" t="s">
        <v>487</v>
      </c>
      <c r="J10" s="9" t="s">
        <v>428</v>
      </c>
      <c r="K10" s="9" t="s">
        <v>426</v>
      </c>
      <c r="L10" s="9" t="s">
        <v>1830</v>
      </c>
      <c r="M10" s="9" t="s">
        <v>529</v>
      </c>
      <c r="N10" s="9" t="s">
        <v>1842</v>
      </c>
      <c r="O10" s="9" t="s">
        <v>1573</v>
      </c>
      <c r="P10" s="9" t="s">
        <v>531</v>
      </c>
      <c r="Q10" s="9" t="s">
        <v>1843</v>
      </c>
      <c r="R10" s="9" t="s">
        <v>1844</v>
      </c>
      <c r="S10" s="9" t="s">
        <v>1845</v>
      </c>
      <c r="T10" s="9" t="s">
        <v>1546</v>
      </c>
      <c r="U10" s="9" t="s">
        <v>1803</v>
      </c>
    </row>
    <row r="11">
      <c r="A11" s="3" t="s">
        <v>885</v>
      </c>
      <c r="B11" s="8" t="s">
        <v>492</v>
      </c>
      <c r="C11" s="8" t="s">
        <v>1577</v>
      </c>
      <c r="D11" s="8" t="s">
        <v>429</v>
      </c>
      <c r="E11" s="8" t="s">
        <v>487</v>
      </c>
      <c r="F11" s="8" t="s">
        <v>424</v>
      </c>
      <c r="G11" s="8" t="s">
        <v>487</v>
      </c>
      <c r="H11" s="8" t="s">
        <v>1578</v>
      </c>
      <c r="I11" s="8" t="s">
        <v>422</v>
      </c>
      <c r="J11" s="8" t="s">
        <v>1746</v>
      </c>
      <c r="K11" s="8" t="s">
        <v>1846</v>
      </c>
      <c r="L11" s="8" t="s">
        <v>530</v>
      </c>
      <c r="M11" s="8" t="s">
        <v>522</v>
      </c>
      <c r="N11" s="8" t="s">
        <v>1847</v>
      </c>
      <c r="O11" s="8" t="s">
        <v>1603</v>
      </c>
      <c r="P11" s="8" t="s">
        <v>1848</v>
      </c>
      <c r="Q11" s="8" t="s">
        <v>1849</v>
      </c>
      <c r="R11" s="8" t="s">
        <v>1545</v>
      </c>
      <c r="S11" s="8" t="s">
        <v>1790</v>
      </c>
      <c r="T11" s="8" t="s">
        <v>1850</v>
      </c>
      <c r="U11" s="8" t="s">
        <v>1851</v>
      </c>
    </row>
    <row r="12">
      <c r="A12" s="10" t="s">
        <v>902</v>
      </c>
      <c r="B12" s="9" t="s">
        <v>186</v>
      </c>
      <c r="C12" s="9" t="s">
        <v>183</v>
      </c>
      <c r="D12" s="9" t="s">
        <v>331</v>
      </c>
      <c r="E12" s="9" t="s">
        <v>332</v>
      </c>
      <c r="F12" s="9" t="s">
        <v>263</v>
      </c>
      <c r="G12" s="9" t="s">
        <v>288</v>
      </c>
      <c r="H12" s="9" t="s">
        <v>175</v>
      </c>
      <c r="I12" s="9" t="s">
        <v>333</v>
      </c>
      <c r="J12" s="9" t="s">
        <v>251</v>
      </c>
      <c r="K12" s="9" t="s">
        <v>245</v>
      </c>
      <c r="L12" s="9" t="s">
        <v>176</v>
      </c>
      <c r="M12" s="9" t="s">
        <v>184</v>
      </c>
      <c r="N12" s="9" t="s">
        <v>203</v>
      </c>
      <c r="O12" s="9" t="s">
        <v>186</v>
      </c>
      <c r="P12" s="9" t="s">
        <v>334</v>
      </c>
      <c r="Q12" s="9" t="s">
        <v>335</v>
      </c>
      <c r="R12" s="9" t="s">
        <v>293</v>
      </c>
      <c r="S12" s="9" t="s">
        <v>200</v>
      </c>
      <c r="T12" s="9" t="s">
        <v>336</v>
      </c>
      <c r="U12" s="9" t="s">
        <v>337</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39"/>
  </tablePart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s>
  <sheetData>
    <row r="1" ht="40" customHeight="1">
      <c r="A1" s="1" t="s">
        <v>1852</v>
      </c>
      <c r="B1" s="1"/>
      <c r="C1" s="1"/>
      <c r="D1" s="1"/>
      <c r="E1" s="1"/>
      <c r="F1" s="1"/>
      <c r="G1" s="1"/>
      <c r="H1" s="1"/>
      <c r="I1" s="1"/>
      <c r="J1" s="1"/>
      <c r="K1" s="1"/>
      <c r="L1" s="1"/>
      <c r="M1" s="1"/>
      <c r="N1" s="1"/>
      <c r="O1" s="1"/>
      <c r="P1" s="1"/>
      <c r="Q1" s="1"/>
      <c r="R1" s="1"/>
      <c r="S1" s="1"/>
    </row>
    <row r="2">
      <c r="A2" s="7" t="s">
        <v>143</v>
      </c>
    </row>
    <row r="3">
      <c r="A3" s="7" t="s">
        <v>1815</v>
      </c>
    </row>
    <row r="4">
      <c r="A4" s="7" t="s">
        <v>1250</v>
      </c>
    </row>
    <row r="5">
      <c r="A5" s="6" t="s">
        <v>1816</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row>
    <row r="6">
      <c r="A6" s="3" t="s">
        <v>1817</v>
      </c>
      <c r="B6" s="8" t="s">
        <v>612</v>
      </c>
      <c r="C6" s="8" t="s">
        <v>611</v>
      </c>
      <c r="D6" s="8" t="s">
        <v>611</v>
      </c>
      <c r="E6" s="8" t="s">
        <v>612</v>
      </c>
      <c r="F6" s="8" t="s">
        <v>623</v>
      </c>
      <c r="G6" s="8" t="s">
        <v>624</v>
      </c>
      <c r="H6" s="8" t="s">
        <v>629</v>
      </c>
      <c r="I6" s="8" t="s">
        <v>629</v>
      </c>
      <c r="J6" s="8" t="s">
        <v>628</v>
      </c>
      <c r="K6" s="8" t="s">
        <v>606</v>
      </c>
      <c r="L6" s="8" t="s">
        <v>627</v>
      </c>
      <c r="M6" s="8" t="s">
        <v>627</v>
      </c>
      <c r="N6" s="8" t="s">
        <v>606</v>
      </c>
      <c r="O6" s="8" t="s">
        <v>607</v>
      </c>
      <c r="P6" s="8" t="s">
        <v>608</v>
      </c>
      <c r="Q6" s="8" t="s">
        <v>627</v>
      </c>
      <c r="R6" s="8" t="s">
        <v>627</v>
      </c>
      <c r="S6" s="8" t="s">
        <v>628</v>
      </c>
    </row>
    <row r="7">
      <c r="A7" s="3" t="s">
        <v>1818</v>
      </c>
      <c r="B7" s="8" t="s">
        <v>616</v>
      </c>
      <c r="C7" s="8" t="s">
        <v>625</v>
      </c>
      <c r="D7" s="8" t="s">
        <v>616</v>
      </c>
      <c r="E7" s="8" t="s">
        <v>616</v>
      </c>
      <c r="F7" s="8" t="s">
        <v>625</v>
      </c>
      <c r="G7" s="8" t="s">
        <v>625</v>
      </c>
      <c r="H7" s="8" t="s">
        <v>615</v>
      </c>
      <c r="I7" s="8" t="s">
        <v>616</v>
      </c>
      <c r="J7" s="8" t="s">
        <v>615</v>
      </c>
      <c r="K7" s="8" t="s">
        <v>1252</v>
      </c>
      <c r="L7" s="8" t="s">
        <v>614</v>
      </c>
      <c r="M7" s="8" t="s">
        <v>615</v>
      </c>
      <c r="N7" s="8" t="s">
        <v>614</v>
      </c>
      <c r="O7" s="8" t="s">
        <v>625</v>
      </c>
      <c r="P7" s="8" t="s">
        <v>615</v>
      </c>
      <c r="Q7" s="8" t="s">
        <v>613</v>
      </c>
      <c r="R7" s="8" t="s">
        <v>624</v>
      </c>
      <c r="S7" s="8" t="s">
        <v>623</v>
      </c>
    </row>
    <row r="8">
      <c r="A8" s="3" t="s">
        <v>1819</v>
      </c>
      <c r="B8" s="8" t="s">
        <v>1253</v>
      </c>
      <c r="C8" s="8" t="s">
        <v>635</v>
      </c>
      <c r="D8" s="8" t="s">
        <v>636</v>
      </c>
      <c r="E8" s="8" t="s">
        <v>1253</v>
      </c>
      <c r="F8" s="8" t="s">
        <v>1257</v>
      </c>
      <c r="G8" s="8" t="s">
        <v>1254</v>
      </c>
      <c r="H8" s="8" t="s">
        <v>636</v>
      </c>
      <c r="I8" s="8" t="s">
        <v>1253</v>
      </c>
      <c r="J8" s="8" t="s">
        <v>636</v>
      </c>
      <c r="K8" s="8" t="s">
        <v>1253</v>
      </c>
      <c r="L8" s="8" t="s">
        <v>635</v>
      </c>
      <c r="M8" s="8" t="s">
        <v>636</v>
      </c>
      <c r="N8" s="8" t="s">
        <v>635</v>
      </c>
      <c r="O8" s="8" t="s">
        <v>635</v>
      </c>
      <c r="P8" s="8" t="s">
        <v>1257</v>
      </c>
      <c r="Q8" s="8" t="s">
        <v>636</v>
      </c>
      <c r="R8" s="8" t="s">
        <v>1253</v>
      </c>
      <c r="S8" s="8" t="s">
        <v>1257</v>
      </c>
    </row>
    <row r="9">
      <c r="A9" s="10" t="s">
        <v>1820</v>
      </c>
      <c r="B9" s="9" t="s">
        <v>1253</v>
      </c>
      <c r="C9" s="9" t="s">
        <v>636</v>
      </c>
      <c r="D9" s="9" t="s">
        <v>635</v>
      </c>
      <c r="E9" s="9" t="s">
        <v>635</v>
      </c>
      <c r="F9" s="9" t="s">
        <v>636</v>
      </c>
      <c r="G9" s="9" t="s">
        <v>636</v>
      </c>
      <c r="H9" s="9" t="s">
        <v>615</v>
      </c>
      <c r="I9" s="9" t="s">
        <v>614</v>
      </c>
      <c r="J9" s="9" t="s">
        <v>614</v>
      </c>
      <c r="K9" s="9" t="s">
        <v>616</v>
      </c>
      <c r="L9" s="9" t="s">
        <v>615</v>
      </c>
      <c r="M9" s="9" t="s">
        <v>614</v>
      </c>
      <c r="N9" s="9" t="s">
        <v>616</v>
      </c>
      <c r="O9" s="9" t="s">
        <v>625</v>
      </c>
      <c r="P9" s="9" t="s">
        <v>625</v>
      </c>
      <c r="Q9" s="9" t="s">
        <v>634</v>
      </c>
      <c r="R9" s="9" t="s">
        <v>616</v>
      </c>
      <c r="S9" s="9" t="s">
        <v>616</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40"/>
  </tablePart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1853</v>
      </c>
      <c r="B1" s="1"/>
      <c r="C1" s="1"/>
      <c r="D1" s="1"/>
      <c r="E1" s="1"/>
      <c r="F1" s="1"/>
      <c r="G1" s="1"/>
      <c r="H1" s="1"/>
      <c r="I1" s="1"/>
      <c r="J1" s="1"/>
      <c r="K1" s="1"/>
      <c r="L1" s="1"/>
      <c r="M1" s="1"/>
      <c r="N1" s="1"/>
      <c r="O1" s="1"/>
      <c r="P1" s="1"/>
      <c r="Q1" s="1"/>
      <c r="R1" s="1"/>
      <c r="S1" s="1"/>
      <c r="T1" s="1"/>
      <c r="U1" s="1"/>
    </row>
    <row r="2">
      <c r="A2" s="7" t="s">
        <v>143</v>
      </c>
    </row>
    <row r="3">
      <c r="A3" s="7" t="s">
        <v>1854</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1855</v>
      </c>
      <c r="B6" s="8" t="s">
        <v>439</v>
      </c>
      <c r="C6" s="8" t="s">
        <v>443</v>
      </c>
      <c r="D6" s="8" t="s">
        <v>438</v>
      </c>
      <c r="E6" s="8" t="s">
        <v>436</v>
      </c>
      <c r="F6" s="8" t="s">
        <v>438</v>
      </c>
      <c r="G6" s="8" t="s">
        <v>442</v>
      </c>
      <c r="H6" s="8" t="s">
        <v>440</v>
      </c>
      <c r="I6" s="8" t="s">
        <v>447</v>
      </c>
      <c r="J6" s="8" t="s">
        <v>446</v>
      </c>
      <c r="K6" s="8" t="s">
        <v>450</v>
      </c>
      <c r="L6" s="8" t="s">
        <v>450</v>
      </c>
      <c r="M6" s="8" t="s">
        <v>440</v>
      </c>
      <c r="N6" s="8" t="s">
        <v>434</v>
      </c>
      <c r="O6" s="8" t="s">
        <v>447</v>
      </c>
      <c r="P6" s="8" t="s">
        <v>449</v>
      </c>
      <c r="Q6" s="8" t="s">
        <v>448</v>
      </c>
      <c r="R6" s="8" t="s">
        <v>446</v>
      </c>
      <c r="S6" s="8" t="s">
        <v>519</v>
      </c>
      <c r="T6" s="8" t="s">
        <v>519</v>
      </c>
      <c r="U6" s="8" t="s">
        <v>466</v>
      </c>
    </row>
    <row r="7">
      <c r="A7" s="3" t="s">
        <v>1856</v>
      </c>
      <c r="B7" s="8" t="s">
        <v>439</v>
      </c>
      <c r="C7" s="8" t="s">
        <v>443</v>
      </c>
      <c r="D7" s="8" t="s">
        <v>436</v>
      </c>
      <c r="E7" s="8" t="s">
        <v>437</v>
      </c>
      <c r="F7" s="8" t="s">
        <v>436</v>
      </c>
      <c r="G7" s="8" t="s">
        <v>438</v>
      </c>
      <c r="H7" s="8" t="s">
        <v>442</v>
      </c>
      <c r="I7" s="8" t="s">
        <v>441</v>
      </c>
      <c r="J7" s="8" t="s">
        <v>447</v>
      </c>
      <c r="K7" s="8" t="s">
        <v>440</v>
      </c>
      <c r="L7" s="8" t="s">
        <v>440</v>
      </c>
      <c r="M7" s="8" t="s">
        <v>442</v>
      </c>
      <c r="N7" s="8" t="s">
        <v>435</v>
      </c>
      <c r="O7" s="8" t="s">
        <v>434</v>
      </c>
      <c r="P7" s="8" t="s">
        <v>434</v>
      </c>
      <c r="Q7" s="8" t="s">
        <v>450</v>
      </c>
      <c r="R7" s="8" t="s">
        <v>449</v>
      </c>
      <c r="S7" s="8" t="s">
        <v>446</v>
      </c>
      <c r="T7" s="8" t="s">
        <v>446</v>
      </c>
      <c r="U7" s="8" t="s">
        <v>461</v>
      </c>
    </row>
    <row r="8">
      <c r="A8" s="3" t="s">
        <v>1857</v>
      </c>
      <c r="B8" s="8" t="s">
        <v>444</v>
      </c>
      <c r="C8" s="8" t="s">
        <v>439</v>
      </c>
      <c r="D8" s="8" t="s">
        <v>437</v>
      </c>
      <c r="E8" s="8" t="s">
        <v>443</v>
      </c>
      <c r="F8" s="8" t="s">
        <v>443</v>
      </c>
      <c r="G8" s="8" t="s">
        <v>443</v>
      </c>
      <c r="H8" s="8" t="s">
        <v>436</v>
      </c>
      <c r="I8" s="8" t="s">
        <v>435</v>
      </c>
      <c r="J8" s="8" t="s">
        <v>440</v>
      </c>
      <c r="K8" s="8" t="s">
        <v>438</v>
      </c>
      <c r="L8" s="8" t="s">
        <v>442</v>
      </c>
      <c r="M8" s="8" t="s">
        <v>436</v>
      </c>
      <c r="N8" s="8" t="s">
        <v>438</v>
      </c>
      <c r="O8" s="8" t="s">
        <v>435</v>
      </c>
      <c r="P8" s="8" t="s">
        <v>435</v>
      </c>
      <c r="Q8" s="8" t="s">
        <v>440</v>
      </c>
      <c r="R8" s="8" t="s">
        <v>434</v>
      </c>
      <c r="S8" s="8" t="s">
        <v>447</v>
      </c>
      <c r="T8" s="8" t="s">
        <v>447</v>
      </c>
      <c r="U8" s="8" t="s">
        <v>481</v>
      </c>
    </row>
    <row r="9">
      <c r="A9" s="3" t="s">
        <v>1153</v>
      </c>
      <c r="B9" s="8" t="s">
        <v>453</v>
      </c>
      <c r="C9" s="8" t="s">
        <v>451</v>
      </c>
      <c r="D9" s="8" t="s">
        <v>453</v>
      </c>
      <c r="E9" s="8" t="s">
        <v>453</v>
      </c>
      <c r="F9" s="8" t="s">
        <v>451</v>
      </c>
      <c r="G9" s="8" t="s">
        <v>453</v>
      </c>
      <c r="H9" s="8" t="s">
        <v>453</v>
      </c>
      <c r="I9" s="8" t="s">
        <v>453</v>
      </c>
      <c r="J9" s="8" t="s">
        <v>451</v>
      </c>
      <c r="K9" s="8" t="s">
        <v>451</v>
      </c>
      <c r="L9" s="8" t="s">
        <v>451</v>
      </c>
      <c r="M9" s="8" t="s">
        <v>453</v>
      </c>
      <c r="N9" s="8" t="s">
        <v>452</v>
      </c>
      <c r="O9" s="8" t="s">
        <v>451</v>
      </c>
      <c r="P9" s="8" t="s">
        <v>452</v>
      </c>
      <c r="Q9" s="8" t="s">
        <v>452</v>
      </c>
      <c r="R9" s="8" t="s">
        <v>444</v>
      </c>
      <c r="S9" s="8" t="s">
        <v>452</v>
      </c>
      <c r="T9" s="8" t="s">
        <v>452</v>
      </c>
      <c r="U9" s="8" t="s">
        <v>451</v>
      </c>
    </row>
    <row r="10">
      <c r="A10" s="3" t="s">
        <v>1785</v>
      </c>
      <c r="B10" s="8" t="s">
        <v>455</v>
      </c>
      <c r="C10" s="8" t="s">
        <v>454</v>
      </c>
      <c r="D10" s="8" t="s">
        <v>454</v>
      </c>
      <c r="E10" s="8" t="s">
        <v>454</v>
      </c>
      <c r="F10" s="8" t="s">
        <v>454</v>
      </c>
      <c r="G10" s="8" t="s">
        <v>454</v>
      </c>
      <c r="H10" s="8" t="s">
        <v>454</v>
      </c>
      <c r="I10" s="8" t="s">
        <v>454</v>
      </c>
      <c r="J10" s="8" t="s">
        <v>454</v>
      </c>
      <c r="K10" s="8" t="s">
        <v>454</v>
      </c>
      <c r="L10" s="8" t="s">
        <v>454</v>
      </c>
      <c r="M10" s="8" t="s">
        <v>454</v>
      </c>
      <c r="N10" s="8" t="s">
        <v>454</v>
      </c>
      <c r="O10" s="8" t="s">
        <v>454</v>
      </c>
      <c r="P10" s="8" t="s">
        <v>454</v>
      </c>
      <c r="Q10" s="8" t="s">
        <v>454</v>
      </c>
      <c r="R10" s="8" t="s">
        <v>453</v>
      </c>
      <c r="S10" s="8" t="s">
        <v>453</v>
      </c>
      <c r="T10" s="8" t="s">
        <v>453</v>
      </c>
      <c r="U10" s="8" t="s">
        <v>453</v>
      </c>
    </row>
    <row r="11">
      <c r="A11" s="3" t="s">
        <v>1858</v>
      </c>
      <c r="B11" s="8" t="s">
        <v>439</v>
      </c>
      <c r="C11" s="8" t="s">
        <v>443</v>
      </c>
      <c r="D11" s="8" t="s">
        <v>438</v>
      </c>
      <c r="E11" s="8" t="s">
        <v>436</v>
      </c>
      <c r="F11" s="8" t="s">
        <v>438</v>
      </c>
      <c r="G11" s="8" t="s">
        <v>442</v>
      </c>
      <c r="H11" s="8" t="s">
        <v>442</v>
      </c>
      <c r="I11" s="8" t="s">
        <v>434</v>
      </c>
      <c r="J11" s="8" t="s">
        <v>448</v>
      </c>
      <c r="K11" s="8" t="s">
        <v>441</v>
      </c>
      <c r="L11" s="8" t="s">
        <v>440</v>
      </c>
      <c r="M11" s="8" t="s">
        <v>435</v>
      </c>
      <c r="N11" s="8" t="s">
        <v>442</v>
      </c>
      <c r="O11" s="8" t="s">
        <v>434</v>
      </c>
      <c r="P11" s="8" t="s">
        <v>434</v>
      </c>
      <c r="Q11" s="8" t="s">
        <v>450</v>
      </c>
      <c r="R11" s="8" t="s">
        <v>449</v>
      </c>
      <c r="S11" s="8" t="s">
        <v>480</v>
      </c>
      <c r="T11" s="8" t="s">
        <v>467</v>
      </c>
      <c r="U11" s="8" t="s">
        <v>466</v>
      </c>
    </row>
    <row r="12">
      <c r="A12" s="3" t="s">
        <v>1859</v>
      </c>
      <c r="B12" s="8" t="s">
        <v>444</v>
      </c>
      <c r="C12" s="8" t="s">
        <v>444</v>
      </c>
      <c r="D12" s="8" t="s">
        <v>437</v>
      </c>
      <c r="E12" s="8" t="s">
        <v>443</v>
      </c>
      <c r="F12" s="8" t="s">
        <v>443</v>
      </c>
      <c r="G12" s="8" t="s">
        <v>436</v>
      </c>
      <c r="H12" s="8" t="s">
        <v>436</v>
      </c>
      <c r="I12" s="8" t="s">
        <v>440</v>
      </c>
      <c r="J12" s="8" t="s">
        <v>434</v>
      </c>
      <c r="K12" s="8" t="s">
        <v>442</v>
      </c>
      <c r="L12" s="8" t="s">
        <v>438</v>
      </c>
      <c r="M12" s="8" t="s">
        <v>438</v>
      </c>
      <c r="N12" s="8" t="s">
        <v>436</v>
      </c>
      <c r="O12" s="8" t="s">
        <v>440</v>
      </c>
      <c r="P12" s="8" t="s">
        <v>440</v>
      </c>
      <c r="Q12" s="8" t="s">
        <v>440</v>
      </c>
      <c r="R12" s="8" t="s">
        <v>434</v>
      </c>
      <c r="S12" s="8" t="s">
        <v>448</v>
      </c>
      <c r="T12" s="8" t="s">
        <v>449</v>
      </c>
      <c r="U12" s="8" t="s">
        <v>480</v>
      </c>
    </row>
    <row r="13">
      <c r="A13" s="3" t="s">
        <v>1860</v>
      </c>
      <c r="B13" s="8" t="s">
        <v>452</v>
      </c>
      <c r="C13" s="8" t="s">
        <v>452</v>
      </c>
      <c r="D13" s="8" t="s">
        <v>443</v>
      </c>
      <c r="E13" s="8" t="s">
        <v>439</v>
      </c>
      <c r="F13" s="8" t="s">
        <v>444</v>
      </c>
      <c r="G13" s="8" t="s">
        <v>443</v>
      </c>
      <c r="H13" s="8" t="s">
        <v>443</v>
      </c>
      <c r="I13" s="8" t="s">
        <v>438</v>
      </c>
      <c r="J13" s="8" t="s">
        <v>442</v>
      </c>
      <c r="K13" s="8" t="s">
        <v>437</v>
      </c>
      <c r="L13" s="8" t="s">
        <v>437</v>
      </c>
      <c r="M13" s="8" t="s">
        <v>437</v>
      </c>
      <c r="N13" s="8" t="s">
        <v>443</v>
      </c>
      <c r="O13" s="8" t="s">
        <v>438</v>
      </c>
      <c r="P13" s="8" t="s">
        <v>438</v>
      </c>
      <c r="Q13" s="8" t="s">
        <v>442</v>
      </c>
      <c r="R13" s="8" t="s">
        <v>435</v>
      </c>
      <c r="S13" s="8" t="s">
        <v>441</v>
      </c>
      <c r="T13" s="8" t="s">
        <v>450</v>
      </c>
      <c r="U13" s="8" t="s">
        <v>481</v>
      </c>
    </row>
    <row r="14">
      <c r="A14" s="10" t="s">
        <v>869</v>
      </c>
      <c r="B14" s="9" t="s">
        <v>482</v>
      </c>
      <c r="C14" s="9" t="s">
        <v>483</v>
      </c>
      <c r="D14" s="9" t="s">
        <v>430</v>
      </c>
      <c r="E14" s="9" t="s">
        <v>631</v>
      </c>
      <c r="F14" s="9" t="s">
        <v>1552</v>
      </c>
      <c r="G14" s="9" t="s">
        <v>631</v>
      </c>
      <c r="H14" s="9" t="s">
        <v>476</v>
      </c>
      <c r="I14" s="9" t="s">
        <v>632</v>
      </c>
      <c r="J14" s="9" t="s">
        <v>1749</v>
      </c>
      <c r="K14" s="9" t="s">
        <v>1752</v>
      </c>
      <c r="L14" s="9" t="s">
        <v>422</v>
      </c>
      <c r="M14" s="9" t="s">
        <v>422</v>
      </c>
      <c r="N14" s="9" t="s">
        <v>1743</v>
      </c>
      <c r="O14" s="9" t="s">
        <v>427</v>
      </c>
      <c r="P14" s="9" t="s">
        <v>509</v>
      </c>
      <c r="Q14" s="9" t="s">
        <v>1846</v>
      </c>
      <c r="R14" s="9" t="s">
        <v>1576</v>
      </c>
      <c r="S14" s="9" t="s">
        <v>1784</v>
      </c>
      <c r="T14" s="9" t="s">
        <v>1576</v>
      </c>
      <c r="U14" s="9" t="s">
        <v>1573</v>
      </c>
    </row>
    <row r="15">
      <c r="A15" s="3" t="s">
        <v>885</v>
      </c>
      <c r="B15" s="8" t="s">
        <v>472</v>
      </c>
      <c r="C15" s="8" t="s">
        <v>617</v>
      </c>
      <c r="D15" s="8" t="s">
        <v>520</v>
      </c>
      <c r="E15" s="8" t="s">
        <v>486</v>
      </c>
      <c r="F15" s="8" t="s">
        <v>486</v>
      </c>
      <c r="G15" s="8" t="s">
        <v>491</v>
      </c>
      <c r="H15" s="8" t="s">
        <v>492</v>
      </c>
      <c r="I15" s="8" t="s">
        <v>1749</v>
      </c>
      <c r="J15" s="8" t="s">
        <v>493</v>
      </c>
      <c r="K15" s="8" t="s">
        <v>1551</v>
      </c>
      <c r="L15" s="8" t="s">
        <v>1743</v>
      </c>
      <c r="M15" s="8" t="s">
        <v>1743</v>
      </c>
      <c r="N15" s="8" t="s">
        <v>425</v>
      </c>
      <c r="O15" s="8" t="s">
        <v>423</v>
      </c>
      <c r="P15" s="8" t="s">
        <v>1746</v>
      </c>
      <c r="Q15" s="8" t="s">
        <v>515</v>
      </c>
      <c r="R15" s="8" t="s">
        <v>1842</v>
      </c>
      <c r="S15" s="8" t="s">
        <v>1627</v>
      </c>
      <c r="T15" s="8" t="s">
        <v>1627</v>
      </c>
      <c r="U15" s="8" t="s">
        <v>600</v>
      </c>
    </row>
    <row r="16">
      <c r="A16" s="10" t="s">
        <v>902</v>
      </c>
      <c r="B16" s="9" t="s">
        <v>324</v>
      </c>
      <c r="C16" s="9" t="s">
        <v>281</v>
      </c>
      <c r="D16" s="9" t="s">
        <v>282</v>
      </c>
      <c r="E16" s="9" t="s">
        <v>325</v>
      </c>
      <c r="F16" s="9" t="s">
        <v>180</v>
      </c>
      <c r="G16" s="9" t="s">
        <v>235</v>
      </c>
      <c r="H16" s="9" t="s">
        <v>246</v>
      </c>
      <c r="I16" s="9" t="s">
        <v>326</v>
      </c>
      <c r="J16" s="9" t="s">
        <v>327</v>
      </c>
      <c r="K16" s="9" t="s">
        <v>247</v>
      </c>
      <c r="L16" s="9" t="s">
        <v>325</v>
      </c>
      <c r="M16" s="9" t="s">
        <v>180</v>
      </c>
      <c r="N16" s="9" t="s">
        <v>283</v>
      </c>
      <c r="O16" s="9" t="s">
        <v>282</v>
      </c>
      <c r="P16" s="9" t="s">
        <v>328</v>
      </c>
      <c r="Q16" s="9" t="s">
        <v>289</v>
      </c>
      <c r="R16" s="9" t="s">
        <v>289</v>
      </c>
      <c r="S16" s="9" t="s">
        <v>247</v>
      </c>
      <c r="T16" s="9" t="s">
        <v>329</v>
      </c>
      <c r="U16" s="9" t="s">
        <v>178</v>
      </c>
    </row>
    <row r="19">
      <c r="A19" s="12" t="str">
        <f>=HYPERLINK("#'Contents'!A1", "Click here to return to the contents")</f>
      </c>
    </row>
    <row r="21">
      <c r="A21" s="12" t="str">
        <f>=HYPERLINK("#'Notes'!A1", "Click here to return to the Notes")</f>
      </c>
    </row>
  </sheetData>
  <pageMargins left="0.7" right="0.7" top="0.75" bottom="0.75" header="0.3" footer="0.3"/>
  <pageSetup paperSize="9" orientation="portrait" horizontalDpi="300" verticalDpi="300" r:id="rId2"/>
  <tableParts count="1">
    <tablePart r:id="rId41"/>
  </tablePart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1861</v>
      </c>
      <c r="B1" s="1"/>
      <c r="C1" s="1"/>
      <c r="D1" s="1"/>
      <c r="E1" s="1"/>
      <c r="F1" s="1"/>
      <c r="G1" s="1"/>
      <c r="H1" s="1"/>
      <c r="I1" s="1"/>
      <c r="J1" s="1"/>
      <c r="K1" s="1"/>
      <c r="L1" s="1"/>
      <c r="M1" s="1"/>
      <c r="N1" s="1"/>
      <c r="O1" s="1"/>
      <c r="P1" s="1"/>
      <c r="Q1" s="1"/>
      <c r="R1" s="1"/>
      <c r="S1" s="1"/>
      <c r="T1" s="1"/>
      <c r="U1" s="1"/>
    </row>
    <row r="2">
      <c r="A2" s="7" t="s">
        <v>143</v>
      </c>
    </row>
    <row r="3">
      <c r="A3" s="7" t="s">
        <v>1862</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1863</v>
      </c>
      <c r="B6" s="8" t="s">
        <v>443</v>
      </c>
      <c r="C6" s="8" t="s">
        <v>443</v>
      </c>
      <c r="D6" s="8" t="s">
        <v>442</v>
      </c>
      <c r="E6" s="8" t="s">
        <v>436</v>
      </c>
      <c r="F6" s="8" t="s">
        <v>436</v>
      </c>
      <c r="G6" s="8" t="s">
        <v>442</v>
      </c>
      <c r="H6" s="8" t="s">
        <v>435</v>
      </c>
      <c r="I6" s="8" t="s">
        <v>450</v>
      </c>
      <c r="J6" s="8" t="s">
        <v>448</v>
      </c>
      <c r="K6" s="8" t="s">
        <v>441</v>
      </c>
      <c r="L6" s="8" t="s">
        <v>440</v>
      </c>
      <c r="M6" s="8" t="s">
        <v>440</v>
      </c>
      <c r="N6" s="8" t="s">
        <v>440</v>
      </c>
      <c r="O6" s="8" t="s">
        <v>440</v>
      </c>
      <c r="P6" s="8" t="s">
        <v>435</v>
      </c>
      <c r="Q6" s="8" t="s">
        <v>440</v>
      </c>
      <c r="R6" s="8" t="s">
        <v>447</v>
      </c>
      <c r="S6" s="8" t="s">
        <v>481</v>
      </c>
      <c r="T6" s="8" t="s">
        <v>445</v>
      </c>
      <c r="U6" s="8" t="s">
        <v>459</v>
      </c>
    </row>
    <row r="7">
      <c r="A7" s="10" t="s">
        <v>902</v>
      </c>
      <c r="B7" s="9" t="s">
        <v>365</v>
      </c>
      <c r="C7" s="9" t="s">
        <v>335</v>
      </c>
      <c r="D7" s="9" t="s">
        <v>264</v>
      </c>
      <c r="E7" s="9" t="s">
        <v>301</v>
      </c>
      <c r="F7" s="9" t="s">
        <v>293</v>
      </c>
      <c r="G7" s="9" t="s">
        <v>405</v>
      </c>
      <c r="H7" s="9" t="s">
        <v>188</v>
      </c>
      <c r="I7" s="9" t="s">
        <v>180</v>
      </c>
      <c r="J7" s="9" t="s">
        <v>245</v>
      </c>
      <c r="K7" s="9" t="s">
        <v>299</v>
      </c>
      <c r="L7" s="9" t="s">
        <v>297</v>
      </c>
      <c r="M7" s="9" t="s">
        <v>300</v>
      </c>
      <c r="N7" s="9" t="s">
        <v>259</v>
      </c>
      <c r="O7" s="9" t="s">
        <v>257</v>
      </c>
      <c r="P7" s="9" t="s">
        <v>389</v>
      </c>
      <c r="Q7" s="9" t="s">
        <v>370</v>
      </c>
      <c r="R7" s="9" t="s">
        <v>259</v>
      </c>
      <c r="S7" s="9" t="s">
        <v>404</v>
      </c>
      <c r="T7" s="9" t="s">
        <v>297</v>
      </c>
      <c r="U7" s="9" t="s">
        <v>298</v>
      </c>
    </row>
    <row r="10">
      <c r="A10" s="12" t="str">
        <f>=HYPERLINK("#'Contents'!A1", "Click here to return to the contents")</f>
      </c>
    </row>
    <row r="12">
      <c r="A12" s="12" t="str">
        <f>=HYPERLINK("#'Notes'!A1", "Click here to return to the Notes")</f>
      </c>
    </row>
  </sheetData>
  <pageMargins left="0.7" right="0.7" top="0.75" bottom="0.75" header="0.3" footer="0.3"/>
  <pageSetup paperSize="9" orientation="portrait" horizontalDpi="300" verticalDpi="300" r:id="rId2"/>
  <tableParts count="1">
    <tablePart r:id="rId42"/>
  </tablePart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8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1864</v>
      </c>
      <c r="B1" s="1"/>
      <c r="C1" s="1"/>
      <c r="D1" s="1"/>
      <c r="E1" s="1"/>
      <c r="F1" s="1"/>
      <c r="G1" s="1"/>
      <c r="H1" s="1"/>
      <c r="I1" s="1"/>
      <c r="J1" s="1"/>
      <c r="K1" s="1"/>
      <c r="L1" s="1"/>
      <c r="M1" s="1"/>
      <c r="N1" s="1"/>
      <c r="O1" s="1"/>
      <c r="P1" s="1"/>
      <c r="Q1" s="1"/>
      <c r="R1" s="1"/>
      <c r="S1" s="1"/>
      <c r="T1" s="1"/>
      <c r="U1" s="1"/>
    </row>
    <row r="2">
      <c r="A2" s="7" t="s">
        <v>143</v>
      </c>
    </row>
    <row r="3">
      <c r="A3" s="7" t="s">
        <v>1865</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464</v>
      </c>
      <c r="C6" s="8" t="s">
        <v>468</v>
      </c>
      <c r="D6" s="8" t="s">
        <v>468</v>
      </c>
      <c r="E6" s="8" t="s">
        <v>467</v>
      </c>
      <c r="F6" s="8" t="s">
        <v>480</v>
      </c>
      <c r="G6" s="8" t="s">
        <v>519</v>
      </c>
      <c r="H6" s="8" t="s">
        <v>467</v>
      </c>
      <c r="I6" s="8" t="s">
        <v>461</v>
      </c>
      <c r="J6" s="8" t="s">
        <v>480</v>
      </c>
      <c r="K6" s="8" t="s">
        <v>519</v>
      </c>
      <c r="L6" s="8" t="s">
        <v>458</v>
      </c>
      <c r="M6" s="8" t="s">
        <v>464</v>
      </c>
      <c r="N6" s="8" t="s">
        <v>462</v>
      </c>
      <c r="O6" s="8" t="s">
        <v>445</v>
      </c>
      <c r="P6" s="8" t="s">
        <v>519</v>
      </c>
      <c r="Q6" s="8" t="s">
        <v>481</v>
      </c>
      <c r="R6" s="8" t="s">
        <v>480</v>
      </c>
      <c r="S6" s="8" t="s">
        <v>467</v>
      </c>
      <c r="T6" s="8" t="s">
        <v>468</v>
      </c>
      <c r="U6" s="8" t="s">
        <v>460</v>
      </c>
    </row>
    <row r="7">
      <c r="A7" s="3" t="s">
        <v>1153</v>
      </c>
      <c r="B7" s="8" t="s">
        <v>452</v>
      </c>
      <c r="C7" s="8" t="s">
        <v>439</v>
      </c>
      <c r="D7" s="8" t="s">
        <v>444</v>
      </c>
      <c r="E7" s="8" t="s">
        <v>444</v>
      </c>
      <c r="F7" s="8" t="s">
        <v>444</v>
      </c>
      <c r="G7" s="8" t="s">
        <v>439</v>
      </c>
      <c r="H7" s="8" t="s">
        <v>443</v>
      </c>
      <c r="I7" s="8" t="s">
        <v>437</v>
      </c>
      <c r="J7" s="8" t="s">
        <v>452</v>
      </c>
      <c r="K7" s="8" t="s">
        <v>444</v>
      </c>
      <c r="L7" s="8" t="s">
        <v>452</v>
      </c>
      <c r="M7" s="8" t="s">
        <v>444</v>
      </c>
      <c r="N7" s="8" t="s">
        <v>452</v>
      </c>
      <c r="O7" s="8" t="s">
        <v>451</v>
      </c>
      <c r="P7" s="8" t="s">
        <v>451</v>
      </c>
      <c r="Q7" s="8" t="s">
        <v>453</v>
      </c>
      <c r="R7" s="8" t="s">
        <v>454</v>
      </c>
      <c r="S7" s="8" t="s">
        <v>453</v>
      </c>
      <c r="T7" s="8" t="s">
        <v>453</v>
      </c>
      <c r="U7" s="8" t="s">
        <v>453</v>
      </c>
    </row>
    <row r="8">
      <c r="A8" s="3" t="s">
        <v>1785</v>
      </c>
      <c r="B8" s="8" t="s">
        <v>437</v>
      </c>
      <c r="C8" s="8" t="s">
        <v>436</v>
      </c>
      <c r="D8" s="8" t="s">
        <v>442</v>
      </c>
      <c r="E8" s="8" t="s">
        <v>438</v>
      </c>
      <c r="F8" s="8" t="s">
        <v>450</v>
      </c>
      <c r="G8" s="8" t="s">
        <v>448</v>
      </c>
      <c r="H8" s="8" t="s">
        <v>448</v>
      </c>
      <c r="I8" s="8" t="s">
        <v>449</v>
      </c>
      <c r="J8" s="8" t="s">
        <v>446</v>
      </c>
      <c r="K8" s="8" t="s">
        <v>440</v>
      </c>
      <c r="L8" s="8" t="s">
        <v>436</v>
      </c>
      <c r="M8" s="8" t="s">
        <v>435</v>
      </c>
      <c r="N8" s="8" t="s">
        <v>438</v>
      </c>
      <c r="O8" s="8" t="s">
        <v>436</v>
      </c>
      <c r="P8" s="8" t="s">
        <v>442</v>
      </c>
      <c r="Q8" s="8" t="s">
        <v>435</v>
      </c>
      <c r="R8" s="8" t="s">
        <v>441</v>
      </c>
      <c r="S8" s="8" t="s">
        <v>447</v>
      </c>
      <c r="T8" s="8" t="s">
        <v>447</v>
      </c>
      <c r="U8" s="8" t="s">
        <v>449</v>
      </c>
    </row>
    <row r="9">
      <c r="A9" s="3" t="s">
        <v>1786</v>
      </c>
      <c r="B9" s="8" t="s">
        <v>465</v>
      </c>
      <c r="C9" s="8" t="s">
        <v>458</v>
      </c>
      <c r="D9" s="8" t="s">
        <v>463</v>
      </c>
      <c r="E9" s="8" t="s">
        <v>468</v>
      </c>
      <c r="F9" s="8" t="s">
        <v>459</v>
      </c>
      <c r="G9" s="8" t="s">
        <v>457</v>
      </c>
      <c r="H9" s="8" t="s">
        <v>469</v>
      </c>
      <c r="I9" s="8" t="s">
        <v>459</v>
      </c>
      <c r="J9" s="8" t="s">
        <v>457</v>
      </c>
      <c r="K9" s="8" t="s">
        <v>463</v>
      </c>
      <c r="L9" s="8" t="s">
        <v>469</v>
      </c>
      <c r="M9" s="8" t="s">
        <v>463</v>
      </c>
      <c r="N9" s="8" t="s">
        <v>465</v>
      </c>
      <c r="O9" s="8" t="s">
        <v>460</v>
      </c>
      <c r="P9" s="8" t="s">
        <v>459</v>
      </c>
      <c r="Q9" s="8" t="s">
        <v>468</v>
      </c>
      <c r="R9" s="8" t="s">
        <v>469</v>
      </c>
      <c r="S9" s="8" t="s">
        <v>457</v>
      </c>
      <c r="T9" s="8" t="s">
        <v>497</v>
      </c>
      <c r="U9" s="8" t="s">
        <v>498</v>
      </c>
    </row>
    <row r="10">
      <c r="A10" s="10" t="s">
        <v>869</v>
      </c>
      <c r="B10" s="9" t="s">
        <v>1866</v>
      </c>
      <c r="C10" s="9" t="s">
        <v>1867</v>
      </c>
      <c r="D10" s="9" t="s">
        <v>1868</v>
      </c>
      <c r="E10" s="9" t="s">
        <v>1869</v>
      </c>
      <c r="F10" s="9" t="s">
        <v>1870</v>
      </c>
      <c r="G10" s="9" t="s">
        <v>1871</v>
      </c>
      <c r="H10" s="9" t="s">
        <v>1872</v>
      </c>
      <c r="I10" s="9" t="s">
        <v>1873</v>
      </c>
      <c r="J10" s="9" t="s">
        <v>1874</v>
      </c>
      <c r="K10" s="9" t="s">
        <v>1875</v>
      </c>
      <c r="L10" s="9" t="s">
        <v>1876</v>
      </c>
      <c r="M10" s="9" t="s">
        <v>1877</v>
      </c>
      <c r="N10" s="9" t="s">
        <v>1878</v>
      </c>
      <c r="O10" s="9" t="s">
        <v>1879</v>
      </c>
      <c r="P10" s="9" t="s">
        <v>1880</v>
      </c>
      <c r="Q10" s="9" t="s">
        <v>1881</v>
      </c>
      <c r="R10" s="9" t="s">
        <v>1882</v>
      </c>
      <c r="S10" s="9" t="s">
        <v>1883</v>
      </c>
      <c r="T10" s="9" t="s">
        <v>1884</v>
      </c>
      <c r="U10" s="9" t="s">
        <v>1885</v>
      </c>
    </row>
    <row r="11">
      <c r="A11" s="3" t="s">
        <v>885</v>
      </c>
      <c r="B11" s="8" t="s">
        <v>1886</v>
      </c>
      <c r="C11" s="8" t="s">
        <v>1887</v>
      </c>
      <c r="D11" s="8" t="s">
        <v>1888</v>
      </c>
      <c r="E11" s="8" t="s">
        <v>1889</v>
      </c>
      <c r="F11" s="8" t="s">
        <v>1890</v>
      </c>
      <c r="G11" s="8" t="s">
        <v>1891</v>
      </c>
      <c r="H11" s="8" t="s">
        <v>1892</v>
      </c>
      <c r="I11" s="8" t="s">
        <v>1892</v>
      </c>
      <c r="J11" s="8" t="s">
        <v>1893</v>
      </c>
      <c r="K11" s="8" t="s">
        <v>1894</v>
      </c>
      <c r="L11" s="8" t="s">
        <v>1895</v>
      </c>
      <c r="M11" s="8" t="s">
        <v>1896</v>
      </c>
      <c r="N11" s="8" t="s">
        <v>1897</v>
      </c>
      <c r="O11" s="8" t="s">
        <v>1898</v>
      </c>
      <c r="P11" s="8" t="s">
        <v>1899</v>
      </c>
      <c r="Q11" s="8" t="s">
        <v>1900</v>
      </c>
      <c r="R11" s="8" t="s">
        <v>1901</v>
      </c>
      <c r="S11" s="8" t="s">
        <v>1902</v>
      </c>
      <c r="T11" s="8" t="s">
        <v>1903</v>
      </c>
      <c r="U11" s="8" t="s">
        <v>1904</v>
      </c>
    </row>
    <row r="12">
      <c r="A12" s="10" t="s">
        <v>902</v>
      </c>
      <c r="B12" s="9" t="s">
        <v>351</v>
      </c>
      <c r="C12" s="9" t="s">
        <v>268</v>
      </c>
      <c r="D12" s="9" t="s">
        <v>268</v>
      </c>
      <c r="E12" s="9" t="s">
        <v>274</v>
      </c>
      <c r="F12" s="9" t="s">
        <v>268</v>
      </c>
      <c r="G12" s="9" t="s">
        <v>267</v>
      </c>
      <c r="H12" s="9" t="s">
        <v>351</v>
      </c>
      <c r="I12" s="9" t="s">
        <v>268</v>
      </c>
      <c r="J12" s="9" t="s">
        <v>351</v>
      </c>
      <c r="K12" s="9" t="s">
        <v>353</v>
      </c>
      <c r="L12" s="9" t="s">
        <v>353</v>
      </c>
      <c r="M12" s="9" t="s">
        <v>274</v>
      </c>
      <c r="N12" s="9" t="s">
        <v>356</v>
      </c>
      <c r="O12" s="9" t="s">
        <v>355</v>
      </c>
      <c r="P12" s="9" t="s">
        <v>350</v>
      </c>
      <c r="Q12" s="9" t="s">
        <v>358</v>
      </c>
      <c r="R12" s="9" t="s">
        <v>358</v>
      </c>
      <c r="S12" s="9" t="s">
        <v>358</v>
      </c>
      <c r="T12" s="9" t="s">
        <v>350</v>
      </c>
      <c r="U12" s="9" t="s">
        <v>358</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4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0.71" hidden="0" customWidth="1"/>
    <col min="2" max="2" width="150.71" hidden="0" customWidth="1"/>
  </cols>
  <sheetData>
    <row r="1" ht="40" customHeight="1">
      <c r="A1" s="1" t="s">
        <v>19</v>
      </c>
      <c r="B1" s="1"/>
    </row>
    <row r="3">
      <c r="A3" s="6" t="s">
        <v>20</v>
      </c>
      <c r="B3" s="6" t="s">
        <v>21</v>
      </c>
    </row>
    <row r="4">
      <c r="A4" s="7" t="s">
        <v>22</v>
      </c>
      <c r="B4" s="7" t="s">
        <v>23</v>
      </c>
    </row>
    <row r="5">
      <c r="A5" s="7" t="s">
        <v>24</v>
      </c>
      <c r="B5" s="7" t="s">
        <v>25</v>
      </c>
    </row>
    <row r="6">
      <c r="A6" s="7" t="s">
        <v>26</v>
      </c>
      <c r="B6" s="7" t="s">
        <v>27</v>
      </c>
    </row>
    <row r="7">
      <c r="A7" s="7" t="s">
        <v>28</v>
      </c>
      <c r="B7" s="7" t="s">
        <v>29</v>
      </c>
    </row>
    <row r="8">
      <c r="A8" s="7" t="s">
        <v>30</v>
      </c>
      <c r="B8" s="7" t="s">
        <v>31</v>
      </c>
    </row>
    <row r="9">
      <c r="A9" s="7" t="s">
        <v>32</v>
      </c>
      <c r="B9" s="7" t="s">
        <v>33</v>
      </c>
    </row>
    <row r="10">
      <c r="A10" s="7" t="s">
        <v>34</v>
      </c>
      <c r="B10" s="7" t="s">
        <v>35</v>
      </c>
    </row>
    <row r="11">
      <c r="A11" s="7" t="s">
        <v>36</v>
      </c>
      <c r="B11" s="7" t="s">
        <v>37</v>
      </c>
    </row>
    <row r="12">
      <c r="A12" s="7" t="s">
        <v>38</v>
      </c>
      <c r="B12" s="7" t="s">
        <v>39</v>
      </c>
    </row>
    <row r="13">
      <c r="A13" s="7" t="s">
        <v>40</v>
      </c>
      <c r="B13" s="7" t="s">
        <v>41</v>
      </c>
    </row>
    <row r="14">
      <c r="A14" s="7" t="s">
        <v>42</v>
      </c>
      <c r="B14" s="7" t="s">
        <v>43</v>
      </c>
    </row>
    <row r="15">
      <c r="A15" s="7" t="s">
        <v>44</v>
      </c>
      <c r="B15" s="7" t="s">
        <v>45</v>
      </c>
    </row>
    <row r="16">
      <c r="A16" s="7" t="s">
        <v>46</v>
      </c>
      <c r="B16" s="7" t="s">
        <v>47</v>
      </c>
    </row>
    <row r="17">
      <c r="A17" s="7" t="s">
        <v>48</v>
      </c>
      <c r="B17" s="7" t="s">
        <v>49</v>
      </c>
    </row>
    <row r="18">
      <c r="A18" s="7" t="s">
        <v>50</v>
      </c>
      <c r="B18" s="7" t="s">
        <v>51</v>
      </c>
    </row>
    <row r="19">
      <c r="A19" s="7" t="s">
        <v>52</v>
      </c>
      <c r="B19" s="7" t="s">
        <v>53</v>
      </c>
    </row>
    <row r="20">
      <c r="A20" s="7" t="s">
        <v>54</v>
      </c>
      <c r="B20" s="7" t="s">
        <v>55</v>
      </c>
    </row>
    <row r="21">
      <c r="A21" s="7" t="s">
        <v>56</v>
      </c>
      <c r="B21" s="7" t="s">
        <v>57</v>
      </c>
    </row>
    <row r="22">
      <c r="A22" s="7" t="s">
        <v>58</v>
      </c>
      <c r="B22" s="7" t="s">
        <v>59</v>
      </c>
    </row>
    <row r="23">
      <c r="A23" s="7" t="s">
        <v>60</v>
      </c>
      <c r="B23" s="7" t="s">
        <v>61</v>
      </c>
    </row>
    <row r="24">
      <c r="A24" s="7" t="s">
        <v>62</v>
      </c>
      <c r="B24" s="7" t="s">
        <v>63</v>
      </c>
    </row>
    <row r="25">
      <c r="A25" s="7" t="s">
        <v>64</v>
      </c>
      <c r="B25" s="7" t="s">
        <v>65</v>
      </c>
    </row>
    <row r="26">
      <c r="A26" s="7" t="s">
        <v>66</v>
      </c>
      <c r="B26" s="7" t="s">
        <v>67</v>
      </c>
    </row>
    <row r="27">
      <c r="A27" s="7" t="s">
        <v>68</v>
      </c>
      <c r="B27" s="7" t="s">
        <v>69</v>
      </c>
    </row>
    <row r="28">
      <c r="A28" s="7" t="s">
        <v>70</v>
      </c>
      <c r="B28" s="7" t="s">
        <v>71</v>
      </c>
    </row>
    <row r="29">
      <c r="A29" s="7" t="s">
        <v>72</v>
      </c>
      <c r="B29" s="7" t="s">
        <v>73</v>
      </c>
    </row>
    <row r="30">
      <c r="A30" s="7" t="s">
        <v>74</v>
      </c>
      <c r="B30" s="7" t="s">
        <v>75</v>
      </c>
    </row>
    <row r="31">
      <c r="A31" s="7" t="s">
        <v>76</v>
      </c>
      <c r="B31" s="7" t="s">
        <v>77</v>
      </c>
    </row>
    <row r="32">
      <c r="A32" s="7" t="s">
        <v>78</v>
      </c>
      <c r="B32" s="7" t="s">
        <v>79</v>
      </c>
    </row>
    <row r="33">
      <c r="A33" s="7" t="s">
        <v>80</v>
      </c>
      <c r="B33" s="7" t="s">
        <v>81</v>
      </c>
    </row>
    <row r="34">
      <c r="A34" s="7" t="s">
        <v>82</v>
      </c>
      <c r="B34" s="7" t="s">
        <v>83</v>
      </c>
    </row>
    <row r="35">
      <c r="A35" s="7" t="s">
        <v>84</v>
      </c>
      <c r="B35" s="7" t="s">
        <v>85</v>
      </c>
    </row>
    <row r="36">
      <c r="A36" s="7" t="s">
        <v>86</v>
      </c>
      <c r="B36" s="7" t="s">
        <v>87</v>
      </c>
    </row>
    <row r="37">
      <c r="A37" s="7" t="s">
        <v>88</v>
      </c>
      <c r="B37" s="7" t="s">
        <v>89</v>
      </c>
    </row>
    <row r="38">
      <c r="A38" s="7" t="s">
        <v>90</v>
      </c>
      <c r="B38" s="7" t="s">
        <v>91</v>
      </c>
    </row>
    <row r="39">
      <c r="A39" s="7" t="s">
        <v>92</v>
      </c>
      <c r="B39" s="7" t="s">
        <v>93</v>
      </c>
    </row>
    <row r="40">
      <c r="A40" s="7" t="s">
        <v>94</v>
      </c>
      <c r="B40" s="7" t="s">
        <v>95</v>
      </c>
    </row>
    <row r="41">
      <c r="A41" s="7" t="s">
        <v>96</v>
      </c>
      <c r="B41" s="7" t="s">
        <v>97</v>
      </c>
    </row>
    <row r="42">
      <c r="A42" s="7" t="s">
        <v>98</v>
      </c>
      <c r="B42" s="7" t="s">
        <v>99</v>
      </c>
    </row>
    <row r="43">
      <c r="A43" s="7" t="s">
        <v>100</v>
      </c>
      <c r="B43" s="7" t="s">
        <v>101</v>
      </c>
    </row>
    <row r="44">
      <c r="A44" s="7" t="s">
        <v>102</v>
      </c>
      <c r="B44" s="7" t="s">
        <v>103</v>
      </c>
    </row>
    <row r="45">
      <c r="A45" s="7" t="s">
        <v>104</v>
      </c>
      <c r="B45" s="7" t="s">
        <v>105</v>
      </c>
    </row>
    <row r="46">
      <c r="A46" s="7" t="s">
        <v>106</v>
      </c>
      <c r="B46" s="7" t="s">
        <v>107</v>
      </c>
    </row>
    <row r="47">
      <c r="A47" s="7" t="s">
        <v>108</v>
      </c>
      <c r="B47" s="7" t="s">
        <v>109</v>
      </c>
    </row>
    <row r="48">
      <c r="A48" s="7" t="s">
        <v>110</v>
      </c>
      <c r="B48" s="7" t="s">
        <v>111</v>
      </c>
    </row>
    <row r="49">
      <c r="A49" s="7" t="s">
        <v>112</v>
      </c>
      <c r="B49" s="7" t="s">
        <v>113</v>
      </c>
    </row>
    <row r="50">
      <c r="A50" s="7" t="s">
        <v>114</v>
      </c>
      <c r="B50" s="7" t="s">
        <v>115</v>
      </c>
    </row>
    <row r="51">
      <c r="A51" s="7" t="s">
        <v>116</v>
      </c>
      <c r="B51" s="7" t="s">
        <v>117</v>
      </c>
    </row>
    <row r="52">
      <c r="A52" s="7" t="s">
        <v>118</v>
      </c>
      <c r="B52" s="7" t="s">
        <v>119</v>
      </c>
    </row>
    <row r="53">
      <c r="A53" s="7" t="s">
        <v>120</v>
      </c>
      <c r="B53" s="7" t="s">
        <v>121</v>
      </c>
    </row>
    <row r="54">
      <c r="A54" s="7" t="s">
        <v>122</v>
      </c>
      <c r="B54" s="7" t="s">
        <v>123</v>
      </c>
    </row>
    <row r="55">
      <c r="A55" s="7" t="s">
        <v>124</v>
      </c>
      <c r="B55" s="7" t="s">
        <v>125</v>
      </c>
    </row>
    <row r="56">
      <c r="A56" s="7" t="s">
        <v>126</v>
      </c>
      <c r="B56" s="7" t="s">
        <v>127</v>
      </c>
    </row>
    <row r="57">
      <c r="A57" s="7" t="s">
        <v>128</v>
      </c>
      <c r="B57" s="7" t="s">
        <v>129</v>
      </c>
    </row>
    <row r="58">
      <c r="A58" s="7" t="s">
        <v>130</v>
      </c>
      <c r="B58" s="7" t="s">
        <v>131</v>
      </c>
    </row>
    <row r="59">
      <c r="A59" s="7" t="s">
        <v>132</v>
      </c>
      <c r="B59" s="7" t="s">
        <v>133</v>
      </c>
    </row>
    <row r="60">
      <c r="A60" s="7" t="s">
        <v>134</v>
      </c>
      <c r="B60" s="7" t="s">
        <v>135</v>
      </c>
    </row>
    <row r="61">
      <c r="A61" s="7" t="s">
        <v>136</v>
      </c>
      <c r="B61" s="7" t="s">
        <v>137</v>
      </c>
    </row>
    <row r="62">
      <c r="A62" s="7" t="s">
        <v>138</v>
      </c>
      <c r="B62" s="7" t="s">
        <v>139</v>
      </c>
    </row>
    <row r="63">
      <c r="A63" s="7" t="s">
        <v>140</v>
      </c>
      <c r="B63" s="7" t="s">
        <v>141</v>
      </c>
    </row>
    <row r="64">
      <c r="A64" s="7"/>
      <c r="B64" s="7"/>
    </row>
  </sheetData>
  <pageMargins left="0.7" right="0.7" top="0.75" bottom="0.75" header="0.3" footer="0.3"/>
  <pageSetup paperSize="9" orientation="portrait" horizontalDpi="300" verticalDpi="300" r:id="rId2"/>
  <tableParts count="1">
    <tablePart r:id="rId3"/>
  </tablePar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1905</v>
      </c>
      <c r="B1" s="1"/>
      <c r="C1" s="1"/>
      <c r="D1" s="1"/>
      <c r="E1" s="1"/>
      <c r="F1" s="1"/>
      <c r="G1" s="1"/>
      <c r="H1" s="1"/>
      <c r="I1" s="1"/>
      <c r="J1" s="1"/>
      <c r="K1" s="1"/>
      <c r="L1" s="1"/>
      <c r="M1" s="1"/>
      <c r="N1" s="1"/>
      <c r="O1" s="1"/>
      <c r="P1" s="1"/>
      <c r="Q1" s="1"/>
      <c r="R1" s="1"/>
      <c r="S1" s="1"/>
      <c r="T1" s="1"/>
      <c r="U1" s="1"/>
    </row>
    <row r="2">
      <c r="A2" s="7" t="s">
        <v>143</v>
      </c>
    </row>
    <row r="3">
      <c r="A3" s="7" t="s">
        <v>1906</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1855</v>
      </c>
      <c r="B6" s="8" t="s">
        <v>440</v>
      </c>
      <c r="C6" s="8" t="s">
        <v>435</v>
      </c>
      <c r="D6" s="8" t="s">
        <v>440</v>
      </c>
      <c r="E6" s="8" t="s">
        <v>443</v>
      </c>
      <c r="F6" s="8" t="s">
        <v>437</v>
      </c>
      <c r="G6" s="8" t="s">
        <v>434</v>
      </c>
      <c r="H6" s="8" t="s">
        <v>434</v>
      </c>
      <c r="I6" s="8" t="s">
        <v>442</v>
      </c>
      <c r="J6" s="8" t="s">
        <v>434</v>
      </c>
      <c r="K6" s="8" t="s">
        <v>626</v>
      </c>
      <c r="L6" s="8" t="s">
        <v>626</v>
      </c>
      <c r="M6" s="8" t="s">
        <v>472</v>
      </c>
      <c r="N6" s="8" t="s">
        <v>440</v>
      </c>
      <c r="O6" s="8" t="s">
        <v>447</v>
      </c>
      <c r="P6" s="8" t="s">
        <v>438</v>
      </c>
      <c r="Q6" s="8" t="s">
        <v>437</v>
      </c>
      <c r="R6" s="8" t="s">
        <v>434</v>
      </c>
      <c r="S6" s="8" t="s">
        <v>447</v>
      </c>
      <c r="T6" s="8" t="s">
        <v>459</v>
      </c>
      <c r="U6" s="8" t="s">
        <v>480</v>
      </c>
    </row>
    <row r="7">
      <c r="A7" s="3" t="s">
        <v>1856</v>
      </c>
      <c r="B7" s="8" t="s">
        <v>436</v>
      </c>
      <c r="C7" s="8" t="s">
        <v>436</v>
      </c>
      <c r="D7" s="8" t="s">
        <v>438</v>
      </c>
      <c r="E7" s="8" t="s">
        <v>439</v>
      </c>
      <c r="F7" s="8" t="s">
        <v>439</v>
      </c>
      <c r="G7" s="8" t="s">
        <v>436</v>
      </c>
      <c r="H7" s="8" t="s">
        <v>443</v>
      </c>
      <c r="I7" s="8" t="s">
        <v>444</v>
      </c>
      <c r="J7" s="8" t="s">
        <v>443</v>
      </c>
      <c r="K7" s="8" t="s">
        <v>440</v>
      </c>
      <c r="L7" s="8" t="s">
        <v>434</v>
      </c>
      <c r="M7" s="8" t="s">
        <v>435</v>
      </c>
      <c r="N7" s="8" t="s">
        <v>452</v>
      </c>
      <c r="O7" s="8" t="s">
        <v>444</v>
      </c>
      <c r="P7" s="8" t="s">
        <v>452</v>
      </c>
      <c r="Q7" s="8" t="s">
        <v>451</v>
      </c>
      <c r="R7" s="8" t="s">
        <v>444</v>
      </c>
      <c r="S7" s="8" t="s">
        <v>452</v>
      </c>
      <c r="T7" s="8" t="s">
        <v>436</v>
      </c>
      <c r="U7" s="8" t="s">
        <v>443</v>
      </c>
    </row>
    <row r="8">
      <c r="A8" s="3" t="s">
        <v>1857</v>
      </c>
      <c r="B8" s="8" t="s">
        <v>439</v>
      </c>
      <c r="C8" s="8" t="s">
        <v>439</v>
      </c>
      <c r="D8" s="8" t="s">
        <v>443</v>
      </c>
      <c r="E8" s="8" t="s">
        <v>452</v>
      </c>
      <c r="F8" s="8" t="s">
        <v>452</v>
      </c>
      <c r="G8" s="8" t="s">
        <v>452</v>
      </c>
      <c r="H8" s="8" t="s">
        <v>451</v>
      </c>
      <c r="I8" s="8" t="s">
        <v>453</v>
      </c>
      <c r="J8" s="8" t="s">
        <v>451</v>
      </c>
      <c r="K8" s="8" t="s">
        <v>444</v>
      </c>
      <c r="L8" s="8" t="s">
        <v>444</v>
      </c>
      <c r="M8" s="8" t="s">
        <v>451</v>
      </c>
      <c r="N8" s="8" t="s">
        <v>454</v>
      </c>
      <c r="O8" s="8" t="s">
        <v>453</v>
      </c>
      <c r="P8" s="8" t="s">
        <v>453</v>
      </c>
      <c r="Q8" s="8" t="s">
        <v>454</v>
      </c>
      <c r="R8" s="8" t="s">
        <v>454</v>
      </c>
      <c r="S8" s="8" t="s">
        <v>454</v>
      </c>
      <c r="T8" s="8" t="s">
        <v>453</v>
      </c>
      <c r="U8" s="8" t="s">
        <v>454</v>
      </c>
    </row>
    <row r="9">
      <c r="A9" s="3" t="s">
        <v>1153</v>
      </c>
      <c r="B9" s="8" t="s">
        <v>451</v>
      </c>
      <c r="C9" s="8" t="s">
        <v>451</v>
      </c>
      <c r="D9" s="8" t="s">
        <v>451</v>
      </c>
      <c r="E9" s="8" t="s">
        <v>451</v>
      </c>
      <c r="F9" s="8" t="s">
        <v>453</v>
      </c>
      <c r="G9" s="8" t="s">
        <v>451</v>
      </c>
      <c r="H9" s="8" t="s">
        <v>451</v>
      </c>
      <c r="I9" s="8" t="s">
        <v>453</v>
      </c>
      <c r="J9" s="8" t="s">
        <v>454</v>
      </c>
      <c r="K9" s="8" t="s">
        <v>453</v>
      </c>
      <c r="L9" s="8" t="s">
        <v>454</v>
      </c>
      <c r="M9" s="8" t="s">
        <v>453</v>
      </c>
      <c r="N9" s="8" t="s">
        <v>454</v>
      </c>
      <c r="O9" s="8" t="s">
        <v>454</v>
      </c>
      <c r="P9" s="8" t="s">
        <v>454</v>
      </c>
      <c r="Q9" s="8" t="s">
        <v>455</v>
      </c>
      <c r="R9" s="8" t="s">
        <v>455</v>
      </c>
      <c r="S9" s="8" t="s">
        <v>455</v>
      </c>
      <c r="T9" s="8" t="s">
        <v>454</v>
      </c>
      <c r="U9" s="8" t="s">
        <v>454</v>
      </c>
    </row>
    <row r="10">
      <c r="A10" s="3" t="s">
        <v>1785</v>
      </c>
      <c r="B10" s="8" t="s">
        <v>444</v>
      </c>
      <c r="C10" s="8" t="s">
        <v>444</v>
      </c>
      <c r="D10" s="8" t="s">
        <v>444</v>
      </c>
      <c r="E10" s="8" t="s">
        <v>452</v>
      </c>
      <c r="F10" s="8" t="s">
        <v>443</v>
      </c>
      <c r="G10" s="8" t="s">
        <v>437</v>
      </c>
      <c r="H10" s="8" t="s">
        <v>443</v>
      </c>
      <c r="I10" s="8" t="s">
        <v>439</v>
      </c>
      <c r="J10" s="8" t="s">
        <v>437</v>
      </c>
      <c r="K10" s="8" t="s">
        <v>444</v>
      </c>
      <c r="L10" s="8" t="s">
        <v>451</v>
      </c>
      <c r="M10" s="8" t="s">
        <v>452</v>
      </c>
      <c r="N10" s="8" t="s">
        <v>452</v>
      </c>
      <c r="O10" s="8" t="s">
        <v>451</v>
      </c>
      <c r="P10" s="8" t="s">
        <v>452</v>
      </c>
      <c r="Q10" s="8" t="s">
        <v>444</v>
      </c>
      <c r="R10" s="8" t="s">
        <v>444</v>
      </c>
      <c r="S10" s="8" t="s">
        <v>439</v>
      </c>
      <c r="T10" s="8" t="s">
        <v>439</v>
      </c>
      <c r="U10" s="8" t="s">
        <v>443</v>
      </c>
    </row>
    <row r="11">
      <c r="A11" s="3" t="s">
        <v>1858</v>
      </c>
      <c r="B11" s="8" t="s">
        <v>434</v>
      </c>
      <c r="C11" s="8" t="s">
        <v>441</v>
      </c>
      <c r="D11" s="8" t="s">
        <v>434</v>
      </c>
      <c r="E11" s="8" t="s">
        <v>436</v>
      </c>
      <c r="F11" s="8" t="s">
        <v>440</v>
      </c>
      <c r="G11" s="8" t="s">
        <v>481</v>
      </c>
      <c r="H11" s="8" t="s">
        <v>448</v>
      </c>
      <c r="I11" s="8" t="s">
        <v>434</v>
      </c>
      <c r="J11" s="8" t="s">
        <v>446</v>
      </c>
      <c r="K11" s="8" t="s">
        <v>471</v>
      </c>
      <c r="L11" s="8" t="s">
        <v>471</v>
      </c>
      <c r="M11" s="8" t="s">
        <v>485</v>
      </c>
      <c r="N11" s="8" t="s">
        <v>450</v>
      </c>
      <c r="O11" s="8" t="s">
        <v>448</v>
      </c>
      <c r="P11" s="8" t="s">
        <v>441</v>
      </c>
      <c r="Q11" s="8" t="s">
        <v>435</v>
      </c>
      <c r="R11" s="8" t="s">
        <v>481</v>
      </c>
      <c r="S11" s="8" t="s">
        <v>480</v>
      </c>
      <c r="T11" s="8" t="s">
        <v>457</v>
      </c>
      <c r="U11" s="8" t="s">
        <v>464</v>
      </c>
    </row>
    <row r="12">
      <c r="A12" s="3" t="s">
        <v>1859</v>
      </c>
      <c r="B12" s="8" t="s">
        <v>442</v>
      </c>
      <c r="C12" s="8" t="s">
        <v>438</v>
      </c>
      <c r="D12" s="8" t="s">
        <v>442</v>
      </c>
      <c r="E12" s="8" t="s">
        <v>443</v>
      </c>
      <c r="F12" s="8" t="s">
        <v>438</v>
      </c>
      <c r="G12" s="8" t="s">
        <v>441</v>
      </c>
      <c r="H12" s="8" t="s">
        <v>442</v>
      </c>
      <c r="I12" s="8" t="s">
        <v>436</v>
      </c>
      <c r="J12" s="8" t="s">
        <v>440</v>
      </c>
      <c r="K12" s="8" t="s">
        <v>450</v>
      </c>
      <c r="L12" s="8" t="s">
        <v>447</v>
      </c>
      <c r="M12" s="8" t="s">
        <v>434</v>
      </c>
      <c r="N12" s="8" t="s">
        <v>443</v>
      </c>
      <c r="O12" s="8" t="s">
        <v>443</v>
      </c>
      <c r="P12" s="8" t="s">
        <v>443</v>
      </c>
      <c r="Q12" s="8" t="s">
        <v>443</v>
      </c>
      <c r="R12" s="8" t="s">
        <v>438</v>
      </c>
      <c r="S12" s="8" t="s">
        <v>438</v>
      </c>
      <c r="T12" s="8" t="s">
        <v>434</v>
      </c>
      <c r="U12" s="8" t="s">
        <v>440</v>
      </c>
    </row>
    <row r="13">
      <c r="A13" s="10" t="s">
        <v>1860</v>
      </c>
      <c r="B13" s="9" t="s">
        <v>437</v>
      </c>
      <c r="C13" s="9" t="s">
        <v>437</v>
      </c>
      <c r="D13" s="9" t="s">
        <v>437</v>
      </c>
      <c r="E13" s="9" t="s">
        <v>439</v>
      </c>
      <c r="F13" s="9" t="s">
        <v>437</v>
      </c>
      <c r="G13" s="9" t="s">
        <v>436</v>
      </c>
      <c r="H13" s="9" t="s">
        <v>443</v>
      </c>
      <c r="I13" s="9" t="s">
        <v>439</v>
      </c>
      <c r="J13" s="9" t="s">
        <v>436</v>
      </c>
      <c r="K13" s="9" t="s">
        <v>437</v>
      </c>
      <c r="L13" s="9" t="s">
        <v>443</v>
      </c>
      <c r="M13" s="9" t="s">
        <v>444</v>
      </c>
      <c r="N13" s="9" t="s">
        <v>452</v>
      </c>
      <c r="O13" s="9" t="s">
        <v>452</v>
      </c>
      <c r="P13" s="9" t="s">
        <v>444</v>
      </c>
      <c r="Q13" s="9" t="s">
        <v>444</v>
      </c>
      <c r="R13" s="9" t="s">
        <v>439</v>
      </c>
      <c r="S13" s="9" t="s">
        <v>443</v>
      </c>
      <c r="T13" s="9" t="s">
        <v>437</v>
      </c>
      <c r="U13" s="9" t="s">
        <v>443</v>
      </c>
    </row>
    <row r="14">
      <c r="A14" s="3" t="s">
        <v>885</v>
      </c>
      <c r="B14" s="8" t="s">
        <v>1907</v>
      </c>
      <c r="C14" s="8" t="s">
        <v>1908</v>
      </c>
      <c r="D14" s="8" t="s">
        <v>1909</v>
      </c>
      <c r="E14" s="8" t="s">
        <v>1910</v>
      </c>
      <c r="F14" s="8" t="s">
        <v>1795</v>
      </c>
      <c r="G14" s="8" t="s">
        <v>1911</v>
      </c>
      <c r="H14" s="8" t="s">
        <v>1912</v>
      </c>
      <c r="I14" s="8" t="s">
        <v>1913</v>
      </c>
      <c r="J14" s="8" t="s">
        <v>1914</v>
      </c>
      <c r="K14" s="8" t="s">
        <v>1915</v>
      </c>
      <c r="L14" s="8" t="s">
        <v>1607</v>
      </c>
      <c r="M14" s="8" t="s">
        <v>1916</v>
      </c>
      <c r="N14" s="8" t="s">
        <v>1917</v>
      </c>
      <c r="O14" s="8" t="s">
        <v>1918</v>
      </c>
      <c r="P14" s="8" t="s">
        <v>1919</v>
      </c>
      <c r="Q14" s="8" t="s">
        <v>1920</v>
      </c>
      <c r="R14" s="8" t="s">
        <v>1921</v>
      </c>
      <c r="S14" s="8" t="s">
        <v>1922</v>
      </c>
      <c r="T14" s="8" t="s">
        <v>1923</v>
      </c>
      <c r="U14" s="8" t="s">
        <v>1924</v>
      </c>
    </row>
    <row r="15">
      <c r="A15" s="10" t="s">
        <v>902</v>
      </c>
      <c r="B15" s="9" t="s">
        <v>349</v>
      </c>
      <c r="C15" s="9" t="s">
        <v>267</v>
      </c>
      <c r="D15" s="9" t="s">
        <v>266</v>
      </c>
      <c r="E15" s="9" t="s">
        <v>350</v>
      </c>
      <c r="F15" s="9" t="s">
        <v>351</v>
      </c>
      <c r="G15" s="9" t="s">
        <v>352</v>
      </c>
      <c r="H15" s="9" t="s">
        <v>351</v>
      </c>
      <c r="I15" s="9" t="s">
        <v>353</v>
      </c>
      <c r="J15" s="9" t="s">
        <v>354</v>
      </c>
      <c r="K15" s="9" t="s">
        <v>261</v>
      </c>
      <c r="L15" s="9" t="s">
        <v>261</v>
      </c>
      <c r="M15" s="9" t="s">
        <v>349</v>
      </c>
      <c r="N15" s="9" t="s">
        <v>355</v>
      </c>
      <c r="O15" s="9" t="s">
        <v>355</v>
      </c>
      <c r="P15" s="9" t="s">
        <v>355</v>
      </c>
      <c r="Q15" s="9" t="s">
        <v>350</v>
      </c>
      <c r="R15" s="9" t="s">
        <v>356</v>
      </c>
      <c r="S15" s="9" t="s">
        <v>350</v>
      </c>
      <c r="T15" s="9" t="s">
        <v>353</v>
      </c>
      <c r="U15" s="9" t="s">
        <v>356</v>
      </c>
    </row>
    <row r="18">
      <c r="A18" s="12" t="str">
        <f>=HYPERLINK("#'Contents'!A1", "Click here to return to the contents")</f>
      </c>
    </row>
    <row r="20">
      <c r="A20" s="12" t="str">
        <f>=HYPERLINK("#'Notes'!A1", "Click here to return to the Notes")</f>
      </c>
    </row>
  </sheetData>
  <pageMargins left="0.7" right="0.7" top="0.75" bottom="0.75" header="0.3" footer="0.3"/>
  <pageSetup paperSize="9" orientation="portrait" horizontalDpi="300" verticalDpi="300" r:id="rId2"/>
  <tableParts count="1">
    <tablePart r:id="rId44"/>
  </tablePart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1925</v>
      </c>
      <c r="B1" s="1"/>
      <c r="C1" s="1"/>
      <c r="D1" s="1"/>
      <c r="E1" s="1"/>
      <c r="F1" s="1"/>
      <c r="G1" s="1"/>
      <c r="H1" s="1"/>
      <c r="I1" s="1"/>
      <c r="J1" s="1"/>
      <c r="K1" s="1"/>
      <c r="L1" s="1"/>
      <c r="M1" s="1"/>
      <c r="N1" s="1"/>
      <c r="O1" s="1"/>
      <c r="P1" s="1"/>
      <c r="Q1" s="1"/>
      <c r="R1" s="1"/>
      <c r="S1" s="1"/>
      <c r="T1" s="1"/>
      <c r="U1" s="1"/>
    </row>
    <row r="2">
      <c r="A2" s="7" t="s">
        <v>143</v>
      </c>
    </row>
    <row r="3">
      <c r="A3" s="7" t="s">
        <v>573</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1926</v>
      </c>
      <c r="B6" s="8" t="s">
        <v>1269</v>
      </c>
      <c r="C6" s="8" t="s">
        <v>1269</v>
      </c>
      <c r="D6" s="8" t="s">
        <v>1267</v>
      </c>
      <c r="E6" s="8" t="s">
        <v>628</v>
      </c>
      <c r="F6" s="8" t="s">
        <v>609</v>
      </c>
      <c r="G6" s="8" t="s">
        <v>608</v>
      </c>
      <c r="H6" s="8" t="s">
        <v>610</v>
      </c>
      <c r="I6" s="8" t="s">
        <v>624</v>
      </c>
      <c r="J6" s="8" t="s">
        <v>623</v>
      </c>
      <c r="K6" s="8" t="s">
        <v>623</v>
      </c>
      <c r="L6" s="8" t="s">
        <v>614</v>
      </c>
      <c r="M6" s="8" t="s">
        <v>616</v>
      </c>
      <c r="N6" s="8" t="s">
        <v>635</v>
      </c>
      <c r="O6" s="8" t="s">
        <v>616</v>
      </c>
      <c r="P6" s="8" t="s">
        <v>614</v>
      </c>
      <c r="Q6" s="8" t="s">
        <v>636</v>
      </c>
      <c r="R6" s="8" t="s">
        <v>636</v>
      </c>
      <c r="S6" s="8" t="s">
        <v>636</v>
      </c>
      <c r="T6" s="8" t="s">
        <v>636</v>
      </c>
      <c r="U6" s="8" t="s">
        <v>634</v>
      </c>
    </row>
    <row r="7">
      <c r="A7" s="3" t="s">
        <v>1927</v>
      </c>
      <c r="B7" s="8" t="s">
        <v>611</v>
      </c>
      <c r="C7" s="8" t="s">
        <v>611</v>
      </c>
      <c r="D7" s="8" t="s">
        <v>612</v>
      </c>
      <c r="E7" s="8" t="s">
        <v>624</v>
      </c>
      <c r="F7" s="8" t="s">
        <v>615</v>
      </c>
      <c r="G7" s="8" t="s">
        <v>615</v>
      </c>
      <c r="H7" s="8" t="s">
        <v>636</v>
      </c>
      <c r="I7" s="8" t="s">
        <v>1253</v>
      </c>
      <c r="J7" s="8" t="s">
        <v>635</v>
      </c>
      <c r="K7" s="8" t="s">
        <v>636</v>
      </c>
      <c r="L7" s="8" t="s">
        <v>1257</v>
      </c>
      <c r="M7" s="8" t="s">
        <v>1257</v>
      </c>
      <c r="N7" s="8" t="s">
        <v>1254</v>
      </c>
      <c r="O7" s="8" t="s">
        <v>1253</v>
      </c>
      <c r="P7" s="8" t="s">
        <v>634</v>
      </c>
      <c r="Q7" s="8" t="s">
        <v>1254</v>
      </c>
      <c r="R7" s="8" t="s">
        <v>1257</v>
      </c>
      <c r="S7" s="8" t="s">
        <v>1254</v>
      </c>
      <c r="T7" s="8" t="s">
        <v>1254</v>
      </c>
      <c r="U7" s="8" t="s">
        <v>1257</v>
      </c>
    </row>
    <row r="8">
      <c r="A8" s="10" t="s">
        <v>1928</v>
      </c>
      <c r="B8" s="9" t="s">
        <v>624</v>
      </c>
      <c r="C8" s="9" t="s">
        <v>613</v>
      </c>
      <c r="D8" s="9" t="s">
        <v>613</v>
      </c>
      <c r="E8" s="9" t="s">
        <v>624</v>
      </c>
      <c r="F8" s="9" t="s">
        <v>614</v>
      </c>
      <c r="G8" s="9" t="s">
        <v>615</v>
      </c>
      <c r="H8" s="9" t="s">
        <v>613</v>
      </c>
      <c r="I8" s="9" t="s">
        <v>615</v>
      </c>
      <c r="J8" s="9" t="s">
        <v>615</v>
      </c>
      <c r="K8" s="9" t="s">
        <v>614</v>
      </c>
      <c r="L8" s="9" t="s">
        <v>616</v>
      </c>
      <c r="M8" s="9" t="s">
        <v>635</v>
      </c>
      <c r="N8" s="9" t="s">
        <v>636</v>
      </c>
      <c r="O8" s="9" t="s">
        <v>636</v>
      </c>
      <c r="P8" s="9" t="s">
        <v>636</v>
      </c>
      <c r="Q8" s="9" t="s">
        <v>1253</v>
      </c>
      <c r="R8" s="9" t="s">
        <v>1253</v>
      </c>
      <c r="S8" s="9" t="s">
        <v>1253</v>
      </c>
      <c r="T8" s="9" t="s">
        <v>1253</v>
      </c>
      <c r="U8" s="9" t="s">
        <v>636</v>
      </c>
    </row>
    <row r="11">
      <c r="A11" s="12" t="str">
        <f>=HYPERLINK("#'Contents'!A1", "Click here to return to the contents")</f>
      </c>
    </row>
    <row r="13">
      <c r="A13" s="12" t="str">
        <f>=HYPERLINK("#'Notes'!A1", "Click here to return to the Notes")</f>
      </c>
    </row>
  </sheetData>
  <pageMargins left="0.7" right="0.7" top="0.75" bottom="0.75" header="0.3" footer="0.3"/>
  <pageSetup paperSize="9" orientation="portrait" horizontalDpi="300" verticalDpi="300" r:id="rId2"/>
  <tableParts count="1">
    <tablePart r:id="rId45"/>
  </tablePart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1929</v>
      </c>
      <c r="B1" s="1"/>
      <c r="C1" s="1"/>
      <c r="D1" s="1"/>
      <c r="E1" s="1"/>
      <c r="F1" s="1"/>
      <c r="G1" s="1"/>
      <c r="H1" s="1"/>
      <c r="I1" s="1"/>
      <c r="J1" s="1"/>
      <c r="K1" s="1"/>
      <c r="L1" s="1"/>
      <c r="M1" s="1"/>
      <c r="N1" s="1"/>
      <c r="O1" s="1"/>
      <c r="P1" s="1"/>
      <c r="Q1" s="1"/>
      <c r="R1" s="1"/>
      <c r="S1" s="1"/>
      <c r="T1" s="1"/>
      <c r="U1" s="1"/>
    </row>
    <row r="2">
      <c r="A2" s="7" t="s">
        <v>143</v>
      </c>
    </row>
    <row r="3">
      <c r="A3" s="7" t="s">
        <v>1930</v>
      </c>
    </row>
    <row r="4">
      <c r="A4" s="7" t="s">
        <v>665</v>
      </c>
    </row>
    <row r="5">
      <c r="A5" s="7" t="s">
        <v>419</v>
      </c>
    </row>
    <row r="6">
      <c r="A6" s="6" t="s">
        <v>148</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1855</v>
      </c>
      <c r="B7" s="8" t="s">
        <v>645</v>
      </c>
      <c r="C7" s="8" t="s">
        <v>645</v>
      </c>
      <c r="D7" s="8" t="s">
        <v>645</v>
      </c>
      <c r="E7" s="8" t="s">
        <v>645</v>
      </c>
      <c r="F7" s="8" t="s">
        <v>645</v>
      </c>
      <c r="G7" s="8" t="s">
        <v>645</v>
      </c>
      <c r="H7" s="8" t="s">
        <v>645</v>
      </c>
      <c r="I7" s="8" t="s">
        <v>645</v>
      </c>
      <c r="J7" s="8" t="s">
        <v>645</v>
      </c>
      <c r="K7" s="8" t="s">
        <v>453</v>
      </c>
      <c r="L7" s="8" t="s">
        <v>444</v>
      </c>
      <c r="M7" s="8" t="s">
        <v>451</v>
      </c>
      <c r="N7" s="8" t="s">
        <v>434</v>
      </c>
      <c r="O7" s="8" t="s">
        <v>452</v>
      </c>
      <c r="P7" s="8" t="s">
        <v>440</v>
      </c>
      <c r="Q7" s="8" t="s">
        <v>452</v>
      </c>
      <c r="R7" s="8" t="s">
        <v>439</v>
      </c>
      <c r="S7" s="8" t="s">
        <v>443</v>
      </c>
      <c r="T7" s="8" t="s">
        <v>437</v>
      </c>
      <c r="U7" s="8" t="s">
        <v>437</v>
      </c>
    </row>
    <row r="8">
      <c r="A8" s="3" t="s">
        <v>1856</v>
      </c>
      <c r="B8" s="8" t="s">
        <v>444</v>
      </c>
      <c r="C8" s="8" t="s">
        <v>444</v>
      </c>
      <c r="D8" s="8" t="s">
        <v>452</v>
      </c>
      <c r="E8" s="8" t="s">
        <v>452</v>
      </c>
      <c r="F8" s="8" t="s">
        <v>451</v>
      </c>
      <c r="G8" s="8" t="s">
        <v>451</v>
      </c>
      <c r="H8" s="8" t="s">
        <v>451</v>
      </c>
      <c r="I8" s="8" t="s">
        <v>451</v>
      </c>
      <c r="J8" s="8" t="s">
        <v>453</v>
      </c>
      <c r="K8" s="8" t="s">
        <v>454</v>
      </c>
      <c r="L8" s="8" t="s">
        <v>451</v>
      </c>
      <c r="M8" s="8" t="s">
        <v>453</v>
      </c>
      <c r="N8" s="8" t="s">
        <v>436</v>
      </c>
      <c r="O8" s="8" t="s">
        <v>453</v>
      </c>
      <c r="P8" s="8" t="s">
        <v>443</v>
      </c>
      <c r="Q8" s="8" t="s">
        <v>453</v>
      </c>
      <c r="R8" s="8" t="s">
        <v>451</v>
      </c>
      <c r="S8" s="8" t="s">
        <v>452</v>
      </c>
      <c r="T8" s="8" t="s">
        <v>452</v>
      </c>
      <c r="U8" s="8" t="s">
        <v>452</v>
      </c>
    </row>
    <row r="9">
      <c r="A9" s="3" t="s">
        <v>1857</v>
      </c>
      <c r="B9" s="8" t="s">
        <v>645</v>
      </c>
      <c r="C9" s="8" t="s">
        <v>645</v>
      </c>
      <c r="D9" s="8" t="s">
        <v>645</v>
      </c>
      <c r="E9" s="8" t="s">
        <v>645</v>
      </c>
      <c r="F9" s="8" t="s">
        <v>645</v>
      </c>
      <c r="G9" s="8" t="s">
        <v>645</v>
      </c>
      <c r="H9" s="8" t="s">
        <v>645</v>
      </c>
      <c r="I9" s="8" t="s">
        <v>645</v>
      </c>
      <c r="J9" s="8" t="s">
        <v>645</v>
      </c>
      <c r="K9" s="8" t="s">
        <v>455</v>
      </c>
      <c r="L9" s="8" t="s">
        <v>455</v>
      </c>
      <c r="M9" s="8" t="s">
        <v>455</v>
      </c>
      <c r="N9" s="8" t="s">
        <v>453</v>
      </c>
      <c r="O9" s="8" t="s">
        <v>455</v>
      </c>
      <c r="P9" s="8" t="s">
        <v>454</v>
      </c>
      <c r="Q9" s="8" t="s">
        <v>455</v>
      </c>
      <c r="R9" s="8" t="s">
        <v>454</v>
      </c>
      <c r="S9" s="8" t="s">
        <v>454</v>
      </c>
      <c r="T9" s="8" t="s">
        <v>454</v>
      </c>
      <c r="U9" s="8" t="s">
        <v>454</v>
      </c>
    </row>
    <row r="10">
      <c r="A10" s="3" t="s">
        <v>1153</v>
      </c>
      <c r="B10" s="8" t="s">
        <v>454</v>
      </c>
      <c r="C10" s="8" t="s">
        <v>454</v>
      </c>
      <c r="D10" s="8" t="s">
        <v>454</v>
      </c>
      <c r="E10" s="8" t="s">
        <v>454</v>
      </c>
      <c r="F10" s="8" t="s">
        <v>454</v>
      </c>
      <c r="G10" s="8" t="s">
        <v>454</v>
      </c>
      <c r="H10" s="8" t="s">
        <v>453</v>
      </c>
      <c r="I10" s="8" t="s">
        <v>454</v>
      </c>
      <c r="J10" s="8" t="s">
        <v>454</v>
      </c>
      <c r="K10" s="8" t="s">
        <v>454</v>
      </c>
      <c r="L10" s="8" t="s">
        <v>454</v>
      </c>
      <c r="M10" s="8" t="s">
        <v>455</v>
      </c>
      <c r="N10" s="8" t="s">
        <v>453</v>
      </c>
      <c r="O10" s="8" t="s">
        <v>455</v>
      </c>
      <c r="P10" s="8" t="s">
        <v>454</v>
      </c>
      <c r="Q10" s="8" t="s">
        <v>455</v>
      </c>
      <c r="R10" s="8" t="s">
        <v>455</v>
      </c>
      <c r="S10" s="8" t="s">
        <v>454</v>
      </c>
      <c r="T10" s="8" t="s">
        <v>454</v>
      </c>
      <c r="U10" s="8" t="s">
        <v>454</v>
      </c>
    </row>
    <row r="11">
      <c r="A11" s="3" t="s">
        <v>1785</v>
      </c>
      <c r="B11" s="8" t="s">
        <v>453</v>
      </c>
      <c r="C11" s="8" t="s">
        <v>453</v>
      </c>
      <c r="D11" s="8" t="s">
        <v>452</v>
      </c>
      <c r="E11" s="8" t="s">
        <v>451</v>
      </c>
      <c r="F11" s="8" t="s">
        <v>439</v>
      </c>
      <c r="G11" s="8" t="s">
        <v>443</v>
      </c>
      <c r="H11" s="8" t="s">
        <v>443</v>
      </c>
      <c r="I11" s="8" t="s">
        <v>443</v>
      </c>
      <c r="J11" s="8" t="s">
        <v>437</v>
      </c>
      <c r="K11" s="8" t="s">
        <v>444</v>
      </c>
      <c r="L11" s="8" t="s">
        <v>451</v>
      </c>
      <c r="M11" s="8" t="s">
        <v>452</v>
      </c>
      <c r="N11" s="8" t="s">
        <v>452</v>
      </c>
      <c r="O11" s="8" t="s">
        <v>451</v>
      </c>
      <c r="P11" s="8" t="s">
        <v>452</v>
      </c>
      <c r="Q11" s="8" t="s">
        <v>444</v>
      </c>
      <c r="R11" s="8" t="s">
        <v>444</v>
      </c>
      <c r="S11" s="8" t="s">
        <v>439</v>
      </c>
      <c r="T11" s="8" t="s">
        <v>439</v>
      </c>
      <c r="U11" s="8" t="s">
        <v>439</v>
      </c>
    </row>
    <row r="12">
      <c r="A12" s="3" t="s">
        <v>1858</v>
      </c>
      <c r="B12" s="8" t="s">
        <v>645</v>
      </c>
      <c r="C12" s="8" t="s">
        <v>645</v>
      </c>
      <c r="D12" s="8" t="s">
        <v>645</v>
      </c>
      <c r="E12" s="8" t="s">
        <v>645</v>
      </c>
      <c r="F12" s="8" t="s">
        <v>645</v>
      </c>
      <c r="G12" s="8" t="s">
        <v>645</v>
      </c>
      <c r="H12" s="8" t="s">
        <v>645</v>
      </c>
      <c r="I12" s="8" t="s">
        <v>645</v>
      </c>
      <c r="J12" s="8" t="s">
        <v>645</v>
      </c>
      <c r="K12" s="8" t="s">
        <v>443</v>
      </c>
      <c r="L12" s="8" t="s">
        <v>443</v>
      </c>
      <c r="M12" s="8" t="s">
        <v>443</v>
      </c>
      <c r="N12" s="8" t="s">
        <v>447</v>
      </c>
      <c r="O12" s="8" t="s">
        <v>439</v>
      </c>
      <c r="P12" s="8" t="s">
        <v>450</v>
      </c>
      <c r="Q12" s="8" t="s">
        <v>437</v>
      </c>
      <c r="R12" s="8" t="s">
        <v>442</v>
      </c>
      <c r="S12" s="8" t="s">
        <v>440</v>
      </c>
      <c r="T12" s="8" t="s">
        <v>440</v>
      </c>
      <c r="U12" s="8" t="s">
        <v>441</v>
      </c>
    </row>
    <row r="13">
      <c r="A13" s="3" t="s">
        <v>1859</v>
      </c>
      <c r="B13" s="8" t="s">
        <v>439</v>
      </c>
      <c r="C13" s="8" t="s">
        <v>439</v>
      </c>
      <c r="D13" s="8" t="s">
        <v>443</v>
      </c>
      <c r="E13" s="8" t="s">
        <v>439</v>
      </c>
      <c r="F13" s="8" t="s">
        <v>443</v>
      </c>
      <c r="G13" s="8" t="s">
        <v>437</v>
      </c>
      <c r="H13" s="8" t="s">
        <v>437</v>
      </c>
      <c r="I13" s="8" t="s">
        <v>437</v>
      </c>
      <c r="J13" s="8" t="s">
        <v>436</v>
      </c>
      <c r="K13" s="8" t="s">
        <v>439</v>
      </c>
      <c r="L13" s="8" t="s">
        <v>444</v>
      </c>
      <c r="M13" s="8" t="s">
        <v>444</v>
      </c>
      <c r="N13" s="8" t="s">
        <v>442</v>
      </c>
      <c r="O13" s="8" t="s">
        <v>444</v>
      </c>
      <c r="P13" s="8" t="s">
        <v>438</v>
      </c>
      <c r="Q13" s="8" t="s">
        <v>439</v>
      </c>
      <c r="R13" s="8" t="s">
        <v>437</v>
      </c>
      <c r="S13" s="8" t="s">
        <v>436</v>
      </c>
      <c r="T13" s="8" t="s">
        <v>438</v>
      </c>
      <c r="U13" s="8" t="s">
        <v>438</v>
      </c>
    </row>
    <row r="14">
      <c r="A14" s="3" t="s">
        <v>1860</v>
      </c>
      <c r="B14" s="8" t="s">
        <v>645</v>
      </c>
      <c r="C14" s="8" t="s">
        <v>645</v>
      </c>
      <c r="D14" s="8" t="s">
        <v>645</v>
      </c>
      <c r="E14" s="8" t="s">
        <v>645</v>
      </c>
      <c r="F14" s="8" t="s">
        <v>645</v>
      </c>
      <c r="G14" s="8" t="s">
        <v>645</v>
      </c>
      <c r="H14" s="8" t="s">
        <v>645</v>
      </c>
      <c r="I14" s="8" t="s">
        <v>645</v>
      </c>
      <c r="J14" s="8" t="s">
        <v>645</v>
      </c>
      <c r="K14" s="8" t="s">
        <v>452</v>
      </c>
      <c r="L14" s="8" t="s">
        <v>451</v>
      </c>
      <c r="M14" s="8" t="s">
        <v>452</v>
      </c>
      <c r="N14" s="8" t="s">
        <v>452</v>
      </c>
      <c r="O14" s="8" t="s">
        <v>451</v>
      </c>
      <c r="P14" s="8" t="s">
        <v>452</v>
      </c>
      <c r="Q14" s="8" t="s">
        <v>444</v>
      </c>
      <c r="R14" s="8" t="s">
        <v>444</v>
      </c>
      <c r="S14" s="8" t="s">
        <v>439</v>
      </c>
      <c r="T14" s="8" t="s">
        <v>439</v>
      </c>
      <c r="U14" s="8" t="s">
        <v>443</v>
      </c>
    </row>
    <row r="15">
      <c r="A15" s="10" t="s">
        <v>869</v>
      </c>
      <c r="B15" s="9" t="s">
        <v>1931</v>
      </c>
      <c r="C15" s="9" t="s">
        <v>1932</v>
      </c>
      <c r="D15" s="9" t="s">
        <v>1933</v>
      </c>
      <c r="E15" s="9" t="s">
        <v>1934</v>
      </c>
      <c r="F15" s="9" t="s">
        <v>1935</v>
      </c>
      <c r="G15" s="9" t="s">
        <v>1936</v>
      </c>
      <c r="H15" s="9" t="s">
        <v>1937</v>
      </c>
      <c r="I15" s="9" t="s">
        <v>1937</v>
      </c>
      <c r="J15" s="9" t="s">
        <v>1938</v>
      </c>
      <c r="K15" s="9" t="s">
        <v>1939</v>
      </c>
      <c r="L15" s="9" t="s">
        <v>1940</v>
      </c>
      <c r="M15" s="9" t="s">
        <v>1941</v>
      </c>
      <c r="N15" s="9" t="s">
        <v>1942</v>
      </c>
      <c r="O15" s="9" t="s">
        <v>1943</v>
      </c>
      <c r="P15" s="9" t="s">
        <v>1944</v>
      </c>
      <c r="Q15" s="9" t="s">
        <v>1945</v>
      </c>
      <c r="R15" s="9" t="s">
        <v>1946</v>
      </c>
      <c r="S15" s="9" t="s">
        <v>1947</v>
      </c>
      <c r="T15" s="9" t="s">
        <v>1948</v>
      </c>
      <c r="U15" s="9" t="s">
        <v>1949</v>
      </c>
    </row>
    <row r="16">
      <c r="A16" s="3" t="s">
        <v>885</v>
      </c>
      <c r="B16" s="8" t="s">
        <v>1950</v>
      </c>
      <c r="C16" s="8" t="s">
        <v>1807</v>
      </c>
      <c r="D16" s="8" t="s">
        <v>1951</v>
      </c>
      <c r="E16" s="8" t="s">
        <v>1952</v>
      </c>
      <c r="F16" s="8" t="s">
        <v>1591</v>
      </c>
      <c r="G16" s="8" t="s">
        <v>1953</v>
      </c>
      <c r="H16" s="8" t="s">
        <v>1954</v>
      </c>
      <c r="I16" s="8" t="s">
        <v>1954</v>
      </c>
      <c r="J16" s="8" t="s">
        <v>1614</v>
      </c>
      <c r="K16" s="8" t="s">
        <v>1529</v>
      </c>
      <c r="L16" s="8" t="s">
        <v>1955</v>
      </c>
      <c r="M16" s="8" t="s">
        <v>1956</v>
      </c>
      <c r="N16" s="8" t="s">
        <v>1957</v>
      </c>
      <c r="O16" s="8" t="s">
        <v>1958</v>
      </c>
      <c r="P16" s="8" t="s">
        <v>1959</v>
      </c>
      <c r="Q16" s="8" t="s">
        <v>1960</v>
      </c>
      <c r="R16" s="8" t="s">
        <v>1961</v>
      </c>
      <c r="S16" s="8" t="s">
        <v>1962</v>
      </c>
      <c r="T16" s="8" t="s">
        <v>1963</v>
      </c>
      <c r="U16" s="8" t="s">
        <v>1964</v>
      </c>
    </row>
    <row r="17">
      <c r="A17" s="10" t="s">
        <v>902</v>
      </c>
      <c r="B17" s="9" t="s">
        <v>353</v>
      </c>
      <c r="C17" s="9" t="s">
        <v>274</v>
      </c>
      <c r="D17" s="9" t="s">
        <v>274</v>
      </c>
      <c r="E17" s="9" t="s">
        <v>356</v>
      </c>
      <c r="F17" s="9" t="s">
        <v>268</v>
      </c>
      <c r="G17" s="9" t="s">
        <v>351</v>
      </c>
      <c r="H17" s="9" t="s">
        <v>351</v>
      </c>
      <c r="I17" s="9" t="s">
        <v>351</v>
      </c>
      <c r="J17" s="9" t="s">
        <v>351</v>
      </c>
      <c r="K17" s="9" t="s">
        <v>358</v>
      </c>
      <c r="L17" s="9" t="s">
        <v>355</v>
      </c>
      <c r="M17" s="9" t="s">
        <v>355</v>
      </c>
      <c r="N17" s="9" t="s">
        <v>266</v>
      </c>
      <c r="O17" s="9" t="s">
        <v>359</v>
      </c>
      <c r="P17" s="9" t="s">
        <v>274</v>
      </c>
      <c r="Q17" s="9" t="s">
        <v>359</v>
      </c>
      <c r="R17" s="9" t="s">
        <v>360</v>
      </c>
      <c r="S17" s="9" t="s">
        <v>360</v>
      </c>
      <c r="T17" s="9" t="s">
        <v>360</v>
      </c>
      <c r="U17" s="9" t="s">
        <v>360</v>
      </c>
    </row>
    <row r="20">
      <c r="A20" s="12" t="str">
        <f>=HYPERLINK("#'Contents'!A1", "Click here to return to the contents")</f>
      </c>
    </row>
    <row r="22">
      <c r="A22" s="12" t="str">
        <f>=HYPERLINK("#'Notes'!A1", "Click here to return to the Notes")</f>
      </c>
    </row>
  </sheetData>
  <pageMargins left="0.7" right="0.7" top="0.75" bottom="0.75" header="0.3" footer="0.3"/>
  <pageSetup paperSize="9" orientation="portrait" horizontalDpi="300" verticalDpi="300" r:id="rId2"/>
  <tableParts count="1">
    <tablePart r:id="rId46"/>
  </tablePart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1965</v>
      </c>
      <c r="B1" s="1"/>
      <c r="C1" s="1"/>
      <c r="D1" s="1"/>
      <c r="E1" s="1"/>
      <c r="F1" s="1"/>
      <c r="G1" s="1"/>
      <c r="H1" s="1"/>
      <c r="I1" s="1"/>
      <c r="J1" s="1"/>
      <c r="K1" s="1"/>
      <c r="L1" s="1"/>
      <c r="M1" s="1"/>
      <c r="N1" s="1"/>
      <c r="O1" s="1"/>
      <c r="P1" s="1"/>
      <c r="Q1" s="1"/>
      <c r="R1" s="1"/>
      <c r="S1" s="1"/>
      <c r="T1" s="1"/>
      <c r="U1" s="1"/>
    </row>
    <row r="2">
      <c r="A2" s="7" t="s">
        <v>143</v>
      </c>
    </row>
    <row r="3">
      <c r="A3" s="7" t="s">
        <v>1966</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434</v>
      </c>
      <c r="C6" s="8" t="s">
        <v>450</v>
      </c>
      <c r="D6" s="8" t="s">
        <v>450</v>
      </c>
      <c r="E6" s="8" t="s">
        <v>434</v>
      </c>
      <c r="F6" s="8" t="s">
        <v>434</v>
      </c>
      <c r="G6" s="8" t="s">
        <v>434</v>
      </c>
      <c r="H6" s="8" t="s">
        <v>441</v>
      </c>
      <c r="I6" s="8" t="s">
        <v>447</v>
      </c>
      <c r="J6" s="8" t="s">
        <v>441</v>
      </c>
      <c r="K6" s="8" t="s">
        <v>435</v>
      </c>
      <c r="L6" s="8" t="s">
        <v>441</v>
      </c>
      <c r="M6" s="8" t="s">
        <v>434</v>
      </c>
      <c r="N6" s="8" t="s">
        <v>441</v>
      </c>
      <c r="O6" s="8" t="s">
        <v>441</v>
      </c>
      <c r="P6" s="8" t="s">
        <v>434</v>
      </c>
      <c r="Q6" s="8" t="s">
        <v>441</v>
      </c>
      <c r="R6" s="8" t="s">
        <v>434</v>
      </c>
      <c r="S6" s="8" t="s">
        <v>450</v>
      </c>
      <c r="T6" s="8" t="s">
        <v>450</v>
      </c>
      <c r="U6" s="8" t="s">
        <v>447</v>
      </c>
    </row>
    <row r="7">
      <c r="A7" s="3" t="s">
        <v>1153</v>
      </c>
      <c r="B7" s="8" t="s">
        <v>454</v>
      </c>
      <c r="C7" s="8" t="s">
        <v>454</v>
      </c>
      <c r="D7" s="8" t="s">
        <v>454</v>
      </c>
      <c r="E7" s="8" t="s">
        <v>454</v>
      </c>
      <c r="F7" s="8" t="s">
        <v>453</v>
      </c>
      <c r="G7" s="8" t="s">
        <v>453</v>
      </c>
      <c r="H7" s="8" t="s">
        <v>453</v>
      </c>
      <c r="I7" s="8" t="s">
        <v>444</v>
      </c>
      <c r="J7" s="8" t="s">
        <v>453</v>
      </c>
      <c r="K7" s="8" t="s">
        <v>453</v>
      </c>
      <c r="L7" s="8" t="s">
        <v>451</v>
      </c>
      <c r="M7" s="8" t="s">
        <v>451</v>
      </c>
      <c r="N7" s="8" t="s">
        <v>454</v>
      </c>
      <c r="O7" s="8" t="s">
        <v>454</v>
      </c>
      <c r="P7" s="8" t="s">
        <v>454</v>
      </c>
      <c r="Q7" s="8" t="s">
        <v>454</v>
      </c>
      <c r="R7" s="8" t="s">
        <v>455</v>
      </c>
      <c r="S7" s="8" t="s">
        <v>454</v>
      </c>
      <c r="T7" s="8" t="s">
        <v>454</v>
      </c>
      <c r="U7" s="8" t="s">
        <v>454</v>
      </c>
    </row>
    <row r="8">
      <c r="A8" s="3" t="s">
        <v>1785</v>
      </c>
      <c r="B8" s="8" t="s">
        <v>454</v>
      </c>
      <c r="C8" s="8" t="s">
        <v>454</v>
      </c>
      <c r="D8" s="8" t="s">
        <v>453</v>
      </c>
      <c r="E8" s="8" t="s">
        <v>453</v>
      </c>
      <c r="F8" s="8" t="s">
        <v>452</v>
      </c>
      <c r="G8" s="8" t="s">
        <v>452</v>
      </c>
      <c r="H8" s="8" t="s">
        <v>444</v>
      </c>
      <c r="I8" s="8" t="s">
        <v>444</v>
      </c>
      <c r="J8" s="8" t="s">
        <v>444</v>
      </c>
      <c r="K8" s="8" t="s">
        <v>451</v>
      </c>
      <c r="L8" s="8" t="s">
        <v>453</v>
      </c>
      <c r="M8" s="8" t="s">
        <v>451</v>
      </c>
      <c r="N8" s="8" t="s">
        <v>451</v>
      </c>
      <c r="O8" s="8" t="s">
        <v>453</v>
      </c>
      <c r="P8" s="8" t="s">
        <v>451</v>
      </c>
      <c r="Q8" s="8" t="s">
        <v>451</v>
      </c>
      <c r="R8" s="8" t="s">
        <v>452</v>
      </c>
      <c r="S8" s="8" t="s">
        <v>452</v>
      </c>
      <c r="T8" s="8" t="s">
        <v>444</v>
      </c>
      <c r="U8" s="8" t="s">
        <v>444</v>
      </c>
    </row>
    <row r="9">
      <c r="A9" s="3" t="s">
        <v>1786</v>
      </c>
      <c r="B9" s="8" t="s">
        <v>434</v>
      </c>
      <c r="C9" s="8" t="s">
        <v>450</v>
      </c>
      <c r="D9" s="8" t="s">
        <v>447</v>
      </c>
      <c r="E9" s="8" t="s">
        <v>447</v>
      </c>
      <c r="F9" s="8" t="s">
        <v>450</v>
      </c>
      <c r="G9" s="8" t="s">
        <v>447</v>
      </c>
      <c r="H9" s="8" t="s">
        <v>447</v>
      </c>
      <c r="I9" s="8" t="s">
        <v>447</v>
      </c>
      <c r="J9" s="8" t="s">
        <v>449</v>
      </c>
      <c r="K9" s="8" t="s">
        <v>440</v>
      </c>
      <c r="L9" s="8" t="s">
        <v>441</v>
      </c>
      <c r="M9" s="8" t="s">
        <v>434</v>
      </c>
      <c r="N9" s="8" t="s">
        <v>450</v>
      </c>
      <c r="O9" s="8" t="s">
        <v>450</v>
      </c>
      <c r="P9" s="8" t="s">
        <v>450</v>
      </c>
      <c r="Q9" s="8" t="s">
        <v>450</v>
      </c>
      <c r="R9" s="8" t="s">
        <v>448</v>
      </c>
      <c r="S9" s="8" t="s">
        <v>448</v>
      </c>
      <c r="T9" s="8" t="s">
        <v>481</v>
      </c>
      <c r="U9" s="8" t="s">
        <v>446</v>
      </c>
    </row>
    <row r="10">
      <c r="A10" s="10" t="s">
        <v>869</v>
      </c>
      <c r="B10" s="9" t="s">
        <v>1967</v>
      </c>
      <c r="C10" s="9" t="s">
        <v>1968</v>
      </c>
      <c r="D10" s="9" t="s">
        <v>1969</v>
      </c>
      <c r="E10" s="9" t="s">
        <v>1970</v>
      </c>
      <c r="F10" s="9" t="s">
        <v>1971</v>
      </c>
      <c r="G10" s="9" t="s">
        <v>1972</v>
      </c>
      <c r="H10" s="9" t="s">
        <v>1973</v>
      </c>
      <c r="I10" s="9" t="s">
        <v>1974</v>
      </c>
      <c r="J10" s="9" t="s">
        <v>1975</v>
      </c>
      <c r="K10" s="9" t="s">
        <v>1976</v>
      </c>
      <c r="L10" s="9" t="s">
        <v>1977</v>
      </c>
      <c r="M10" s="9" t="s">
        <v>1978</v>
      </c>
      <c r="N10" s="9" t="s">
        <v>1979</v>
      </c>
      <c r="O10" s="9" t="s">
        <v>1980</v>
      </c>
      <c r="P10" s="9" t="s">
        <v>1981</v>
      </c>
      <c r="Q10" s="9" t="s">
        <v>1982</v>
      </c>
      <c r="R10" s="9" t="s">
        <v>1983</v>
      </c>
      <c r="S10" s="9" t="s">
        <v>1984</v>
      </c>
      <c r="T10" s="9" t="s">
        <v>1985</v>
      </c>
      <c r="U10" s="9" t="s">
        <v>1986</v>
      </c>
    </row>
    <row r="11">
      <c r="A11" s="3" t="s">
        <v>885</v>
      </c>
      <c r="B11" s="8" t="s">
        <v>1987</v>
      </c>
      <c r="C11" s="8" t="s">
        <v>1988</v>
      </c>
      <c r="D11" s="8" t="s">
        <v>1989</v>
      </c>
      <c r="E11" s="8" t="s">
        <v>1990</v>
      </c>
      <c r="F11" s="8" t="s">
        <v>1991</v>
      </c>
      <c r="G11" s="8" t="s">
        <v>1992</v>
      </c>
      <c r="H11" s="8" t="s">
        <v>1993</v>
      </c>
      <c r="I11" s="8" t="s">
        <v>1994</v>
      </c>
      <c r="J11" s="8" t="s">
        <v>700</v>
      </c>
      <c r="K11" s="8" t="s">
        <v>1995</v>
      </c>
      <c r="L11" s="8" t="s">
        <v>1996</v>
      </c>
      <c r="M11" s="8" t="s">
        <v>1997</v>
      </c>
      <c r="N11" s="8" t="s">
        <v>1998</v>
      </c>
      <c r="O11" s="8" t="s">
        <v>1999</v>
      </c>
      <c r="P11" s="8" t="s">
        <v>2000</v>
      </c>
      <c r="Q11" s="8" t="s">
        <v>2001</v>
      </c>
      <c r="R11" s="8" t="s">
        <v>708</v>
      </c>
      <c r="S11" s="8" t="s">
        <v>2002</v>
      </c>
      <c r="T11" s="8" t="s">
        <v>2003</v>
      </c>
      <c r="U11" s="8" t="s">
        <v>2004</v>
      </c>
    </row>
    <row r="12">
      <c r="A12" s="10" t="s">
        <v>902</v>
      </c>
      <c r="B12" s="9" t="s">
        <v>268</v>
      </c>
      <c r="C12" s="9" t="s">
        <v>268</v>
      </c>
      <c r="D12" s="9" t="s">
        <v>268</v>
      </c>
      <c r="E12" s="9" t="s">
        <v>268</v>
      </c>
      <c r="F12" s="9" t="s">
        <v>268</v>
      </c>
      <c r="G12" s="9" t="s">
        <v>268</v>
      </c>
      <c r="H12" s="9" t="s">
        <v>268</v>
      </c>
      <c r="I12" s="9" t="s">
        <v>268</v>
      </c>
      <c r="J12" s="9" t="s">
        <v>268</v>
      </c>
      <c r="K12" s="9" t="s">
        <v>350</v>
      </c>
      <c r="L12" s="9" t="s">
        <v>350</v>
      </c>
      <c r="M12" s="9" t="s">
        <v>350</v>
      </c>
      <c r="N12" s="9" t="s">
        <v>350</v>
      </c>
      <c r="O12" s="9" t="s">
        <v>350</v>
      </c>
      <c r="P12" s="9" t="s">
        <v>350</v>
      </c>
      <c r="Q12" s="9" t="s">
        <v>350</v>
      </c>
      <c r="R12" s="9" t="s">
        <v>350</v>
      </c>
      <c r="S12" s="9" t="s">
        <v>350</v>
      </c>
      <c r="T12" s="9" t="s">
        <v>350</v>
      </c>
      <c r="U12" s="9" t="s">
        <v>350</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47"/>
  </tablePart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2005</v>
      </c>
      <c r="B1" s="1"/>
      <c r="C1" s="1"/>
      <c r="D1" s="1"/>
      <c r="E1" s="1"/>
      <c r="F1" s="1"/>
      <c r="G1" s="1"/>
      <c r="H1" s="1"/>
      <c r="I1" s="1"/>
      <c r="J1" s="1"/>
      <c r="K1" s="1"/>
      <c r="L1" s="1"/>
      <c r="M1" s="1"/>
      <c r="N1" s="1"/>
      <c r="O1" s="1"/>
      <c r="P1" s="1"/>
      <c r="Q1" s="1"/>
      <c r="R1" s="1"/>
      <c r="S1" s="1"/>
      <c r="T1" s="1"/>
      <c r="U1" s="1"/>
    </row>
    <row r="2">
      <c r="A2" s="7" t="s">
        <v>143</v>
      </c>
    </row>
    <row r="3">
      <c r="A3" s="7" t="s">
        <v>1815</v>
      </c>
    </row>
    <row r="4">
      <c r="A4" s="7" t="s">
        <v>2006</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501</v>
      </c>
      <c r="B6" s="8" t="s">
        <v>452</v>
      </c>
      <c r="C6" s="8" t="s">
        <v>452</v>
      </c>
      <c r="D6" s="8" t="s">
        <v>452</v>
      </c>
      <c r="E6" s="8" t="s">
        <v>444</v>
      </c>
      <c r="F6" s="8" t="s">
        <v>444</v>
      </c>
      <c r="G6" s="8" t="s">
        <v>444</v>
      </c>
      <c r="H6" s="8" t="s">
        <v>444</v>
      </c>
      <c r="I6" s="8" t="s">
        <v>439</v>
      </c>
      <c r="J6" s="8" t="s">
        <v>439</v>
      </c>
      <c r="K6" s="8" t="s">
        <v>439</v>
      </c>
      <c r="L6" s="8" t="s">
        <v>443</v>
      </c>
      <c r="M6" s="8" t="s">
        <v>443</v>
      </c>
      <c r="N6" s="8" t="s">
        <v>439</v>
      </c>
      <c r="O6" s="8" t="s">
        <v>439</v>
      </c>
      <c r="P6" s="8" t="s">
        <v>439</v>
      </c>
      <c r="Q6" s="8" t="s">
        <v>439</v>
      </c>
      <c r="R6" s="8" t="s">
        <v>439</v>
      </c>
      <c r="S6" s="8" t="s">
        <v>439</v>
      </c>
      <c r="T6" s="8" t="s">
        <v>439</v>
      </c>
      <c r="U6" s="8" t="s">
        <v>443</v>
      </c>
    </row>
    <row r="7">
      <c r="A7" s="3" t="s">
        <v>502</v>
      </c>
      <c r="B7" s="8" t="s">
        <v>436</v>
      </c>
      <c r="C7" s="8" t="s">
        <v>436</v>
      </c>
      <c r="D7" s="8" t="s">
        <v>436</v>
      </c>
      <c r="E7" s="8" t="s">
        <v>436</v>
      </c>
      <c r="F7" s="8" t="s">
        <v>437</v>
      </c>
      <c r="G7" s="8" t="s">
        <v>437</v>
      </c>
      <c r="H7" s="8" t="s">
        <v>437</v>
      </c>
      <c r="I7" s="8" t="s">
        <v>437</v>
      </c>
      <c r="J7" s="8" t="s">
        <v>437</v>
      </c>
      <c r="K7" s="8" t="s">
        <v>437</v>
      </c>
      <c r="L7" s="8" t="s">
        <v>437</v>
      </c>
      <c r="M7" s="8" t="s">
        <v>437</v>
      </c>
      <c r="N7" s="8" t="s">
        <v>437</v>
      </c>
      <c r="O7" s="8" t="s">
        <v>437</v>
      </c>
      <c r="P7" s="8" t="s">
        <v>443</v>
      </c>
      <c r="Q7" s="8" t="s">
        <v>443</v>
      </c>
      <c r="R7" s="8" t="s">
        <v>437</v>
      </c>
      <c r="S7" s="8" t="s">
        <v>436</v>
      </c>
      <c r="T7" s="8" t="s">
        <v>436</v>
      </c>
      <c r="U7" s="8" t="s">
        <v>438</v>
      </c>
    </row>
    <row r="8">
      <c r="A8" s="10" t="s">
        <v>500</v>
      </c>
      <c r="B8" s="9" t="s">
        <v>440</v>
      </c>
      <c r="C8" s="9" t="s">
        <v>440</v>
      </c>
      <c r="D8" s="9" t="s">
        <v>440</v>
      </c>
      <c r="E8" s="9" t="s">
        <v>440</v>
      </c>
      <c r="F8" s="9" t="s">
        <v>440</v>
      </c>
      <c r="G8" s="9" t="s">
        <v>440</v>
      </c>
      <c r="H8" s="9" t="s">
        <v>441</v>
      </c>
      <c r="I8" s="9" t="s">
        <v>441</v>
      </c>
      <c r="J8" s="9" t="s">
        <v>441</v>
      </c>
      <c r="K8" s="9" t="s">
        <v>434</v>
      </c>
      <c r="L8" s="9" t="s">
        <v>434</v>
      </c>
      <c r="M8" s="9" t="s">
        <v>434</v>
      </c>
      <c r="N8" s="9" t="s">
        <v>441</v>
      </c>
      <c r="O8" s="9" t="s">
        <v>441</v>
      </c>
      <c r="P8" s="9" t="s">
        <v>440</v>
      </c>
      <c r="Q8" s="9" t="s">
        <v>440</v>
      </c>
      <c r="R8" s="9" t="s">
        <v>441</v>
      </c>
      <c r="S8" s="9" t="s">
        <v>441</v>
      </c>
      <c r="T8" s="9" t="s">
        <v>434</v>
      </c>
      <c r="U8" s="9" t="s">
        <v>447</v>
      </c>
    </row>
    <row r="11">
      <c r="A11" s="12" t="str">
        <f>=HYPERLINK("#'Contents'!A1", "Click here to return to the contents")</f>
      </c>
    </row>
    <row r="13">
      <c r="A13" s="12" t="str">
        <f>=HYPERLINK("#'Notes'!A1", "Click here to return to the Notes")</f>
      </c>
    </row>
  </sheetData>
  <pageMargins left="0.7" right="0.7" top="0.75" bottom="0.75" header="0.3" footer="0.3"/>
  <pageSetup paperSize="9" orientation="portrait" horizontalDpi="300" verticalDpi="300" r:id="rId2"/>
  <tableParts count="1">
    <tablePart r:id="rId48"/>
  </tablePart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2007</v>
      </c>
      <c r="B1" s="1"/>
      <c r="C1" s="1"/>
      <c r="D1" s="1"/>
      <c r="E1" s="1"/>
      <c r="F1" s="1"/>
      <c r="G1" s="1"/>
      <c r="H1" s="1"/>
      <c r="I1" s="1"/>
      <c r="J1" s="1"/>
      <c r="K1" s="1"/>
      <c r="L1" s="1"/>
      <c r="M1" s="1"/>
      <c r="N1" s="1"/>
      <c r="O1" s="1"/>
      <c r="P1" s="1"/>
      <c r="Q1" s="1"/>
      <c r="R1" s="1"/>
      <c r="S1" s="1"/>
      <c r="T1" s="1"/>
      <c r="U1" s="1"/>
    </row>
    <row r="2">
      <c r="A2" s="7" t="s">
        <v>143</v>
      </c>
    </row>
    <row r="3">
      <c r="A3" s="7" t="s">
        <v>2008</v>
      </c>
    </row>
    <row r="4">
      <c r="A4" s="7" t="s">
        <v>2006</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10" t="s">
        <v>2009</v>
      </c>
      <c r="B6" s="9" t="s">
        <v>434</v>
      </c>
      <c r="C6" s="9" t="s">
        <v>450</v>
      </c>
      <c r="D6" s="9" t="s">
        <v>436</v>
      </c>
      <c r="E6" s="9" t="s">
        <v>438</v>
      </c>
      <c r="F6" s="9" t="s">
        <v>435</v>
      </c>
      <c r="G6" s="9" t="s">
        <v>441</v>
      </c>
      <c r="H6" s="9" t="s">
        <v>440</v>
      </c>
      <c r="I6" s="9" t="s">
        <v>441</v>
      </c>
      <c r="J6" s="9" t="s">
        <v>442</v>
      </c>
      <c r="K6" s="9" t="s">
        <v>436</v>
      </c>
      <c r="L6" s="9" t="s">
        <v>436</v>
      </c>
      <c r="M6" s="9" t="s">
        <v>436</v>
      </c>
      <c r="N6" s="9" t="s">
        <v>444</v>
      </c>
      <c r="O6" s="9" t="s">
        <v>452</v>
      </c>
      <c r="P6" s="9" t="s">
        <v>451</v>
      </c>
      <c r="Q6" s="9" t="s">
        <v>451</v>
      </c>
      <c r="R6" s="9" t="s">
        <v>453</v>
      </c>
      <c r="S6" s="9" t="s">
        <v>453</v>
      </c>
      <c r="T6" s="9" t="s">
        <v>453</v>
      </c>
      <c r="U6" s="9" t="s">
        <v>453</v>
      </c>
    </row>
    <row r="9">
      <c r="A9" s="12" t="str">
        <f>=HYPERLINK("#'Contents'!A1", "Click here to return to the contents")</f>
      </c>
    </row>
    <row r="11">
      <c r="A11" s="12" t="str">
        <f>=HYPERLINK("#'Notes'!A1", "Click here to return to the Notes")</f>
      </c>
    </row>
  </sheetData>
  <pageMargins left="0.7" right="0.7" top="0.75" bottom="0.75" header="0.3" footer="0.3"/>
  <pageSetup paperSize="9" orientation="portrait" horizontalDpi="300" verticalDpi="300" r:id="rId2"/>
  <tableParts count="1">
    <tablePart r:id="rId49"/>
  </tablePart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67.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2010</v>
      </c>
      <c r="B1" s="1"/>
      <c r="C1" s="1"/>
      <c r="D1" s="1"/>
      <c r="E1" s="1"/>
      <c r="F1" s="1"/>
      <c r="G1" s="1"/>
      <c r="H1" s="1"/>
      <c r="I1" s="1"/>
      <c r="J1" s="1"/>
      <c r="K1" s="1"/>
      <c r="L1" s="1"/>
      <c r="M1" s="1"/>
      <c r="N1" s="1"/>
      <c r="O1" s="1"/>
      <c r="P1" s="1"/>
      <c r="Q1" s="1"/>
      <c r="R1" s="1"/>
      <c r="S1" s="1"/>
      <c r="T1" s="1"/>
      <c r="U1" s="1"/>
    </row>
    <row r="2">
      <c r="A2" s="7" t="s">
        <v>143</v>
      </c>
    </row>
    <row r="3">
      <c r="A3" s="7" t="s">
        <v>2011</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1783</v>
      </c>
      <c r="B6" s="8" t="s">
        <v>1750</v>
      </c>
      <c r="C6" s="8" t="s">
        <v>2012</v>
      </c>
      <c r="D6" s="8" t="s">
        <v>1744</v>
      </c>
      <c r="E6" s="8" t="s">
        <v>1552</v>
      </c>
      <c r="F6" s="8" t="s">
        <v>631</v>
      </c>
      <c r="G6" s="8" t="s">
        <v>619</v>
      </c>
      <c r="H6" s="8" t="s">
        <v>474</v>
      </c>
      <c r="I6" s="8" t="s">
        <v>475</v>
      </c>
      <c r="J6" s="8" t="s">
        <v>622</v>
      </c>
      <c r="K6" s="8" t="s">
        <v>618</v>
      </c>
      <c r="L6" s="8" t="s">
        <v>619</v>
      </c>
      <c r="M6" s="8" t="s">
        <v>621</v>
      </c>
      <c r="N6" s="8" t="s">
        <v>1552</v>
      </c>
      <c r="O6" s="8" t="s">
        <v>1605</v>
      </c>
      <c r="P6" s="8" t="s">
        <v>1604</v>
      </c>
      <c r="Q6" s="8" t="s">
        <v>423</v>
      </c>
      <c r="R6" s="8" t="s">
        <v>1784</v>
      </c>
      <c r="S6" s="8" t="s">
        <v>2013</v>
      </c>
      <c r="T6" s="8" t="s">
        <v>2014</v>
      </c>
      <c r="U6" s="8" t="s">
        <v>2015</v>
      </c>
    </row>
    <row r="7">
      <c r="A7" s="3" t="s">
        <v>1153</v>
      </c>
      <c r="B7" s="8" t="s">
        <v>463</v>
      </c>
      <c r="C7" s="8" t="s">
        <v>626</v>
      </c>
      <c r="D7" s="8" t="s">
        <v>463</v>
      </c>
      <c r="E7" s="8" t="s">
        <v>468</v>
      </c>
      <c r="F7" s="8" t="s">
        <v>463</v>
      </c>
      <c r="G7" s="8" t="s">
        <v>462</v>
      </c>
      <c r="H7" s="8" t="s">
        <v>445</v>
      </c>
      <c r="I7" s="8" t="s">
        <v>468</v>
      </c>
      <c r="J7" s="8" t="s">
        <v>468</v>
      </c>
      <c r="K7" s="8" t="s">
        <v>441</v>
      </c>
      <c r="L7" s="8" t="s">
        <v>448</v>
      </c>
      <c r="M7" s="8" t="s">
        <v>449</v>
      </c>
      <c r="N7" s="8" t="s">
        <v>434</v>
      </c>
      <c r="O7" s="8" t="s">
        <v>434</v>
      </c>
      <c r="P7" s="8" t="s">
        <v>441</v>
      </c>
      <c r="Q7" s="8" t="s">
        <v>434</v>
      </c>
      <c r="R7" s="8" t="s">
        <v>440</v>
      </c>
      <c r="S7" s="8" t="s">
        <v>462</v>
      </c>
      <c r="T7" s="8" t="s">
        <v>466</v>
      </c>
      <c r="U7" s="8" t="s">
        <v>466</v>
      </c>
    </row>
    <row r="8">
      <c r="A8" s="3" t="s">
        <v>1785</v>
      </c>
      <c r="B8" s="8" t="s">
        <v>453</v>
      </c>
      <c r="C8" s="8" t="s">
        <v>453</v>
      </c>
      <c r="D8" s="8" t="s">
        <v>452</v>
      </c>
      <c r="E8" s="8" t="s">
        <v>439</v>
      </c>
      <c r="F8" s="8" t="s">
        <v>443</v>
      </c>
      <c r="G8" s="8" t="s">
        <v>439</v>
      </c>
      <c r="H8" s="8" t="s">
        <v>444</v>
      </c>
      <c r="I8" s="8" t="s">
        <v>439</v>
      </c>
      <c r="J8" s="8" t="s">
        <v>452</v>
      </c>
      <c r="K8" s="8" t="s">
        <v>439</v>
      </c>
      <c r="L8" s="8" t="s">
        <v>451</v>
      </c>
      <c r="M8" s="8" t="s">
        <v>452</v>
      </c>
      <c r="N8" s="8" t="s">
        <v>451</v>
      </c>
      <c r="O8" s="8" t="s">
        <v>444</v>
      </c>
      <c r="P8" s="8" t="s">
        <v>439</v>
      </c>
      <c r="Q8" s="8" t="s">
        <v>439</v>
      </c>
      <c r="R8" s="8" t="s">
        <v>444</v>
      </c>
      <c r="S8" s="8" t="s">
        <v>439</v>
      </c>
      <c r="T8" s="8" t="s">
        <v>444</v>
      </c>
      <c r="U8" s="8" t="s">
        <v>443</v>
      </c>
    </row>
    <row r="9">
      <c r="A9" s="3" t="s">
        <v>1786</v>
      </c>
      <c r="B9" s="8" t="s">
        <v>485</v>
      </c>
      <c r="C9" s="8" t="s">
        <v>524</v>
      </c>
      <c r="D9" s="8" t="s">
        <v>482</v>
      </c>
      <c r="E9" s="8" t="s">
        <v>498</v>
      </c>
      <c r="F9" s="8" t="s">
        <v>525</v>
      </c>
      <c r="G9" s="8" t="s">
        <v>526</v>
      </c>
      <c r="H9" s="8" t="s">
        <v>466</v>
      </c>
      <c r="I9" s="8" t="s">
        <v>469</v>
      </c>
      <c r="J9" s="8" t="s">
        <v>469</v>
      </c>
      <c r="K9" s="8" t="s">
        <v>471</v>
      </c>
      <c r="L9" s="8" t="s">
        <v>497</v>
      </c>
      <c r="M9" s="8" t="s">
        <v>527</v>
      </c>
      <c r="N9" s="8" t="s">
        <v>484</v>
      </c>
      <c r="O9" s="8" t="s">
        <v>528</v>
      </c>
      <c r="P9" s="8" t="s">
        <v>432</v>
      </c>
      <c r="Q9" s="8" t="s">
        <v>425</v>
      </c>
      <c r="R9" s="8" t="s">
        <v>529</v>
      </c>
      <c r="S9" s="8" t="s">
        <v>530</v>
      </c>
      <c r="T9" s="8" t="s">
        <v>531</v>
      </c>
      <c r="U9" s="8" t="s">
        <v>532</v>
      </c>
    </row>
    <row r="10">
      <c r="A10" s="10" t="s">
        <v>869</v>
      </c>
      <c r="B10" s="9" t="s">
        <v>2016</v>
      </c>
      <c r="C10" s="9" t="s">
        <v>2017</v>
      </c>
      <c r="D10" s="9" t="s">
        <v>2018</v>
      </c>
      <c r="E10" s="9" t="s">
        <v>1617</v>
      </c>
      <c r="F10" s="9" t="s">
        <v>2019</v>
      </c>
      <c r="G10" s="9" t="s">
        <v>2020</v>
      </c>
      <c r="H10" s="9" t="s">
        <v>546</v>
      </c>
      <c r="I10" s="9" t="s">
        <v>1565</v>
      </c>
      <c r="J10" s="9" t="s">
        <v>2021</v>
      </c>
      <c r="K10" s="9" t="s">
        <v>1535</v>
      </c>
      <c r="L10" s="9" t="s">
        <v>2022</v>
      </c>
      <c r="M10" s="9" t="s">
        <v>1614</v>
      </c>
      <c r="N10" s="9" t="s">
        <v>1955</v>
      </c>
      <c r="O10" s="9" t="s">
        <v>1562</v>
      </c>
      <c r="P10" s="9" t="s">
        <v>2023</v>
      </c>
      <c r="Q10" s="9" t="s">
        <v>2024</v>
      </c>
      <c r="R10" s="9" t="s">
        <v>2025</v>
      </c>
      <c r="S10" s="9" t="s">
        <v>2026</v>
      </c>
      <c r="T10" s="9" t="s">
        <v>1813</v>
      </c>
      <c r="U10" s="9" t="s">
        <v>2027</v>
      </c>
    </row>
    <row r="11">
      <c r="A11" s="3" t="s">
        <v>885</v>
      </c>
      <c r="B11" s="8" t="s">
        <v>2028</v>
      </c>
      <c r="C11" s="8" t="s">
        <v>2029</v>
      </c>
      <c r="D11" s="8" t="s">
        <v>1933</v>
      </c>
      <c r="E11" s="8" t="s">
        <v>2030</v>
      </c>
      <c r="F11" s="8" t="s">
        <v>2031</v>
      </c>
      <c r="G11" s="8" t="s">
        <v>2029</v>
      </c>
      <c r="H11" s="8" t="s">
        <v>1807</v>
      </c>
      <c r="I11" s="8" t="s">
        <v>2032</v>
      </c>
      <c r="J11" s="8" t="s">
        <v>2033</v>
      </c>
      <c r="K11" s="8" t="s">
        <v>1936</v>
      </c>
      <c r="L11" s="8" t="s">
        <v>1937</v>
      </c>
      <c r="M11" s="8" t="s">
        <v>2034</v>
      </c>
      <c r="N11" s="8" t="s">
        <v>2035</v>
      </c>
      <c r="O11" s="8" t="s">
        <v>2036</v>
      </c>
      <c r="P11" s="8" t="s">
        <v>2037</v>
      </c>
      <c r="Q11" s="8" t="s">
        <v>2037</v>
      </c>
      <c r="R11" s="8" t="s">
        <v>2038</v>
      </c>
      <c r="S11" s="8" t="s">
        <v>2039</v>
      </c>
      <c r="T11" s="8" t="s">
        <v>2040</v>
      </c>
      <c r="U11" s="8" t="s">
        <v>1947</v>
      </c>
    </row>
    <row r="12">
      <c r="A12" s="10" t="s">
        <v>902</v>
      </c>
      <c r="B12" s="9" t="s">
        <v>246</v>
      </c>
      <c r="C12" s="9" t="s">
        <v>385</v>
      </c>
      <c r="D12" s="9" t="s">
        <v>179</v>
      </c>
      <c r="E12" s="9" t="s">
        <v>325</v>
      </c>
      <c r="F12" s="9" t="s">
        <v>328</v>
      </c>
      <c r="G12" s="9" t="s">
        <v>182</v>
      </c>
      <c r="H12" s="9" t="s">
        <v>200</v>
      </c>
      <c r="I12" s="9" t="s">
        <v>262</v>
      </c>
      <c r="J12" s="9" t="s">
        <v>203</v>
      </c>
      <c r="K12" s="9" t="s">
        <v>324</v>
      </c>
      <c r="L12" s="9" t="s">
        <v>180</v>
      </c>
      <c r="M12" s="9" t="s">
        <v>245</v>
      </c>
      <c r="N12" s="9" t="s">
        <v>324</v>
      </c>
      <c r="O12" s="9" t="s">
        <v>178</v>
      </c>
      <c r="P12" s="9" t="s">
        <v>333</v>
      </c>
      <c r="Q12" s="9" t="s">
        <v>392</v>
      </c>
      <c r="R12" s="9" t="s">
        <v>393</v>
      </c>
      <c r="S12" s="9" t="s">
        <v>392</v>
      </c>
      <c r="T12" s="9" t="s">
        <v>228</v>
      </c>
      <c r="U12" s="9" t="s">
        <v>394</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50"/>
  </tablePart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2041</v>
      </c>
      <c r="B1" s="1"/>
      <c r="C1" s="1"/>
      <c r="D1" s="1"/>
      <c r="E1" s="1"/>
      <c r="F1" s="1"/>
      <c r="G1" s="1"/>
      <c r="H1" s="1"/>
      <c r="I1" s="1"/>
      <c r="J1" s="1"/>
      <c r="K1" s="1"/>
      <c r="L1" s="1"/>
      <c r="M1" s="1"/>
      <c r="N1" s="1"/>
      <c r="O1" s="1"/>
      <c r="P1" s="1"/>
      <c r="Q1" s="1"/>
      <c r="R1" s="1"/>
      <c r="S1" s="1"/>
      <c r="T1" s="1"/>
      <c r="U1" s="1"/>
    </row>
    <row r="2">
      <c r="A2" s="7" t="s">
        <v>143</v>
      </c>
    </row>
    <row r="3">
      <c r="A3" s="7" t="s">
        <v>2042</v>
      </c>
    </row>
    <row r="4">
      <c r="A4" s="7" t="s">
        <v>419</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1855</v>
      </c>
      <c r="B6" s="8" t="s">
        <v>459</v>
      </c>
      <c r="C6" s="8" t="s">
        <v>460</v>
      </c>
      <c r="D6" s="8" t="s">
        <v>466</v>
      </c>
      <c r="E6" s="8" t="s">
        <v>462</v>
      </c>
      <c r="F6" s="8" t="s">
        <v>467</v>
      </c>
      <c r="G6" s="8" t="s">
        <v>467</v>
      </c>
      <c r="H6" s="8" t="s">
        <v>446</v>
      </c>
      <c r="I6" s="8" t="s">
        <v>458</v>
      </c>
      <c r="J6" s="8" t="s">
        <v>525</v>
      </c>
      <c r="K6" s="8" t="s">
        <v>471</v>
      </c>
      <c r="L6" s="8" t="s">
        <v>621</v>
      </c>
      <c r="M6" s="8" t="s">
        <v>619</v>
      </c>
      <c r="N6" s="8" t="s">
        <v>1749</v>
      </c>
      <c r="O6" s="8" t="s">
        <v>1739</v>
      </c>
      <c r="P6" s="8" t="s">
        <v>2043</v>
      </c>
      <c r="Q6" s="8" t="s">
        <v>2044</v>
      </c>
      <c r="R6" s="8" t="s">
        <v>2045</v>
      </c>
      <c r="S6" s="8" t="s">
        <v>2046</v>
      </c>
      <c r="T6" s="8" t="s">
        <v>1545</v>
      </c>
      <c r="U6" s="8" t="s">
        <v>1624</v>
      </c>
    </row>
    <row r="7">
      <c r="A7" s="3" t="s">
        <v>1856</v>
      </c>
      <c r="B7" s="8" t="s">
        <v>449</v>
      </c>
      <c r="C7" s="8" t="s">
        <v>434</v>
      </c>
      <c r="D7" s="8" t="s">
        <v>450</v>
      </c>
      <c r="E7" s="8" t="s">
        <v>441</v>
      </c>
      <c r="F7" s="8" t="s">
        <v>435</v>
      </c>
      <c r="G7" s="8" t="s">
        <v>442</v>
      </c>
      <c r="H7" s="8" t="s">
        <v>442</v>
      </c>
      <c r="I7" s="8" t="s">
        <v>447</v>
      </c>
      <c r="J7" s="8" t="s">
        <v>448</v>
      </c>
      <c r="K7" s="8" t="s">
        <v>445</v>
      </c>
      <c r="L7" s="8" t="s">
        <v>519</v>
      </c>
      <c r="M7" s="8" t="s">
        <v>464</v>
      </c>
      <c r="N7" s="8" t="s">
        <v>463</v>
      </c>
      <c r="O7" s="8" t="s">
        <v>497</v>
      </c>
      <c r="P7" s="8" t="s">
        <v>1605</v>
      </c>
      <c r="Q7" s="8" t="s">
        <v>1740</v>
      </c>
      <c r="R7" s="8" t="s">
        <v>512</v>
      </c>
      <c r="S7" s="8" t="s">
        <v>529</v>
      </c>
      <c r="T7" s="8" t="s">
        <v>431</v>
      </c>
      <c r="U7" s="8" t="s">
        <v>1834</v>
      </c>
    </row>
    <row r="8">
      <c r="A8" s="3" t="s">
        <v>1857</v>
      </c>
      <c r="B8" s="8" t="s">
        <v>437</v>
      </c>
      <c r="C8" s="8" t="s">
        <v>443</v>
      </c>
      <c r="D8" s="8" t="s">
        <v>443</v>
      </c>
      <c r="E8" s="8" t="s">
        <v>439</v>
      </c>
      <c r="F8" s="8" t="s">
        <v>444</v>
      </c>
      <c r="G8" s="8" t="s">
        <v>444</v>
      </c>
      <c r="H8" s="8" t="s">
        <v>444</v>
      </c>
      <c r="I8" s="8" t="s">
        <v>437</v>
      </c>
      <c r="J8" s="8" t="s">
        <v>436</v>
      </c>
      <c r="K8" s="8" t="s">
        <v>442</v>
      </c>
      <c r="L8" s="8" t="s">
        <v>442</v>
      </c>
      <c r="M8" s="8" t="s">
        <v>441</v>
      </c>
      <c r="N8" s="8" t="s">
        <v>434</v>
      </c>
      <c r="O8" s="8" t="s">
        <v>446</v>
      </c>
      <c r="P8" s="8" t="s">
        <v>626</v>
      </c>
      <c r="Q8" s="8" t="s">
        <v>618</v>
      </c>
      <c r="R8" s="8" t="s">
        <v>630</v>
      </c>
      <c r="S8" s="8" t="s">
        <v>1740</v>
      </c>
      <c r="T8" s="8" t="s">
        <v>422</v>
      </c>
      <c r="U8" s="8" t="s">
        <v>504</v>
      </c>
    </row>
    <row r="9">
      <c r="A9" s="3" t="s">
        <v>1153</v>
      </c>
      <c r="B9" s="8" t="s">
        <v>454</v>
      </c>
      <c r="C9" s="8" t="s">
        <v>453</v>
      </c>
      <c r="D9" s="8" t="s">
        <v>454</v>
      </c>
      <c r="E9" s="8" t="s">
        <v>453</v>
      </c>
      <c r="F9" s="8" t="s">
        <v>454</v>
      </c>
      <c r="G9" s="8" t="s">
        <v>454</v>
      </c>
      <c r="H9" s="8" t="s">
        <v>454</v>
      </c>
      <c r="I9" s="8" t="s">
        <v>453</v>
      </c>
      <c r="J9" s="8" t="s">
        <v>453</v>
      </c>
      <c r="K9" s="8" t="s">
        <v>453</v>
      </c>
      <c r="L9" s="8" t="s">
        <v>453</v>
      </c>
      <c r="M9" s="8" t="s">
        <v>453</v>
      </c>
      <c r="N9" s="8" t="s">
        <v>453</v>
      </c>
      <c r="O9" s="8" t="s">
        <v>453</v>
      </c>
      <c r="P9" s="8" t="s">
        <v>453</v>
      </c>
      <c r="Q9" s="8" t="s">
        <v>454</v>
      </c>
      <c r="R9" s="8" t="s">
        <v>454</v>
      </c>
      <c r="S9" s="8" t="s">
        <v>454</v>
      </c>
      <c r="T9" s="8" t="s">
        <v>453</v>
      </c>
      <c r="U9" s="8" t="s">
        <v>453</v>
      </c>
    </row>
    <row r="10">
      <c r="A10" s="3" t="s">
        <v>1785</v>
      </c>
      <c r="B10" s="8" t="s">
        <v>454</v>
      </c>
      <c r="C10" s="8" t="s">
        <v>454</v>
      </c>
      <c r="D10" s="8" t="s">
        <v>453</v>
      </c>
      <c r="E10" s="8" t="s">
        <v>451</v>
      </c>
      <c r="F10" s="8" t="s">
        <v>452</v>
      </c>
      <c r="G10" s="8" t="s">
        <v>451</v>
      </c>
      <c r="H10" s="8" t="s">
        <v>451</v>
      </c>
      <c r="I10" s="8" t="s">
        <v>451</v>
      </c>
      <c r="J10" s="8" t="s">
        <v>451</v>
      </c>
      <c r="K10" s="8" t="s">
        <v>451</v>
      </c>
      <c r="L10" s="8" t="s">
        <v>453</v>
      </c>
      <c r="M10" s="8" t="s">
        <v>453</v>
      </c>
      <c r="N10" s="8" t="s">
        <v>453</v>
      </c>
      <c r="O10" s="8" t="s">
        <v>451</v>
      </c>
      <c r="P10" s="8" t="s">
        <v>451</v>
      </c>
      <c r="Q10" s="8" t="s">
        <v>452</v>
      </c>
      <c r="R10" s="8" t="s">
        <v>451</v>
      </c>
      <c r="S10" s="8" t="s">
        <v>451</v>
      </c>
      <c r="T10" s="8" t="s">
        <v>451</v>
      </c>
      <c r="U10" s="8" t="s">
        <v>452</v>
      </c>
    </row>
    <row r="11">
      <c r="A11" s="3" t="s">
        <v>1858</v>
      </c>
      <c r="B11" s="8" t="s">
        <v>465</v>
      </c>
      <c r="C11" s="8" t="s">
        <v>460</v>
      </c>
      <c r="D11" s="8" t="s">
        <v>466</v>
      </c>
      <c r="E11" s="8" t="s">
        <v>464</v>
      </c>
      <c r="F11" s="8" t="s">
        <v>462</v>
      </c>
      <c r="G11" s="8" t="s">
        <v>519</v>
      </c>
      <c r="H11" s="8" t="s">
        <v>480</v>
      </c>
      <c r="I11" s="8" t="s">
        <v>459</v>
      </c>
      <c r="J11" s="8" t="s">
        <v>470</v>
      </c>
      <c r="K11" s="8" t="s">
        <v>482</v>
      </c>
      <c r="L11" s="8" t="s">
        <v>489</v>
      </c>
      <c r="M11" s="8" t="s">
        <v>619</v>
      </c>
      <c r="N11" s="8" t="s">
        <v>1749</v>
      </c>
      <c r="O11" s="8" t="s">
        <v>1739</v>
      </c>
      <c r="P11" s="8" t="s">
        <v>2047</v>
      </c>
      <c r="Q11" s="8" t="s">
        <v>599</v>
      </c>
      <c r="R11" s="8" t="s">
        <v>518</v>
      </c>
      <c r="S11" s="8" t="s">
        <v>2048</v>
      </c>
      <c r="T11" s="8" t="s">
        <v>2049</v>
      </c>
      <c r="U11" s="8" t="s">
        <v>2050</v>
      </c>
    </row>
    <row r="12">
      <c r="A12" s="3" t="s">
        <v>1859</v>
      </c>
      <c r="B12" s="8" t="s">
        <v>449</v>
      </c>
      <c r="C12" s="8" t="s">
        <v>441</v>
      </c>
      <c r="D12" s="8" t="s">
        <v>450</v>
      </c>
      <c r="E12" s="8" t="s">
        <v>450</v>
      </c>
      <c r="F12" s="8" t="s">
        <v>434</v>
      </c>
      <c r="G12" s="8" t="s">
        <v>440</v>
      </c>
      <c r="H12" s="8" t="s">
        <v>435</v>
      </c>
      <c r="I12" s="8" t="s">
        <v>448</v>
      </c>
      <c r="J12" s="8" t="s">
        <v>448</v>
      </c>
      <c r="K12" s="8" t="s">
        <v>467</v>
      </c>
      <c r="L12" s="8" t="s">
        <v>519</v>
      </c>
      <c r="M12" s="8" t="s">
        <v>468</v>
      </c>
      <c r="N12" s="8" t="s">
        <v>463</v>
      </c>
      <c r="O12" s="8" t="s">
        <v>471</v>
      </c>
      <c r="P12" s="8" t="s">
        <v>520</v>
      </c>
      <c r="Q12" s="8" t="s">
        <v>521</v>
      </c>
      <c r="R12" s="8" t="s">
        <v>514</v>
      </c>
      <c r="S12" s="8" t="s">
        <v>511</v>
      </c>
      <c r="T12" s="8" t="s">
        <v>522</v>
      </c>
      <c r="U12" s="8" t="s">
        <v>523</v>
      </c>
    </row>
    <row r="13">
      <c r="A13" s="3" t="s">
        <v>1860</v>
      </c>
      <c r="B13" s="8" t="s">
        <v>437</v>
      </c>
      <c r="C13" s="8" t="s">
        <v>439</v>
      </c>
      <c r="D13" s="8" t="s">
        <v>443</v>
      </c>
      <c r="E13" s="8" t="s">
        <v>443</v>
      </c>
      <c r="F13" s="8" t="s">
        <v>437</v>
      </c>
      <c r="G13" s="8" t="s">
        <v>443</v>
      </c>
      <c r="H13" s="8" t="s">
        <v>439</v>
      </c>
      <c r="I13" s="8" t="s">
        <v>438</v>
      </c>
      <c r="J13" s="8" t="s">
        <v>438</v>
      </c>
      <c r="K13" s="8" t="s">
        <v>440</v>
      </c>
      <c r="L13" s="8" t="s">
        <v>442</v>
      </c>
      <c r="M13" s="8" t="s">
        <v>441</v>
      </c>
      <c r="N13" s="8" t="s">
        <v>434</v>
      </c>
      <c r="O13" s="8" t="s">
        <v>445</v>
      </c>
      <c r="P13" s="8" t="s">
        <v>497</v>
      </c>
      <c r="Q13" s="8" t="s">
        <v>490</v>
      </c>
      <c r="R13" s="8" t="s">
        <v>1744</v>
      </c>
      <c r="S13" s="8" t="s">
        <v>521</v>
      </c>
      <c r="T13" s="8" t="s">
        <v>592</v>
      </c>
      <c r="U13" s="8" t="s">
        <v>505</v>
      </c>
    </row>
    <row r="14">
      <c r="A14" s="10" t="s">
        <v>869</v>
      </c>
      <c r="B14" s="9" t="s">
        <v>632</v>
      </c>
      <c r="C14" s="9" t="s">
        <v>1745</v>
      </c>
      <c r="D14" s="9" t="s">
        <v>494</v>
      </c>
      <c r="E14" s="9" t="s">
        <v>1604</v>
      </c>
      <c r="F14" s="9" t="s">
        <v>507</v>
      </c>
      <c r="G14" s="9" t="s">
        <v>1743</v>
      </c>
      <c r="H14" s="9" t="s">
        <v>509</v>
      </c>
      <c r="I14" s="9" t="s">
        <v>428</v>
      </c>
      <c r="J14" s="9" t="s">
        <v>429</v>
      </c>
      <c r="K14" s="9" t="s">
        <v>512</v>
      </c>
      <c r="L14" s="9" t="s">
        <v>596</v>
      </c>
      <c r="M14" s="9" t="s">
        <v>2043</v>
      </c>
      <c r="N14" s="9" t="s">
        <v>2051</v>
      </c>
      <c r="O14" s="9" t="s">
        <v>2043</v>
      </c>
      <c r="P14" s="9" t="s">
        <v>2052</v>
      </c>
      <c r="Q14" s="9" t="s">
        <v>1831</v>
      </c>
      <c r="R14" s="9" t="s">
        <v>1842</v>
      </c>
      <c r="S14" s="9" t="s">
        <v>1829</v>
      </c>
      <c r="T14" s="9" t="s">
        <v>2053</v>
      </c>
      <c r="U14" s="9" t="s">
        <v>2054</v>
      </c>
    </row>
    <row r="15">
      <c r="A15" s="3" t="s">
        <v>885</v>
      </c>
      <c r="B15" s="8" t="s">
        <v>2012</v>
      </c>
      <c r="C15" s="8" t="s">
        <v>479</v>
      </c>
      <c r="D15" s="8" t="s">
        <v>512</v>
      </c>
      <c r="E15" s="8" t="s">
        <v>1742</v>
      </c>
      <c r="F15" s="8" t="s">
        <v>425</v>
      </c>
      <c r="G15" s="8" t="s">
        <v>512</v>
      </c>
      <c r="H15" s="8" t="s">
        <v>1746</v>
      </c>
      <c r="I15" s="8" t="s">
        <v>423</v>
      </c>
      <c r="J15" s="8" t="s">
        <v>595</v>
      </c>
      <c r="K15" s="8" t="s">
        <v>529</v>
      </c>
      <c r="L15" s="8" t="s">
        <v>522</v>
      </c>
      <c r="M15" s="8" t="s">
        <v>523</v>
      </c>
      <c r="N15" s="8" t="s">
        <v>1627</v>
      </c>
      <c r="O15" s="8" t="s">
        <v>2055</v>
      </c>
      <c r="P15" s="8" t="s">
        <v>2056</v>
      </c>
      <c r="Q15" s="8" t="s">
        <v>2057</v>
      </c>
      <c r="R15" s="8" t="s">
        <v>1623</v>
      </c>
      <c r="S15" s="8" t="s">
        <v>1839</v>
      </c>
      <c r="T15" s="8" t="s">
        <v>2058</v>
      </c>
      <c r="U15" s="8" t="s">
        <v>1567</v>
      </c>
    </row>
    <row r="16">
      <c r="A16" s="10" t="s">
        <v>902</v>
      </c>
      <c r="B16" s="9" t="s">
        <v>372</v>
      </c>
      <c r="C16" s="9" t="s">
        <v>251</v>
      </c>
      <c r="D16" s="9" t="s">
        <v>232</v>
      </c>
      <c r="E16" s="9" t="s">
        <v>373</v>
      </c>
      <c r="F16" s="9" t="s">
        <v>374</v>
      </c>
      <c r="G16" s="9" t="s">
        <v>176</v>
      </c>
      <c r="H16" s="9" t="s">
        <v>324</v>
      </c>
      <c r="I16" s="9" t="s">
        <v>344</v>
      </c>
      <c r="J16" s="9" t="s">
        <v>231</v>
      </c>
      <c r="K16" s="9" t="s">
        <v>193</v>
      </c>
      <c r="L16" s="9" t="s">
        <v>236</v>
      </c>
      <c r="M16" s="9" t="s">
        <v>342</v>
      </c>
      <c r="N16" s="9" t="s">
        <v>375</v>
      </c>
      <c r="O16" s="9" t="s">
        <v>376</v>
      </c>
      <c r="P16" s="9" t="s">
        <v>377</v>
      </c>
      <c r="Q16" s="9" t="s">
        <v>378</v>
      </c>
      <c r="R16" s="9" t="s">
        <v>379</v>
      </c>
      <c r="S16" s="9" t="s">
        <v>380</v>
      </c>
      <c r="T16" s="9" t="s">
        <v>381</v>
      </c>
      <c r="U16" s="9" t="s">
        <v>382</v>
      </c>
    </row>
    <row r="19">
      <c r="A19" s="12" t="str">
        <f>=HYPERLINK("#'Contents'!A1", "Click here to return to the contents")</f>
      </c>
    </row>
    <row r="21">
      <c r="A21" s="12" t="str">
        <f>=HYPERLINK("#'Notes'!A1", "Click here to return to the Notes")</f>
      </c>
    </row>
  </sheetData>
  <pageMargins left="0.7" right="0.7" top="0.75" bottom="0.75" header="0.3" footer="0.3"/>
  <pageSetup paperSize="9" orientation="portrait" horizontalDpi="300" verticalDpi="300" r:id="rId2"/>
  <tableParts count="1">
    <tablePart r:id="rId51"/>
  </tableParts>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s>
  <sheetData>
    <row r="1" ht="40" customHeight="1">
      <c r="A1" s="1" t="s">
        <v>2059</v>
      </c>
      <c r="B1" s="1"/>
      <c r="C1" s="1"/>
      <c r="D1" s="1"/>
      <c r="E1" s="1"/>
      <c r="F1" s="1"/>
      <c r="G1" s="1"/>
      <c r="H1" s="1"/>
      <c r="I1" s="1"/>
      <c r="J1" s="1"/>
      <c r="K1" s="1"/>
      <c r="L1" s="1"/>
      <c r="M1" s="1"/>
      <c r="N1" s="1"/>
      <c r="O1" s="1"/>
      <c r="P1" s="1"/>
      <c r="Q1" s="1"/>
      <c r="R1" s="1"/>
      <c r="S1" s="1"/>
    </row>
    <row r="2">
      <c r="A2" s="7" t="s">
        <v>143</v>
      </c>
    </row>
    <row r="3">
      <c r="A3" s="7" t="s">
        <v>573</v>
      </c>
    </row>
    <row r="4">
      <c r="A4" s="7" t="s">
        <v>1250</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row>
    <row r="6">
      <c r="A6" s="3" t="s">
        <v>2060</v>
      </c>
      <c r="B6" s="8" t="s">
        <v>582</v>
      </c>
      <c r="C6" s="8" t="s">
        <v>576</v>
      </c>
      <c r="D6" s="8" t="s">
        <v>628</v>
      </c>
      <c r="E6" s="8" t="s">
        <v>1271</v>
      </c>
      <c r="F6" s="8" t="s">
        <v>628</v>
      </c>
      <c r="G6" s="8" t="s">
        <v>1271</v>
      </c>
      <c r="H6" s="8" t="s">
        <v>1271</v>
      </c>
      <c r="I6" s="8" t="s">
        <v>1270</v>
      </c>
      <c r="J6" s="8" t="s">
        <v>627</v>
      </c>
      <c r="K6" s="8" t="s">
        <v>606</v>
      </c>
      <c r="L6" s="8" t="s">
        <v>608</v>
      </c>
      <c r="M6" s="8" t="s">
        <v>629</v>
      </c>
      <c r="N6" s="8" t="s">
        <v>612</v>
      </c>
      <c r="O6" s="8" t="s">
        <v>607</v>
      </c>
      <c r="P6" s="8" t="s">
        <v>581</v>
      </c>
      <c r="Q6" s="8" t="s">
        <v>1729</v>
      </c>
      <c r="R6" s="8" t="s">
        <v>1713</v>
      </c>
      <c r="S6" s="8" t="s">
        <v>1713</v>
      </c>
    </row>
    <row r="7">
      <c r="A7" s="3" t="s">
        <v>2061</v>
      </c>
      <c r="B7" s="8" t="s">
        <v>606</v>
      </c>
      <c r="C7" s="8" t="s">
        <v>612</v>
      </c>
      <c r="D7" s="8" t="s">
        <v>1252</v>
      </c>
      <c r="E7" s="8" t="s">
        <v>1252</v>
      </c>
      <c r="F7" s="8" t="s">
        <v>614</v>
      </c>
      <c r="G7" s="8" t="s">
        <v>624</v>
      </c>
      <c r="H7" s="8" t="s">
        <v>1252</v>
      </c>
      <c r="I7" s="8" t="s">
        <v>615</v>
      </c>
      <c r="J7" s="8" t="s">
        <v>614</v>
      </c>
      <c r="K7" s="8" t="s">
        <v>625</v>
      </c>
      <c r="L7" s="8" t="s">
        <v>635</v>
      </c>
      <c r="M7" s="8" t="s">
        <v>635</v>
      </c>
      <c r="N7" s="8" t="s">
        <v>636</v>
      </c>
      <c r="O7" s="8" t="s">
        <v>636</v>
      </c>
      <c r="P7" s="8" t="s">
        <v>616</v>
      </c>
      <c r="Q7" s="8" t="s">
        <v>613</v>
      </c>
      <c r="R7" s="8" t="s">
        <v>610</v>
      </c>
      <c r="S7" s="8" t="s">
        <v>607</v>
      </c>
    </row>
    <row r="8">
      <c r="A8" s="10" t="s">
        <v>2062</v>
      </c>
      <c r="B8" s="9" t="s">
        <v>609</v>
      </c>
      <c r="C8" s="9" t="s">
        <v>608</v>
      </c>
      <c r="D8" s="9" t="s">
        <v>623</v>
      </c>
      <c r="E8" s="9" t="s">
        <v>623</v>
      </c>
      <c r="F8" s="9" t="s">
        <v>613</v>
      </c>
      <c r="G8" s="9" t="s">
        <v>613</v>
      </c>
      <c r="H8" s="9" t="s">
        <v>612</v>
      </c>
      <c r="I8" s="9" t="s">
        <v>611</v>
      </c>
      <c r="J8" s="9" t="s">
        <v>623</v>
      </c>
      <c r="K8" s="9" t="s">
        <v>612</v>
      </c>
      <c r="L8" s="9" t="s">
        <v>623</v>
      </c>
      <c r="M8" s="9" t="s">
        <v>611</v>
      </c>
      <c r="N8" s="9" t="s">
        <v>1252</v>
      </c>
      <c r="O8" s="9" t="s">
        <v>611</v>
      </c>
      <c r="P8" s="9" t="s">
        <v>1272</v>
      </c>
      <c r="Q8" s="9" t="s">
        <v>1266</v>
      </c>
      <c r="R8" s="9" t="s">
        <v>1720</v>
      </c>
      <c r="S8" s="9" t="s">
        <v>577</v>
      </c>
    </row>
    <row r="11">
      <c r="A11" s="12" t="str">
        <f>=HYPERLINK("#'Contents'!A1", "Click here to return to the contents")</f>
      </c>
    </row>
    <row r="13">
      <c r="A13" s="12" t="str">
        <f>=HYPERLINK("#'Notes'!A1", "Click here to return to the Notes")</f>
      </c>
    </row>
  </sheetData>
  <pageMargins left="0.7" right="0.7" top="0.75" bottom="0.75" header="0.3" footer="0.3"/>
  <pageSetup paperSize="9" orientation="portrait" horizontalDpi="300" verticalDpi="300" r:id="rId2"/>
  <tableParts count="1">
    <tablePart r:id="rId52"/>
  </tableParts>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2063</v>
      </c>
      <c r="B1" s="1"/>
      <c r="C1" s="1"/>
      <c r="D1" s="1"/>
      <c r="E1" s="1"/>
      <c r="F1" s="1"/>
      <c r="G1" s="1"/>
      <c r="H1" s="1"/>
      <c r="I1" s="1"/>
      <c r="J1" s="1"/>
      <c r="K1" s="1"/>
      <c r="L1" s="1"/>
      <c r="M1" s="1"/>
      <c r="N1" s="1"/>
      <c r="O1" s="1"/>
      <c r="P1" s="1"/>
      <c r="Q1" s="1"/>
      <c r="R1" s="1"/>
      <c r="S1" s="1"/>
      <c r="T1" s="1"/>
      <c r="U1" s="1"/>
    </row>
    <row r="2">
      <c r="A2" s="7" t="s">
        <v>143</v>
      </c>
    </row>
    <row r="3">
      <c r="A3" s="7" t="s">
        <v>2064</v>
      </c>
    </row>
    <row r="4">
      <c r="A4" s="7" t="s">
        <v>665</v>
      </c>
    </row>
    <row r="5">
      <c r="A5" s="7" t="s">
        <v>419</v>
      </c>
    </row>
    <row r="6">
      <c r="A6" s="6" t="s">
        <v>148</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1855</v>
      </c>
      <c r="B7" s="8" t="s">
        <v>645</v>
      </c>
      <c r="C7" s="8" t="s">
        <v>645</v>
      </c>
      <c r="D7" s="8" t="s">
        <v>645</v>
      </c>
      <c r="E7" s="8" t="s">
        <v>645</v>
      </c>
      <c r="F7" s="8" t="s">
        <v>645</v>
      </c>
      <c r="G7" s="8" t="s">
        <v>645</v>
      </c>
      <c r="H7" s="8" t="s">
        <v>645</v>
      </c>
      <c r="I7" s="8" t="s">
        <v>645</v>
      </c>
      <c r="J7" s="8" t="s">
        <v>645</v>
      </c>
      <c r="K7" s="8" t="s">
        <v>446</v>
      </c>
      <c r="L7" s="8" t="s">
        <v>441</v>
      </c>
      <c r="M7" s="8" t="s">
        <v>446</v>
      </c>
      <c r="N7" s="8" t="s">
        <v>467</v>
      </c>
      <c r="O7" s="8" t="s">
        <v>467</v>
      </c>
      <c r="P7" s="8" t="s">
        <v>446</v>
      </c>
      <c r="Q7" s="8" t="s">
        <v>445</v>
      </c>
      <c r="R7" s="8" t="s">
        <v>448</v>
      </c>
      <c r="S7" s="8" t="s">
        <v>445</v>
      </c>
      <c r="T7" s="8" t="s">
        <v>467</v>
      </c>
      <c r="U7" s="8" t="s">
        <v>461</v>
      </c>
    </row>
    <row r="8">
      <c r="A8" s="3" t="s">
        <v>1856</v>
      </c>
      <c r="B8" s="8" t="s">
        <v>435</v>
      </c>
      <c r="C8" s="8" t="s">
        <v>442</v>
      </c>
      <c r="D8" s="8" t="s">
        <v>442</v>
      </c>
      <c r="E8" s="8" t="s">
        <v>438</v>
      </c>
      <c r="F8" s="8" t="s">
        <v>438</v>
      </c>
      <c r="G8" s="8" t="s">
        <v>436</v>
      </c>
      <c r="H8" s="8" t="s">
        <v>443</v>
      </c>
      <c r="I8" s="8" t="s">
        <v>438</v>
      </c>
      <c r="J8" s="8" t="s">
        <v>438</v>
      </c>
      <c r="K8" s="8" t="s">
        <v>435</v>
      </c>
      <c r="L8" s="8" t="s">
        <v>436</v>
      </c>
      <c r="M8" s="8" t="s">
        <v>440</v>
      </c>
      <c r="N8" s="8" t="s">
        <v>440</v>
      </c>
      <c r="O8" s="8" t="s">
        <v>440</v>
      </c>
      <c r="P8" s="8" t="s">
        <v>435</v>
      </c>
      <c r="Q8" s="8" t="s">
        <v>435</v>
      </c>
      <c r="R8" s="8" t="s">
        <v>442</v>
      </c>
      <c r="S8" s="8" t="s">
        <v>435</v>
      </c>
      <c r="T8" s="8" t="s">
        <v>441</v>
      </c>
      <c r="U8" s="8" t="s">
        <v>441</v>
      </c>
    </row>
    <row r="9">
      <c r="A9" s="3" t="s">
        <v>1857</v>
      </c>
      <c r="B9" s="8" t="s">
        <v>645</v>
      </c>
      <c r="C9" s="8" t="s">
        <v>645</v>
      </c>
      <c r="D9" s="8" t="s">
        <v>645</v>
      </c>
      <c r="E9" s="8" t="s">
        <v>645</v>
      </c>
      <c r="F9" s="8" t="s">
        <v>645</v>
      </c>
      <c r="G9" s="8" t="s">
        <v>645</v>
      </c>
      <c r="H9" s="8" t="s">
        <v>645</v>
      </c>
      <c r="I9" s="8" t="s">
        <v>645</v>
      </c>
      <c r="J9" s="8" t="s">
        <v>645</v>
      </c>
      <c r="K9" s="8" t="s">
        <v>451</v>
      </c>
      <c r="L9" s="8" t="s">
        <v>444</v>
      </c>
      <c r="M9" s="8" t="s">
        <v>452</v>
      </c>
      <c r="N9" s="8" t="s">
        <v>453</v>
      </c>
      <c r="O9" s="8" t="s">
        <v>451</v>
      </c>
      <c r="P9" s="8" t="s">
        <v>453</v>
      </c>
      <c r="Q9" s="8" t="s">
        <v>453</v>
      </c>
      <c r="R9" s="8" t="s">
        <v>451</v>
      </c>
      <c r="S9" s="8" t="s">
        <v>451</v>
      </c>
      <c r="T9" s="8" t="s">
        <v>451</v>
      </c>
      <c r="U9" s="8" t="s">
        <v>451</v>
      </c>
    </row>
    <row r="10">
      <c r="A10" s="3" t="s">
        <v>1153</v>
      </c>
      <c r="B10" s="8" t="s">
        <v>452</v>
      </c>
      <c r="C10" s="8" t="s">
        <v>444</v>
      </c>
      <c r="D10" s="8" t="s">
        <v>452</v>
      </c>
      <c r="E10" s="8" t="s">
        <v>452</v>
      </c>
      <c r="F10" s="8" t="s">
        <v>452</v>
      </c>
      <c r="G10" s="8" t="s">
        <v>451</v>
      </c>
      <c r="H10" s="8" t="s">
        <v>451</v>
      </c>
      <c r="I10" s="8" t="s">
        <v>451</v>
      </c>
      <c r="J10" s="8" t="s">
        <v>452</v>
      </c>
      <c r="K10" s="8" t="s">
        <v>454</v>
      </c>
      <c r="L10" s="8" t="s">
        <v>454</v>
      </c>
      <c r="M10" s="8" t="s">
        <v>454</v>
      </c>
      <c r="N10" s="8" t="s">
        <v>454</v>
      </c>
      <c r="O10" s="8" t="s">
        <v>454</v>
      </c>
      <c r="P10" s="8" t="s">
        <v>454</v>
      </c>
      <c r="Q10" s="8" t="s">
        <v>454</v>
      </c>
      <c r="R10" s="8" t="s">
        <v>454</v>
      </c>
      <c r="S10" s="8" t="s">
        <v>453</v>
      </c>
      <c r="T10" s="8" t="s">
        <v>453</v>
      </c>
      <c r="U10" s="8" t="s">
        <v>453</v>
      </c>
    </row>
    <row r="11">
      <c r="A11" s="3" t="s">
        <v>1785</v>
      </c>
      <c r="B11" s="8" t="s">
        <v>454</v>
      </c>
      <c r="C11" s="8" t="s">
        <v>454</v>
      </c>
      <c r="D11" s="8" t="s">
        <v>454</v>
      </c>
      <c r="E11" s="8" t="s">
        <v>453</v>
      </c>
      <c r="F11" s="8" t="s">
        <v>453</v>
      </c>
      <c r="G11" s="8" t="s">
        <v>453</v>
      </c>
      <c r="H11" s="8" t="s">
        <v>453</v>
      </c>
      <c r="I11" s="8" t="s">
        <v>453</v>
      </c>
      <c r="J11" s="8" t="s">
        <v>454</v>
      </c>
      <c r="K11" s="8" t="s">
        <v>453</v>
      </c>
      <c r="L11" s="8" t="s">
        <v>454</v>
      </c>
      <c r="M11" s="8" t="s">
        <v>454</v>
      </c>
      <c r="N11" s="8" t="s">
        <v>454</v>
      </c>
      <c r="O11" s="8" t="s">
        <v>454</v>
      </c>
      <c r="P11" s="8" t="s">
        <v>453</v>
      </c>
      <c r="Q11" s="8" t="s">
        <v>453</v>
      </c>
      <c r="R11" s="8" t="s">
        <v>453</v>
      </c>
      <c r="S11" s="8" t="s">
        <v>453</v>
      </c>
      <c r="T11" s="8" t="s">
        <v>453</v>
      </c>
      <c r="U11" s="8" t="s">
        <v>453</v>
      </c>
    </row>
    <row r="12">
      <c r="A12" s="3" t="s">
        <v>1858</v>
      </c>
      <c r="B12" s="8" t="s">
        <v>645</v>
      </c>
      <c r="C12" s="8" t="s">
        <v>645</v>
      </c>
      <c r="D12" s="8" t="s">
        <v>645</v>
      </c>
      <c r="E12" s="8" t="s">
        <v>645</v>
      </c>
      <c r="F12" s="8" t="s">
        <v>645</v>
      </c>
      <c r="G12" s="8" t="s">
        <v>645</v>
      </c>
      <c r="H12" s="8" t="s">
        <v>645</v>
      </c>
      <c r="I12" s="8" t="s">
        <v>645</v>
      </c>
      <c r="J12" s="8" t="s">
        <v>645</v>
      </c>
      <c r="K12" s="8" t="s">
        <v>445</v>
      </c>
      <c r="L12" s="8" t="s">
        <v>440</v>
      </c>
      <c r="M12" s="8" t="s">
        <v>446</v>
      </c>
      <c r="N12" s="8" t="s">
        <v>480</v>
      </c>
      <c r="O12" s="8" t="s">
        <v>467</v>
      </c>
      <c r="P12" s="8" t="s">
        <v>445</v>
      </c>
      <c r="Q12" s="8" t="s">
        <v>480</v>
      </c>
      <c r="R12" s="8" t="s">
        <v>448</v>
      </c>
      <c r="S12" s="8" t="s">
        <v>445</v>
      </c>
      <c r="T12" s="8" t="s">
        <v>467</v>
      </c>
      <c r="U12" s="8" t="s">
        <v>519</v>
      </c>
    </row>
    <row r="13">
      <c r="A13" s="3" t="s">
        <v>1859</v>
      </c>
      <c r="B13" s="8" t="s">
        <v>437</v>
      </c>
      <c r="C13" s="8" t="s">
        <v>437</v>
      </c>
      <c r="D13" s="8" t="s">
        <v>437</v>
      </c>
      <c r="E13" s="8" t="s">
        <v>436</v>
      </c>
      <c r="F13" s="8" t="s">
        <v>436</v>
      </c>
      <c r="G13" s="8" t="s">
        <v>437</v>
      </c>
      <c r="H13" s="8" t="s">
        <v>439</v>
      </c>
      <c r="I13" s="8" t="s">
        <v>437</v>
      </c>
      <c r="J13" s="8" t="s">
        <v>437</v>
      </c>
      <c r="K13" s="8" t="s">
        <v>440</v>
      </c>
      <c r="L13" s="8" t="s">
        <v>436</v>
      </c>
      <c r="M13" s="8" t="s">
        <v>435</v>
      </c>
      <c r="N13" s="8" t="s">
        <v>440</v>
      </c>
      <c r="O13" s="8" t="s">
        <v>440</v>
      </c>
      <c r="P13" s="8" t="s">
        <v>435</v>
      </c>
      <c r="Q13" s="8" t="s">
        <v>440</v>
      </c>
      <c r="R13" s="8" t="s">
        <v>442</v>
      </c>
      <c r="S13" s="8" t="s">
        <v>440</v>
      </c>
      <c r="T13" s="8" t="s">
        <v>441</v>
      </c>
      <c r="U13" s="8" t="s">
        <v>434</v>
      </c>
    </row>
    <row r="14">
      <c r="A14" s="3" t="s">
        <v>1860</v>
      </c>
      <c r="B14" s="8" t="s">
        <v>645</v>
      </c>
      <c r="C14" s="8" t="s">
        <v>645</v>
      </c>
      <c r="D14" s="8" t="s">
        <v>645</v>
      </c>
      <c r="E14" s="8" t="s">
        <v>645</v>
      </c>
      <c r="F14" s="8" t="s">
        <v>645</v>
      </c>
      <c r="G14" s="8" t="s">
        <v>645</v>
      </c>
      <c r="H14" s="8" t="s">
        <v>645</v>
      </c>
      <c r="I14" s="8" t="s">
        <v>645</v>
      </c>
      <c r="J14" s="8" t="s">
        <v>645</v>
      </c>
      <c r="K14" s="8" t="s">
        <v>452</v>
      </c>
      <c r="L14" s="8" t="s">
        <v>444</v>
      </c>
      <c r="M14" s="8" t="s">
        <v>452</v>
      </c>
      <c r="N14" s="8" t="s">
        <v>453</v>
      </c>
      <c r="O14" s="8" t="s">
        <v>451</v>
      </c>
      <c r="P14" s="8" t="s">
        <v>453</v>
      </c>
      <c r="Q14" s="8" t="s">
        <v>451</v>
      </c>
      <c r="R14" s="8" t="s">
        <v>451</v>
      </c>
      <c r="S14" s="8" t="s">
        <v>451</v>
      </c>
      <c r="T14" s="8" t="s">
        <v>451</v>
      </c>
      <c r="U14" s="8" t="s">
        <v>452</v>
      </c>
    </row>
    <row r="15">
      <c r="A15" s="10" t="s">
        <v>869</v>
      </c>
      <c r="B15" s="9" t="s">
        <v>618</v>
      </c>
      <c r="C15" s="9" t="s">
        <v>483</v>
      </c>
      <c r="D15" s="9" t="s">
        <v>631</v>
      </c>
      <c r="E15" s="9" t="s">
        <v>621</v>
      </c>
      <c r="F15" s="9" t="s">
        <v>617</v>
      </c>
      <c r="G15" s="9" t="s">
        <v>631</v>
      </c>
      <c r="H15" s="9" t="s">
        <v>1552</v>
      </c>
      <c r="I15" s="9" t="s">
        <v>630</v>
      </c>
      <c r="J15" s="9" t="s">
        <v>491</v>
      </c>
      <c r="K15" s="9" t="s">
        <v>1740</v>
      </c>
      <c r="L15" s="9" t="s">
        <v>592</v>
      </c>
      <c r="M15" s="9" t="s">
        <v>506</v>
      </c>
      <c r="N15" s="9" t="s">
        <v>420</v>
      </c>
      <c r="O15" s="9" t="s">
        <v>512</v>
      </c>
      <c r="P15" s="9" t="s">
        <v>420</v>
      </c>
      <c r="Q15" s="9" t="s">
        <v>510</v>
      </c>
      <c r="R15" s="9" t="s">
        <v>1627</v>
      </c>
      <c r="S15" s="9" t="s">
        <v>1603</v>
      </c>
      <c r="T15" s="9" t="s">
        <v>1849</v>
      </c>
      <c r="U15" s="9" t="s">
        <v>2015</v>
      </c>
    </row>
    <row r="16">
      <c r="A16" s="3" t="s">
        <v>885</v>
      </c>
      <c r="B16" s="8" t="s">
        <v>617</v>
      </c>
      <c r="C16" s="8" t="s">
        <v>489</v>
      </c>
      <c r="D16" s="8" t="s">
        <v>630</v>
      </c>
      <c r="E16" s="8" t="s">
        <v>486</v>
      </c>
      <c r="F16" s="8" t="s">
        <v>632</v>
      </c>
      <c r="G16" s="8" t="s">
        <v>486</v>
      </c>
      <c r="H16" s="8" t="s">
        <v>486</v>
      </c>
      <c r="I16" s="8" t="s">
        <v>1749</v>
      </c>
      <c r="J16" s="8" t="s">
        <v>1751</v>
      </c>
      <c r="K16" s="8" t="s">
        <v>591</v>
      </c>
      <c r="L16" s="8" t="s">
        <v>1743</v>
      </c>
      <c r="M16" s="8" t="s">
        <v>514</v>
      </c>
      <c r="N16" s="8" t="s">
        <v>598</v>
      </c>
      <c r="O16" s="8" t="s">
        <v>510</v>
      </c>
      <c r="P16" s="8" t="s">
        <v>2065</v>
      </c>
      <c r="Q16" s="8" t="s">
        <v>1831</v>
      </c>
      <c r="R16" s="8" t="s">
        <v>2066</v>
      </c>
      <c r="S16" s="8" t="s">
        <v>2067</v>
      </c>
      <c r="T16" s="8" t="s">
        <v>2068</v>
      </c>
      <c r="U16" s="8" t="s">
        <v>2069</v>
      </c>
    </row>
    <row r="17">
      <c r="A17" s="10" t="s">
        <v>902</v>
      </c>
      <c r="B17" s="9" t="s">
        <v>232</v>
      </c>
      <c r="C17" s="9" t="s">
        <v>383</v>
      </c>
      <c r="D17" s="9" t="s">
        <v>247</v>
      </c>
      <c r="E17" s="9" t="s">
        <v>246</v>
      </c>
      <c r="F17" s="9" t="s">
        <v>384</v>
      </c>
      <c r="G17" s="9" t="s">
        <v>385</v>
      </c>
      <c r="H17" s="9" t="s">
        <v>184</v>
      </c>
      <c r="I17" s="9" t="s">
        <v>332</v>
      </c>
      <c r="J17" s="9" t="s">
        <v>179</v>
      </c>
      <c r="K17" s="9" t="s">
        <v>384</v>
      </c>
      <c r="L17" s="9" t="s">
        <v>182</v>
      </c>
      <c r="M17" s="9" t="s">
        <v>328</v>
      </c>
      <c r="N17" s="9" t="s">
        <v>328</v>
      </c>
      <c r="O17" s="9" t="s">
        <v>197</v>
      </c>
      <c r="P17" s="9" t="s">
        <v>187</v>
      </c>
      <c r="Q17" s="9" t="s">
        <v>182</v>
      </c>
      <c r="R17" s="9" t="s">
        <v>336</v>
      </c>
      <c r="S17" s="9" t="s">
        <v>336</v>
      </c>
      <c r="T17" s="9" t="s">
        <v>300</v>
      </c>
      <c r="U17" s="9" t="s">
        <v>336</v>
      </c>
    </row>
    <row r="20">
      <c r="A20" s="12" t="str">
        <f>=HYPERLINK("#'Contents'!A1", "Click here to return to the contents")</f>
      </c>
    </row>
    <row r="22">
      <c r="A22" s="12" t="str">
        <f>=HYPERLINK("#'Notes'!A1", "Click here to return to the Notes")</f>
      </c>
    </row>
  </sheetData>
  <pageMargins left="0.7" right="0.7" top="0.75" bottom="0.75" header="0.3" footer="0.3"/>
  <pageSetup paperSize="9" orientation="portrait" horizontalDpi="300" verticalDpi="300" r:id="rId2"/>
  <tableParts count="1">
    <tablePart r:id="rId5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69.71" hidden="0" customWidth="1"/>
    <col min="2" max="2" width="47.71" hidden="0" customWidth="1"/>
    <col min="3" max="3" width="47.71" hidden="0" customWidth="1"/>
    <col min="4" max="4" width="25.71" hidden="0" customWidth="1"/>
    <col min="5" max="5" width="25.71" hidden="0" customWidth="1"/>
    <col min="6" max="6" width="25.71" hidden="0" customWidth="1"/>
    <col min="7" max="7" width="25.71" hidden="0" customWidth="1"/>
    <col min="8" max="8" width="25.71" hidden="0" customWidth="1"/>
    <col min="9" max="9" width="25.71" hidden="0" customWidth="1"/>
    <col min="10" max="10" width="25.71" hidden="0" customWidth="1"/>
    <col min="11" max="11" width="25.71" hidden="0" customWidth="1"/>
    <col min="12" max="12" width="25.71" hidden="0" customWidth="1"/>
    <col min="13" max="13" width="25.71" hidden="0" customWidth="1"/>
    <col min="14" max="14" width="25.71" hidden="0" customWidth="1"/>
    <col min="15" max="15" width="25.71" hidden="0" customWidth="1"/>
    <col min="16" max="16" width="25.71" hidden="0" customWidth="1"/>
    <col min="17" max="17" width="25.71" hidden="0" customWidth="1"/>
    <col min="18" max="18" width="25.71" hidden="0" customWidth="1"/>
    <col min="19" max="19" width="25.71" hidden="0" customWidth="1"/>
    <col min="20" max="20" width="25.71" hidden="0" customWidth="1"/>
    <col min="21" max="21" width="25.71" hidden="0" customWidth="1"/>
    <col min="22" max="22" width="25.71" hidden="0" customWidth="1"/>
    <col min="23" max="23" width="25.71" hidden="0" customWidth="1"/>
  </cols>
  <sheetData>
    <row r="1" ht="40" customHeight="1">
      <c r="A1" s="1" t="s">
        <v>142</v>
      </c>
      <c r="B1" s="1"/>
      <c r="C1" s="1"/>
      <c r="D1" s="1"/>
      <c r="E1" s="1"/>
      <c r="F1" s="1"/>
      <c r="G1" s="1"/>
      <c r="H1" s="1"/>
      <c r="I1" s="1"/>
      <c r="J1" s="1"/>
      <c r="K1" s="1"/>
      <c r="L1" s="1"/>
      <c r="M1" s="1"/>
      <c r="N1" s="1"/>
      <c r="O1" s="1"/>
      <c r="P1" s="1"/>
      <c r="Q1" s="1"/>
      <c r="R1" s="1"/>
      <c r="S1" s="1"/>
      <c r="T1" s="1"/>
      <c r="U1" s="1"/>
      <c r="V1" s="1"/>
      <c r="W1" s="1"/>
    </row>
    <row r="2">
      <c r="A2" s="7" t="s">
        <v>143</v>
      </c>
    </row>
    <row r="3">
      <c r="A3" s="7" t="s">
        <v>144</v>
      </c>
    </row>
    <row r="4">
      <c r="A4" s="7" t="s">
        <v>145</v>
      </c>
    </row>
    <row r="5">
      <c r="A5" s="6" t="s">
        <v>146</v>
      </c>
      <c r="B5" s="6" t="s">
        <v>147</v>
      </c>
      <c r="C5" s="6" t="s">
        <v>148</v>
      </c>
      <c r="D5" s="11" t="s">
        <v>149</v>
      </c>
      <c r="E5" s="11" t="s">
        <v>150</v>
      </c>
      <c r="F5" s="11" t="s">
        <v>151</v>
      </c>
      <c r="G5" s="11" t="s">
        <v>152</v>
      </c>
      <c r="H5" s="11" t="s">
        <v>153</v>
      </c>
      <c r="I5" s="11" t="s">
        <v>154</v>
      </c>
      <c r="J5" s="11" t="s">
        <v>155</v>
      </c>
      <c r="K5" s="11" t="s">
        <v>156</v>
      </c>
      <c r="L5" s="11" t="s">
        <v>157</v>
      </c>
      <c r="M5" s="11" t="s">
        <v>158</v>
      </c>
      <c r="N5" s="11" t="s">
        <v>159</v>
      </c>
      <c r="O5" s="11" t="s">
        <v>160</v>
      </c>
      <c r="P5" s="11" t="s">
        <v>161</v>
      </c>
      <c r="Q5" s="11" t="s">
        <v>162</v>
      </c>
      <c r="R5" s="11" t="s">
        <v>163</v>
      </c>
      <c r="S5" s="11" t="s">
        <v>164</v>
      </c>
      <c r="T5" s="11" t="s">
        <v>165</v>
      </c>
      <c r="U5" s="11" t="s">
        <v>166</v>
      </c>
      <c r="V5" s="11" t="s">
        <v>167</v>
      </c>
      <c r="W5" s="11" t="s">
        <v>168</v>
      </c>
    </row>
    <row r="6">
      <c r="A6" s="3" t="s">
        <v>169</v>
      </c>
      <c r="B6" s="3" t="s">
        <v>170</v>
      </c>
      <c r="C6" s="3" t="s">
        <v>170</v>
      </c>
      <c r="D6" s="8" t="s">
        <v>171</v>
      </c>
      <c r="E6" s="8" t="s">
        <v>172</v>
      </c>
      <c r="F6" s="8" t="s">
        <v>173</v>
      </c>
      <c r="G6" s="8" t="s">
        <v>174</v>
      </c>
      <c r="H6" s="8" t="s">
        <v>175</v>
      </c>
      <c r="I6" s="8" t="s">
        <v>176</v>
      </c>
      <c r="J6" s="8" t="s">
        <v>177</v>
      </c>
      <c r="K6" s="8" t="s">
        <v>173</v>
      </c>
      <c r="L6" s="8" t="s">
        <v>178</v>
      </c>
      <c r="M6" s="8" t="s">
        <v>179</v>
      </c>
      <c r="N6" s="8" t="s">
        <v>180</v>
      </c>
      <c r="O6" s="8" t="s">
        <v>181</v>
      </c>
      <c r="P6" s="8" t="s">
        <v>182</v>
      </c>
      <c r="Q6" s="8" t="s">
        <v>183</v>
      </c>
      <c r="R6" s="8" t="s">
        <v>184</v>
      </c>
      <c r="S6" s="8" t="s">
        <v>185</v>
      </c>
      <c r="T6" s="8" t="s">
        <v>186</v>
      </c>
      <c r="U6" s="8" t="s">
        <v>187</v>
      </c>
      <c r="V6" s="8" t="s">
        <v>185</v>
      </c>
      <c r="W6" s="8" t="s">
        <v>188</v>
      </c>
    </row>
    <row r="7">
      <c r="A7" s="3" t="s">
        <v>189</v>
      </c>
      <c r="B7" s="3" t="s">
        <v>190</v>
      </c>
      <c r="C7" s="3" t="s">
        <v>191</v>
      </c>
      <c r="D7" s="8" t="s">
        <v>192</v>
      </c>
      <c r="E7" s="8" t="s">
        <v>193</v>
      </c>
      <c r="F7" s="8" t="s">
        <v>194</v>
      </c>
      <c r="G7" s="8" t="s">
        <v>195</v>
      </c>
      <c r="H7" s="8" t="s">
        <v>196</v>
      </c>
      <c r="I7" s="8" t="s">
        <v>197</v>
      </c>
      <c r="J7" s="8" t="s">
        <v>198</v>
      </c>
      <c r="K7" s="8" t="s">
        <v>199</v>
      </c>
      <c r="L7" s="8" t="s">
        <v>177</v>
      </c>
      <c r="M7" s="8" t="s">
        <v>200</v>
      </c>
      <c r="N7" s="8" t="s">
        <v>201</v>
      </c>
      <c r="O7" s="8" t="s">
        <v>202</v>
      </c>
      <c r="P7" s="8" t="s">
        <v>179</v>
      </c>
      <c r="Q7" s="8" t="s">
        <v>175</v>
      </c>
      <c r="R7" s="8" t="s">
        <v>181</v>
      </c>
      <c r="S7" s="8" t="s">
        <v>203</v>
      </c>
      <c r="T7" s="8" t="s">
        <v>184</v>
      </c>
      <c r="U7" s="8" t="s">
        <v>184</v>
      </c>
      <c r="V7" s="8" t="s">
        <v>187</v>
      </c>
      <c r="W7" s="8" t="s">
        <v>204</v>
      </c>
    </row>
    <row r="8">
      <c r="A8" s="3" t="s">
        <v>189</v>
      </c>
      <c r="B8" s="3" t="s">
        <v>190</v>
      </c>
      <c r="C8" s="3" t="s">
        <v>205</v>
      </c>
      <c r="D8" s="8" t="s">
        <v>206</v>
      </c>
      <c r="E8" s="8" t="s">
        <v>207</v>
      </c>
      <c r="F8" s="8" t="s">
        <v>208</v>
      </c>
      <c r="G8" s="8" t="s">
        <v>209</v>
      </c>
      <c r="H8" s="8" t="s">
        <v>210</v>
      </c>
      <c r="I8" s="8" t="s">
        <v>211</v>
      </c>
      <c r="J8" s="8" t="s">
        <v>212</v>
      </c>
      <c r="K8" s="8" t="s">
        <v>213</v>
      </c>
      <c r="L8" s="8" t="s">
        <v>214</v>
      </c>
      <c r="M8" s="8" t="s">
        <v>215</v>
      </c>
      <c r="N8" s="8" t="s">
        <v>216</v>
      </c>
      <c r="O8" s="8" t="s">
        <v>217</v>
      </c>
      <c r="P8" s="8" t="s">
        <v>215</v>
      </c>
      <c r="Q8" s="8" t="s">
        <v>218</v>
      </c>
      <c r="R8" s="8" t="s">
        <v>219</v>
      </c>
      <c r="S8" s="8" t="s">
        <v>220</v>
      </c>
      <c r="T8" s="8" t="s">
        <v>221</v>
      </c>
      <c r="U8" s="8" t="s">
        <v>222</v>
      </c>
      <c r="V8" s="8" t="s">
        <v>223</v>
      </c>
      <c r="W8" s="8" t="s">
        <v>224</v>
      </c>
    </row>
    <row r="9">
      <c r="A9" s="3" t="s">
        <v>189</v>
      </c>
      <c r="B9" s="3" t="s">
        <v>225</v>
      </c>
      <c r="C9" s="3" t="s">
        <v>225</v>
      </c>
      <c r="D9" s="8" t="s">
        <v>226</v>
      </c>
      <c r="E9" s="8" t="s">
        <v>227</v>
      </c>
      <c r="F9" s="8" t="s">
        <v>228</v>
      </c>
      <c r="G9" s="8" t="s">
        <v>229</v>
      </c>
      <c r="H9" s="8" t="s">
        <v>230</v>
      </c>
      <c r="I9" s="8" t="s">
        <v>231</v>
      </c>
      <c r="J9" s="8" t="s">
        <v>232</v>
      </c>
      <c r="K9" s="8" t="s">
        <v>233</v>
      </c>
      <c r="L9" s="8" t="s">
        <v>234</v>
      </c>
      <c r="M9" s="8" t="s">
        <v>235</v>
      </c>
      <c r="N9" s="8" t="s">
        <v>236</v>
      </c>
      <c r="O9" s="8" t="s">
        <v>237</v>
      </c>
      <c r="P9" s="8" t="s">
        <v>233</v>
      </c>
      <c r="Q9" s="8" t="s">
        <v>238</v>
      </c>
      <c r="R9" s="8" t="s">
        <v>202</v>
      </c>
      <c r="S9" s="8" t="s">
        <v>239</v>
      </c>
      <c r="T9" s="8" t="s">
        <v>231</v>
      </c>
      <c r="U9" s="8" t="s">
        <v>240</v>
      </c>
      <c r="V9" s="8" t="s">
        <v>194</v>
      </c>
      <c r="W9" s="8" t="s">
        <v>241</v>
      </c>
    </row>
    <row r="10">
      <c r="A10" s="3" t="s">
        <v>189</v>
      </c>
      <c r="B10" s="3" t="s">
        <v>242</v>
      </c>
      <c r="C10" s="3" t="s">
        <v>243</v>
      </c>
      <c r="D10" s="8" t="s">
        <v>244</v>
      </c>
      <c r="E10" s="8" t="s">
        <v>235</v>
      </c>
      <c r="F10" s="8" t="s">
        <v>179</v>
      </c>
      <c r="G10" s="8" t="s">
        <v>245</v>
      </c>
      <c r="H10" s="8" t="s">
        <v>246</v>
      </c>
      <c r="I10" s="8" t="s">
        <v>172</v>
      </c>
      <c r="J10" s="8" t="s">
        <v>247</v>
      </c>
      <c r="K10" s="8" t="s">
        <v>248</v>
      </c>
      <c r="L10" s="8" t="s">
        <v>249</v>
      </c>
      <c r="M10" s="8" t="s">
        <v>250</v>
      </c>
      <c r="N10" s="8" t="s">
        <v>251</v>
      </c>
      <c r="O10" s="8" t="s">
        <v>252</v>
      </c>
      <c r="P10" s="8" t="s">
        <v>175</v>
      </c>
      <c r="Q10" s="8" t="s">
        <v>253</v>
      </c>
      <c r="R10" s="8" t="s">
        <v>236</v>
      </c>
      <c r="S10" s="8" t="s">
        <v>254</v>
      </c>
      <c r="T10" s="8" t="s">
        <v>246</v>
      </c>
      <c r="U10" s="8" t="s">
        <v>245</v>
      </c>
      <c r="V10" s="8" t="s">
        <v>234</v>
      </c>
      <c r="W10" s="8" t="s">
        <v>255</v>
      </c>
    </row>
    <row r="11">
      <c r="A11" s="3" t="s">
        <v>189</v>
      </c>
      <c r="B11" s="3" t="s">
        <v>242</v>
      </c>
      <c r="C11" s="3" t="s">
        <v>256</v>
      </c>
      <c r="D11" s="8" t="s">
        <v>200</v>
      </c>
      <c r="E11" s="8" t="s">
        <v>247</v>
      </c>
      <c r="F11" s="8" t="s">
        <v>257</v>
      </c>
      <c r="G11" s="8" t="s">
        <v>178</v>
      </c>
      <c r="H11" s="8" t="s">
        <v>258</v>
      </c>
      <c r="I11" s="8" t="s">
        <v>259</v>
      </c>
      <c r="J11" s="8" t="s">
        <v>260</v>
      </c>
      <c r="K11" s="8" t="s">
        <v>261</v>
      </c>
      <c r="L11" s="8" t="s">
        <v>247</v>
      </c>
      <c r="M11" s="8" t="s">
        <v>262</v>
      </c>
      <c r="N11" s="8" t="s">
        <v>263</v>
      </c>
      <c r="O11" s="8" t="s">
        <v>261</v>
      </c>
      <c r="P11" s="8" t="s">
        <v>264</v>
      </c>
      <c r="Q11" s="8" t="s">
        <v>265</v>
      </c>
      <c r="R11" s="8" t="s">
        <v>266</v>
      </c>
      <c r="S11" s="8" t="s">
        <v>267</v>
      </c>
      <c r="T11" s="8" t="s">
        <v>268</v>
      </c>
      <c r="U11" s="8" t="s">
        <v>268</v>
      </c>
      <c r="V11" s="8" t="s">
        <v>268</v>
      </c>
      <c r="W11" s="8" t="s">
        <v>268</v>
      </c>
    </row>
    <row r="12">
      <c r="A12" s="3" t="s">
        <v>189</v>
      </c>
      <c r="B12" s="3" t="s">
        <v>269</v>
      </c>
      <c r="C12" s="3" t="s">
        <v>269</v>
      </c>
      <c r="D12" s="8" t="s">
        <v>270</v>
      </c>
      <c r="E12" s="8" t="s">
        <v>270</v>
      </c>
      <c r="F12" s="8" t="s">
        <v>271</v>
      </c>
      <c r="G12" s="8" t="s">
        <v>272</v>
      </c>
      <c r="H12" s="8" t="s">
        <v>273</v>
      </c>
      <c r="I12" s="8" t="s">
        <v>274</v>
      </c>
      <c r="J12" s="8" t="s">
        <v>275</v>
      </c>
      <c r="K12" s="8" t="s">
        <v>276</v>
      </c>
      <c r="L12" s="8" t="s">
        <v>277</v>
      </c>
      <c r="M12" s="8" t="s">
        <v>277</v>
      </c>
      <c r="N12" s="8" t="s">
        <v>277</v>
      </c>
      <c r="O12" s="8" t="s">
        <v>278</v>
      </c>
      <c r="P12" s="8" t="s">
        <v>278</v>
      </c>
      <c r="Q12" s="8" t="s">
        <v>278</v>
      </c>
      <c r="R12" s="8" t="s">
        <v>278</v>
      </c>
      <c r="S12" s="8" t="s">
        <v>278</v>
      </c>
      <c r="T12" s="8" t="s">
        <v>278</v>
      </c>
      <c r="U12" s="8" t="s">
        <v>277</v>
      </c>
      <c r="V12" s="8" t="s">
        <v>277</v>
      </c>
      <c r="W12" s="8" t="s">
        <v>277</v>
      </c>
    </row>
    <row r="13">
      <c r="A13" s="3" t="s">
        <v>189</v>
      </c>
      <c r="B13" s="3" t="s">
        <v>279</v>
      </c>
      <c r="C13" s="3" t="s">
        <v>279</v>
      </c>
      <c r="D13" s="8" t="s">
        <v>203</v>
      </c>
      <c r="E13" s="8" t="s">
        <v>280</v>
      </c>
      <c r="F13" s="8" t="s">
        <v>281</v>
      </c>
      <c r="G13" s="8" t="s">
        <v>282</v>
      </c>
      <c r="H13" s="8" t="s">
        <v>283</v>
      </c>
      <c r="I13" s="8" t="s">
        <v>262</v>
      </c>
      <c r="J13" s="8" t="s">
        <v>284</v>
      </c>
      <c r="K13" s="8" t="s">
        <v>285</v>
      </c>
      <c r="L13" s="8" t="s">
        <v>286</v>
      </c>
      <c r="M13" s="8" t="s">
        <v>287</v>
      </c>
      <c r="N13" s="8" t="s">
        <v>179</v>
      </c>
      <c r="O13" s="8" t="s">
        <v>182</v>
      </c>
      <c r="P13" s="8" t="s">
        <v>288</v>
      </c>
      <c r="Q13" s="8" t="s">
        <v>289</v>
      </c>
      <c r="R13" s="8" t="s">
        <v>290</v>
      </c>
      <c r="S13" s="8" t="s">
        <v>291</v>
      </c>
      <c r="T13" s="8" t="s">
        <v>292</v>
      </c>
      <c r="U13" s="8" t="s">
        <v>293</v>
      </c>
      <c r="V13" s="8" t="s">
        <v>184</v>
      </c>
      <c r="W13" s="8" t="s">
        <v>262</v>
      </c>
    </row>
    <row r="14">
      <c r="A14" s="3" t="s">
        <v>189</v>
      </c>
      <c r="B14" s="3" t="s">
        <v>294</v>
      </c>
      <c r="C14" s="3" t="s">
        <v>294</v>
      </c>
      <c r="D14" s="8" t="s">
        <v>184</v>
      </c>
      <c r="E14" s="8" t="s">
        <v>295</v>
      </c>
      <c r="F14" s="8" t="s">
        <v>296</v>
      </c>
      <c r="G14" s="8" t="s">
        <v>203</v>
      </c>
      <c r="H14" s="8" t="s">
        <v>186</v>
      </c>
      <c r="I14" s="8" t="s">
        <v>292</v>
      </c>
      <c r="J14" s="8" t="s">
        <v>264</v>
      </c>
      <c r="K14" s="8" t="s">
        <v>297</v>
      </c>
      <c r="L14" s="8" t="s">
        <v>183</v>
      </c>
      <c r="M14" s="8" t="s">
        <v>298</v>
      </c>
      <c r="N14" s="8" t="s">
        <v>200</v>
      </c>
      <c r="O14" s="8" t="s">
        <v>299</v>
      </c>
      <c r="P14" s="8" t="s">
        <v>297</v>
      </c>
      <c r="Q14" s="8" t="s">
        <v>185</v>
      </c>
      <c r="R14" s="8" t="s">
        <v>300</v>
      </c>
      <c r="S14" s="8" t="s">
        <v>284</v>
      </c>
      <c r="T14" s="8" t="s">
        <v>301</v>
      </c>
      <c r="U14" s="8" t="s">
        <v>257</v>
      </c>
      <c r="V14" s="8" t="s">
        <v>292</v>
      </c>
      <c r="W14" s="8" t="s">
        <v>302</v>
      </c>
    </row>
    <row r="15">
      <c r="A15" s="3" t="s">
        <v>303</v>
      </c>
      <c r="B15" s="3" t="s">
        <v>304</v>
      </c>
      <c r="C15" s="3" t="s">
        <v>305</v>
      </c>
      <c r="D15" s="8" t="s">
        <v>227</v>
      </c>
      <c r="E15" s="8" t="s">
        <v>306</v>
      </c>
      <c r="F15" s="8" t="s">
        <v>307</v>
      </c>
      <c r="G15" s="8" t="s">
        <v>306</v>
      </c>
      <c r="H15" s="8" t="s">
        <v>308</v>
      </c>
      <c r="I15" s="8" t="s">
        <v>309</v>
      </c>
      <c r="J15" s="8" t="s">
        <v>310</v>
      </c>
      <c r="K15" s="8" t="s">
        <v>311</v>
      </c>
      <c r="L15" s="8" t="s">
        <v>312</v>
      </c>
      <c r="M15" s="8" t="s">
        <v>313</v>
      </c>
      <c r="N15" s="8" t="s">
        <v>314</v>
      </c>
      <c r="O15" s="8" t="s">
        <v>315</v>
      </c>
      <c r="P15" s="8" t="s">
        <v>316</v>
      </c>
      <c r="Q15" s="8" t="s">
        <v>317</v>
      </c>
      <c r="R15" s="8" t="s">
        <v>318</v>
      </c>
      <c r="S15" s="8" t="s">
        <v>309</v>
      </c>
      <c r="T15" s="8" t="s">
        <v>319</v>
      </c>
      <c r="U15" s="8" t="s">
        <v>320</v>
      </c>
      <c r="V15" s="8" t="s">
        <v>321</v>
      </c>
      <c r="W15" s="8" t="s">
        <v>322</v>
      </c>
    </row>
    <row r="16">
      <c r="A16" s="3" t="s">
        <v>303</v>
      </c>
      <c r="B16" s="3" t="s">
        <v>304</v>
      </c>
      <c r="C16" s="3" t="s">
        <v>323</v>
      </c>
      <c r="D16" s="8" t="s">
        <v>324</v>
      </c>
      <c r="E16" s="8" t="s">
        <v>281</v>
      </c>
      <c r="F16" s="8" t="s">
        <v>282</v>
      </c>
      <c r="G16" s="8" t="s">
        <v>325</v>
      </c>
      <c r="H16" s="8" t="s">
        <v>180</v>
      </c>
      <c r="I16" s="8" t="s">
        <v>235</v>
      </c>
      <c r="J16" s="8" t="s">
        <v>246</v>
      </c>
      <c r="K16" s="8" t="s">
        <v>326</v>
      </c>
      <c r="L16" s="8" t="s">
        <v>327</v>
      </c>
      <c r="M16" s="8" t="s">
        <v>247</v>
      </c>
      <c r="N16" s="8" t="s">
        <v>325</v>
      </c>
      <c r="O16" s="8" t="s">
        <v>180</v>
      </c>
      <c r="P16" s="8" t="s">
        <v>283</v>
      </c>
      <c r="Q16" s="8" t="s">
        <v>282</v>
      </c>
      <c r="R16" s="8" t="s">
        <v>328</v>
      </c>
      <c r="S16" s="8" t="s">
        <v>289</v>
      </c>
      <c r="T16" s="8" t="s">
        <v>289</v>
      </c>
      <c r="U16" s="8" t="s">
        <v>247</v>
      </c>
      <c r="V16" s="8" t="s">
        <v>329</v>
      </c>
      <c r="W16" s="8" t="s">
        <v>178</v>
      </c>
    </row>
    <row r="17">
      <c r="A17" s="3" t="s">
        <v>303</v>
      </c>
      <c r="B17" s="3" t="s">
        <v>304</v>
      </c>
      <c r="C17" s="3" t="s">
        <v>330</v>
      </c>
      <c r="D17" s="8" t="s">
        <v>186</v>
      </c>
      <c r="E17" s="8" t="s">
        <v>183</v>
      </c>
      <c r="F17" s="8" t="s">
        <v>331</v>
      </c>
      <c r="G17" s="8" t="s">
        <v>332</v>
      </c>
      <c r="H17" s="8" t="s">
        <v>263</v>
      </c>
      <c r="I17" s="8" t="s">
        <v>288</v>
      </c>
      <c r="J17" s="8" t="s">
        <v>175</v>
      </c>
      <c r="K17" s="8" t="s">
        <v>333</v>
      </c>
      <c r="L17" s="8" t="s">
        <v>251</v>
      </c>
      <c r="M17" s="8" t="s">
        <v>245</v>
      </c>
      <c r="N17" s="8" t="s">
        <v>176</v>
      </c>
      <c r="O17" s="8" t="s">
        <v>184</v>
      </c>
      <c r="P17" s="8" t="s">
        <v>203</v>
      </c>
      <c r="Q17" s="8" t="s">
        <v>186</v>
      </c>
      <c r="R17" s="8" t="s">
        <v>334</v>
      </c>
      <c r="S17" s="8" t="s">
        <v>335</v>
      </c>
      <c r="T17" s="8" t="s">
        <v>293</v>
      </c>
      <c r="U17" s="8" t="s">
        <v>200</v>
      </c>
      <c r="V17" s="8" t="s">
        <v>336</v>
      </c>
      <c r="W17" s="8" t="s">
        <v>337</v>
      </c>
    </row>
    <row r="18">
      <c r="A18" s="3" t="s">
        <v>303</v>
      </c>
      <c r="B18" s="3" t="s">
        <v>338</v>
      </c>
      <c r="C18" s="3" t="s">
        <v>338</v>
      </c>
      <c r="D18" s="8" t="s">
        <v>339</v>
      </c>
      <c r="E18" s="8" t="s">
        <v>340</v>
      </c>
      <c r="F18" s="8" t="s">
        <v>327</v>
      </c>
      <c r="G18" s="8" t="s">
        <v>251</v>
      </c>
      <c r="H18" s="8" t="s">
        <v>241</v>
      </c>
      <c r="I18" s="8" t="s">
        <v>341</v>
      </c>
      <c r="J18" s="8" t="s">
        <v>342</v>
      </c>
      <c r="K18" s="8" t="s">
        <v>343</v>
      </c>
      <c r="L18" s="8" t="s">
        <v>343</v>
      </c>
      <c r="M18" s="8" t="s">
        <v>236</v>
      </c>
      <c r="N18" s="8" t="s">
        <v>344</v>
      </c>
      <c r="O18" s="8" t="s">
        <v>345</v>
      </c>
      <c r="P18" s="8" t="s">
        <v>172</v>
      </c>
      <c r="Q18" s="8" t="s">
        <v>251</v>
      </c>
      <c r="R18" s="8" t="s">
        <v>194</v>
      </c>
      <c r="S18" s="8" t="s">
        <v>346</v>
      </c>
      <c r="T18" s="8" t="s">
        <v>194</v>
      </c>
      <c r="U18" s="8" t="s">
        <v>250</v>
      </c>
      <c r="V18" s="8" t="s">
        <v>250</v>
      </c>
      <c r="W18" s="8" t="s">
        <v>234</v>
      </c>
    </row>
    <row r="19">
      <c r="A19" s="3" t="s">
        <v>303</v>
      </c>
      <c r="B19" s="3" t="s">
        <v>347</v>
      </c>
      <c r="C19" s="3" t="s">
        <v>348</v>
      </c>
      <c r="D19" s="8" t="s">
        <v>349</v>
      </c>
      <c r="E19" s="8" t="s">
        <v>267</v>
      </c>
      <c r="F19" s="8" t="s">
        <v>266</v>
      </c>
      <c r="G19" s="8" t="s">
        <v>350</v>
      </c>
      <c r="H19" s="8" t="s">
        <v>351</v>
      </c>
      <c r="I19" s="8" t="s">
        <v>352</v>
      </c>
      <c r="J19" s="8" t="s">
        <v>351</v>
      </c>
      <c r="K19" s="8" t="s">
        <v>353</v>
      </c>
      <c r="L19" s="8" t="s">
        <v>354</v>
      </c>
      <c r="M19" s="8" t="s">
        <v>261</v>
      </c>
      <c r="N19" s="8" t="s">
        <v>261</v>
      </c>
      <c r="O19" s="8" t="s">
        <v>349</v>
      </c>
      <c r="P19" s="8" t="s">
        <v>355</v>
      </c>
      <c r="Q19" s="8" t="s">
        <v>355</v>
      </c>
      <c r="R19" s="8" t="s">
        <v>355</v>
      </c>
      <c r="S19" s="8" t="s">
        <v>350</v>
      </c>
      <c r="T19" s="8" t="s">
        <v>356</v>
      </c>
      <c r="U19" s="8" t="s">
        <v>350</v>
      </c>
      <c r="V19" s="8" t="s">
        <v>353</v>
      </c>
      <c r="W19" s="8" t="s">
        <v>356</v>
      </c>
    </row>
    <row r="20">
      <c r="A20" s="3" t="s">
        <v>303</v>
      </c>
      <c r="B20" s="3" t="s">
        <v>347</v>
      </c>
      <c r="C20" s="3" t="s">
        <v>357</v>
      </c>
      <c r="D20" s="8" t="s">
        <v>353</v>
      </c>
      <c r="E20" s="8" t="s">
        <v>274</v>
      </c>
      <c r="F20" s="8" t="s">
        <v>274</v>
      </c>
      <c r="G20" s="8" t="s">
        <v>356</v>
      </c>
      <c r="H20" s="8" t="s">
        <v>268</v>
      </c>
      <c r="I20" s="8" t="s">
        <v>351</v>
      </c>
      <c r="J20" s="8" t="s">
        <v>351</v>
      </c>
      <c r="K20" s="8" t="s">
        <v>351</v>
      </c>
      <c r="L20" s="8" t="s">
        <v>351</v>
      </c>
      <c r="M20" s="8" t="s">
        <v>358</v>
      </c>
      <c r="N20" s="8" t="s">
        <v>355</v>
      </c>
      <c r="O20" s="8" t="s">
        <v>355</v>
      </c>
      <c r="P20" s="8" t="s">
        <v>266</v>
      </c>
      <c r="Q20" s="8" t="s">
        <v>359</v>
      </c>
      <c r="R20" s="8" t="s">
        <v>274</v>
      </c>
      <c r="S20" s="8" t="s">
        <v>359</v>
      </c>
      <c r="T20" s="8" t="s">
        <v>360</v>
      </c>
      <c r="U20" s="8" t="s">
        <v>360</v>
      </c>
      <c r="V20" s="8" t="s">
        <v>360</v>
      </c>
      <c r="W20" s="8" t="s">
        <v>360</v>
      </c>
    </row>
    <row r="21">
      <c r="A21" s="3" t="s">
        <v>303</v>
      </c>
      <c r="B21" s="3" t="s">
        <v>347</v>
      </c>
      <c r="C21" s="3" t="s">
        <v>361</v>
      </c>
      <c r="D21" s="8" t="s">
        <v>268</v>
      </c>
      <c r="E21" s="8" t="s">
        <v>268</v>
      </c>
      <c r="F21" s="8" t="s">
        <v>268</v>
      </c>
      <c r="G21" s="8" t="s">
        <v>268</v>
      </c>
      <c r="H21" s="8" t="s">
        <v>268</v>
      </c>
      <c r="I21" s="8" t="s">
        <v>268</v>
      </c>
      <c r="J21" s="8" t="s">
        <v>268</v>
      </c>
      <c r="K21" s="8" t="s">
        <v>268</v>
      </c>
      <c r="L21" s="8" t="s">
        <v>268</v>
      </c>
      <c r="M21" s="8" t="s">
        <v>350</v>
      </c>
      <c r="N21" s="8" t="s">
        <v>350</v>
      </c>
      <c r="O21" s="8" t="s">
        <v>350</v>
      </c>
      <c r="P21" s="8" t="s">
        <v>350</v>
      </c>
      <c r="Q21" s="8" t="s">
        <v>350</v>
      </c>
      <c r="R21" s="8" t="s">
        <v>350</v>
      </c>
      <c r="S21" s="8" t="s">
        <v>350</v>
      </c>
      <c r="T21" s="8" t="s">
        <v>350</v>
      </c>
      <c r="U21" s="8" t="s">
        <v>350</v>
      </c>
      <c r="V21" s="8" t="s">
        <v>350</v>
      </c>
      <c r="W21" s="8" t="s">
        <v>350</v>
      </c>
    </row>
    <row r="22">
      <c r="A22" s="3" t="s">
        <v>303</v>
      </c>
      <c r="B22" s="3" t="s">
        <v>362</v>
      </c>
      <c r="C22" s="3" t="s">
        <v>362</v>
      </c>
      <c r="D22" s="8" t="s">
        <v>351</v>
      </c>
      <c r="E22" s="8" t="s">
        <v>268</v>
      </c>
      <c r="F22" s="8" t="s">
        <v>268</v>
      </c>
      <c r="G22" s="8" t="s">
        <v>274</v>
      </c>
      <c r="H22" s="8" t="s">
        <v>268</v>
      </c>
      <c r="I22" s="8" t="s">
        <v>267</v>
      </c>
      <c r="J22" s="8" t="s">
        <v>351</v>
      </c>
      <c r="K22" s="8" t="s">
        <v>268</v>
      </c>
      <c r="L22" s="8" t="s">
        <v>351</v>
      </c>
      <c r="M22" s="8" t="s">
        <v>353</v>
      </c>
      <c r="N22" s="8" t="s">
        <v>353</v>
      </c>
      <c r="O22" s="8" t="s">
        <v>274</v>
      </c>
      <c r="P22" s="8" t="s">
        <v>356</v>
      </c>
      <c r="Q22" s="8" t="s">
        <v>355</v>
      </c>
      <c r="R22" s="8" t="s">
        <v>350</v>
      </c>
      <c r="S22" s="8" t="s">
        <v>358</v>
      </c>
      <c r="T22" s="8" t="s">
        <v>358</v>
      </c>
      <c r="U22" s="8" t="s">
        <v>358</v>
      </c>
      <c r="V22" s="8" t="s">
        <v>350</v>
      </c>
      <c r="W22" s="8" t="s">
        <v>358</v>
      </c>
    </row>
    <row r="23">
      <c r="A23" s="3" t="s">
        <v>303</v>
      </c>
      <c r="B23" s="3" t="s">
        <v>363</v>
      </c>
      <c r="C23" s="3" t="s">
        <v>363</v>
      </c>
      <c r="D23" s="8" t="s">
        <v>364</v>
      </c>
      <c r="E23" s="8" t="s">
        <v>365</v>
      </c>
      <c r="F23" s="8" t="s">
        <v>365</v>
      </c>
      <c r="G23" s="8" t="s">
        <v>335</v>
      </c>
      <c r="H23" s="8" t="s">
        <v>366</v>
      </c>
      <c r="I23" s="8" t="s">
        <v>259</v>
      </c>
      <c r="J23" s="8" t="s">
        <v>257</v>
      </c>
      <c r="K23" s="8" t="s">
        <v>264</v>
      </c>
      <c r="L23" s="8" t="s">
        <v>297</v>
      </c>
      <c r="M23" s="8" t="s">
        <v>365</v>
      </c>
      <c r="N23" s="8" t="s">
        <v>366</v>
      </c>
      <c r="O23" s="8" t="s">
        <v>260</v>
      </c>
      <c r="P23" s="8" t="s">
        <v>367</v>
      </c>
      <c r="Q23" s="8" t="s">
        <v>368</v>
      </c>
      <c r="R23" s="8" t="s">
        <v>368</v>
      </c>
      <c r="S23" s="8" t="s">
        <v>369</v>
      </c>
      <c r="T23" s="8" t="s">
        <v>260</v>
      </c>
      <c r="U23" s="8" t="s">
        <v>260</v>
      </c>
      <c r="V23" s="8" t="s">
        <v>260</v>
      </c>
      <c r="W23" s="8" t="s">
        <v>370</v>
      </c>
    </row>
    <row r="24">
      <c r="A24" s="3" t="s">
        <v>371</v>
      </c>
      <c r="B24" s="3" t="s">
        <v>371</v>
      </c>
      <c r="C24" s="3" t="s">
        <v>348</v>
      </c>
      <c r="D24" s="8" t="s">
        <v>372</v>
      </c>
      <c r="E24" s="8" t="s">
        <v>251</v>
      </c>
      <c r="F24" s="8" t="s">
        <v>232</v>
      </c>
      <c r="G24" s="8" t="s">
        <v>373</v>
      </c>
      <c r="H24" s="8" t="s">
        <v>374</v>
      </c>
      <c r="I24" s="8" t="s">
        <v>176</v>
      </c>
      <c r="J24" s="8" t="s">
        <v>324</v>
      </c>
      <c r="K24" s="8" t="s">
        <v>344</v>
      </c>
      <c r="L24" s="8" t="s">
        <v>231</v>
      </c>
      <c r="M24" s="8" t="s">
        <v>193</v>
      </c>
      <c r="N24" s="8" t="s">
        <v>236</v>
      </c>
      <c r="O24" s="8" t="s">
        <v>342</v>
      </c>
      <c r="P24" s="8" t="s">
        <v>375</v>
      </c>
      <c r="Q24" s="8" t="s">
        <v>376</v>
      </c>
      <c r="R24" s="8" t="s">
        <v>377</v>
      </c>
      <c r="S24" s="8" t="s">
        <v>378</v>
      </c>
      <c r="T24" s="8" t="s">
        <v>379</v>
      </c>
      <c r="U24" s="8" t="s">
        <v>380</v>
      </c>
      <c r="V24" s="8" t="s">
        <v>381</v>
      </c>
      <c r="W24" s="8" t="s">
        <v>382</v>
      </c>
    </row>
    <row r="25">
      <c r="A25" s="3" t="s">
        <v>371</v>
      </c>
      <c r="B25" s="3" t="s">
        <v>371</v>
      </c>
      <c r="C25" s="3" t="s">
        <v>357</v>
      </c>
      <c r="D25" s="8" t="s">
        <v>232</v>
      </c>
      <c r="E25" s="8" t="s">
        <v>383</v>
      </c>
      <c r="F25" s="8" t="s">
        <v>247</v>
      </c>
      <c r="G25" s="8" t="s">
        <v>246</v>
      </c>
      <c r="H25" s="8" t="s">
        <v>384</v>
      </c>
      <c r="I25" s="8" t="s">
        <v>385</v>
      </c>
      <c r="J25" s="8" t="s">
        <v>184</v>
      </c>
      <c r="K25" s="8" t="s">
        <v>332</v>
      </c>
      <c r="L25" s="8" t="s">
        <v>179</v>
      </c>
      <c r="M25" s="8" t="s">
        <v>384</v>
      </c>
      <c r="N25" s="8" t="s">
        <v>182</v>
      </c>
      <c r="O25" s="8" t="s">
        <v>328</v>
      </c>
      <c r="P25" s="8" t="s">
        <v>328</v>
      </c>
      <c r="Q25" s="8" t="s">
        <v>197</v>
      </c>
      <c r="R25" s="8" t="s">
        <v>187</v>
      </c>
      <c r="S25" s="8" t="s">
        <v>182</v>
      </c>
      <c r="T25" s="8" t="s">
        <v>336</v>
      </c>
      <c r="U25" s="8" t="s">
        <v>336</v>
      </c>
      <c r="V25" s="8" t="s">
        <v>300</v>
      </c>
      <c r="W25" s="8" t="s">
        <v>336</v>
      </c>
    </row>
    <row r="26">
      <c r="A26" s="3" t="s">
        <v>371</v>
      </c>
      <c r="B26" s="3" t="s">
        <v>371</v>
      </c>
      <c r="C26" s="3" t="s">
        <v>361</v>
      </c>
      <c r="D26" s="8" t="s">
        <v>295</v>
      </c>
      <c r="E26" s="8" t="s">
        <v>291</v>
      </c>
      <c r="F26" s="8" t="s">
        <v>290</v>
      </c>
      <c r="G26" s="8" t="s">
        <v>386</v>
      </c>
      <c r="H26" s="8" t="s">
        <v>387</v>
      </c>
      <c r="I26" s="8" t="s">
        <v>186</v>
      </c>
      <c r="J26" s="8" t="s">
        <v>293</v>
      </c>
      <c r="K26" s="8" t="s">
        <v>388</v>
      </c>
      <c r="L26" s="8" t="s">
        <v>389</v>
      </c>
      <c r="M26" s="8" t="s">
        <v>260</v>
      </c>
      <c r="N26" s="8" t="s">
        <v>366</v>
      </c>
      <c r="O26" s="8" t="s">
        <v>335</v>
      </c>
      <c r="P26" s="8" t="s">
        <v>272</v>
      </c>
      <c r="Q26" s="8" t="s">
        <v>367</v>
      </c>
      <c r="R26" s="8" t="s">
        <v>367</v>
      </c>
      <c r="S26" s="8" t="s">
        <v>257</v>
      </c>
      <c r="T26" s="8" t="s">
        <v>390</v>
      </c>
      <c r="U26" s="8" t="s">
        <v>365</v>
      </c>
      <c r="V26" s="8" t="s">
        <v>365</v>
      </c>
      <c r="W26" s="8" t="s">
        <v>365</v>
      </c>
    </row>
    <row r="27">
      <c r="A27" s="3" t="s">
        <v>371</v>
      </c>
      <c r="B27" s="3" t="s">
        <v>391</v>
      </c>
      <c r="C27" s="3" t="s">
        <v>391</v>
      </c>
      <c r="D27" s="8" t="s">
        <v>246</v>
      </c>
      <c r="E27" s="8" t="s">
        <v>385</v>
      </c>
      <c r="F27" s="8" t="s">
        <v>179</v>
      </c>
      <c r="G27" s="8" t="s">
        <v>325</v>
      </c>
      <c r="H27" s="8" t="s">
        <v>328</v>
      </c>
      <c r="I27" s="8" t="s">
        <v>182</v>
      </c>
      <c r="J27" s="8" t="s">
        <v>200</v>
      </c>
      <c r="K27" s="8" t="s">
        <v>262</v>
      </c>
      <c r="L27" s="8" t="s">
        <v>203</v>
      </c>
      <c r="M27" s="8" t="s">
        <v>324</v>
      </c>
      <c r="N27" s="8" t="s">
        <v>180</v>
      </c>
      <c r="O27" s="8" t="s">
        <v>245</v>
      </c>
      <c r="P27" s="8" t="s">
        <v>324</v>
      </c>
      <c r="Q27" s="8" t="s">
        <v>178</v>
      </c>
      <c r="R27" s="8" t="s">
        <v>333</v>
      </c>
      <c r="S27" s="8" t="s">
        <v>392</v>
      </c>
      <c r="T27" s="8" t="s">
        <v>393</v>
      </c>
      <c r="U27" s="8" t="s">
        <v>392</v>
      </c>
      <c r="V27" s="8" t="s">
        <v>228</v>
      </c>
      <c r="W27" s="8" t="s">
        <v>394</v>
      </c>
    </row>
    <row r="28">
      <c r="A28" s="3" t="s">
        <v>395</v>
      </c>
      <c r="B28" s="3" t="s">
        <v>396</v>
      </c>
      <c r="C28" s="3" t="s">
        <v>397</v>
      </c>
      <c r="D28" s="8" t="s">
        <v>390</v>
      </c>
      <c r="E28" s="8" t="s">
        <v>390</v>
      </c>
      <c r="F28" s="8" t="s">
        <v>390</v>
      </c>
      <c r="G28" s="8" t="s">
        <v>390</v>
      </c>
      <c r="H28" s="8" t="s">
        <v>390</v>
      </c>
      <c r="I28" s="8" t="s">
        <v>367</v>
      </c>
      <c r="J28" s="8" t="s">
        <v>367</v>
      </c>
      <c r="K28" s="8" t="s">
        <v>398</v>
      </c>
      <c r="L28" s="8" t="s">
        <v>353</v>
      </c>
      <c r="M28" s="8" t="s">
        <v>268</v>
      </c>
      <c r="N28" s="8" t="s">
        <v>354</v>
      </c>
      <c r="O28" s="8" t="s">
        <v>268</v>
      </c>
      <c r="P28" s="8" t="s">
        <v>268</v>
      </c>
      <c r="Q28" s="8" t="s">
        <v>271</v>
      </c>
      <c r="R28" s="8" t="s">
        <v>399</v>
      </c>
      <c r="S28" s="8" t="s">
        <v>272</v>
      </c>
      <c r="T28" s="8" t="s">
        <v>349</v>
      </c>
      <c r="U28" s="8" t="s">
        <v>349</v>
      </c>
      <c r="V28" s="8" t="s">
        <v>261</v>
      </c>
      <c r="W28" s="8" t="s">
        <v>261</v>
      </c>
    </row>
    <row r="29">
      <c r="A29" s="3" t="s">
        <v>395</v>
      </c>
      <c r="B29" s="3" t="s">
        <v>396</v>
      </c>
      <c r="C29" s="3" t="s">
        <v>400</v>
      </c>
      <c r="D29" s="8" t="s">
        <v>358</v>
      </c>
      <c r="E29" s="8" t="s">
        <v>358</v>
      </c>
      <c r="F29" s="8" t="s">
        <v>358</v>
      </c>
      <c r="G29" s="8" t="s">
        <v>358</v>
      </c>
      <c r="H29" s="8" t="s">
        <v>358</v>
      </c>
      <c r="I29" s="8" t="s">
        <v>358</v>
      </c>
      <c r="J29" s="8" t="s">
        <v>358</v>
      </c>
      <c r="K29" s="8" t="s">
        <v>358</v>
      </c>
      <c r="L29" s="8" t="s">
        <v>358</v>
      </c>
      <c r="M29" s="8" t="s">
        <v>358</v>
      </c>
      <c r="N29" s="8" t="s">
        <v>358</v>
      </c>
      <c r="O29" s="8" t="s">
        <v>358</v>
      </c>
      <c r="P29" s="8" t="s">
        <v>358</v>
      </c>
      <c r="Q29" s="8" t="s">
        <v>358</v>
      </c>
      <c r="R29" s="8" t="s">
        <v>358</v>
      </c>
      <c r="S29" s="8" t="s">
        <v>358</v>
      </c>
      <c r="T29" s="8" t="s">
        <v>358</v>
      </c>
      <c r="U29" s="8" t="s">
        <v>358</v>
      </c>
      <c r="V29" s="8" t="s">
        <v>358</v>
      </c>
      <c r="W29" s="8" t="s">
        <v>358</v>
      </c>
    </row>
    <row r="30">
      <c r="A30" s="3" t="s">
        <v>395</v>
      </c>
      <c r="B30" s="3" t="s">
        <v>401</v>
      </c>
      <c r="C30" s="3" t="s">
        <v>401</v>
      </c>
      <c r="D30" s="8" t="s">
        <v>258</v>
      </c>
      <c r="E30" s="8" t="s">
        <v>402</v>
      </c>
      <c r="F30" s="8" t="s">
        <v>258</v>
      </c>
      <c r="G30" s="8" t="s">
        <v>261</v>
      </c>
      <c r="H30" s="8" t="s">
        <v>271</v>
      </c>
      <c r="I30" s="8" t="s">
        <v>258</v>
      </c>
      <c r="J30" s="8" t="s">
        <v>402</v>
      </c>
      <c r="K30" s="8" t="s">
        <v>354</v>
      </c>
      <c r="L30" s="8" t="s">
        <v>274</v>
      </c>
      <c r="M30" s="8" t="s">
        <v>353</v>
      </c>
      <c r="N30" s="8" t="s">
        <v>267</v>
      </c>
      <c r="O30" s="8" t="s">
        <v>353</v>
      </c>
      <c r="P30" s="8" t="s">
        <v>353</v>
      </c>
      <c r="Q30" s="8" t="s">
        <v>352</v>
      </c>
      <c r="R30" s="8" t="s">
        <v>402</v>
      </c>
      <c r="S30" s="8" t="s">
        <v>271</v>
      </c>
      <c r="T30" s="8" t="s">
        <v>266</v>
      </c>
      <c r="U30" s="8" t="s">
        <v>266</v>
      </c>
      <c r="V30" s="8" t="s">
        <v>349</v>
      </c>
      <c r="W30" s="8" t="s">
        <v>349</v>
      </c>
    </row>
    <row r="31">
      <c r="A31" s="3" t="s">
        <v>395</v>
      </c>
      <c r="B31" s="3" t="s">
        <v>403</v>
      </c>
      <c r="C31" s="3" t="s">
        <v>403</v>
      </c>
      <c r="D31" s="8" t="s">
        <v>265</v>
      </c>
      <c r="E31" s="8" t="s">
        <v>368</v>
      </c>
      <c r="F31" s="8" t="s">
        <v>366</v>
      </c>
      <c r="G31" s="8" t="s">
        <v>298</v>
      </c>
      <c r="H31" s="8" t="s">
        <v>183</v>
      </c>
      <c r="I31" s="8" t="s">
        <v>299</v>
      </c>
      <c r="J31" s="8" t="s">
        <v>387</v>
      </c>
      <c r="K31" s="8" t="s">
        <v>290</v>
      </c>
      <c r="L31" s="8" t="s">
        <v>198</v>
      </c>
      <c r="M31" s="8" t="s">
        <v>183</v>
      </c>
      <c r="N31" s="8" t="s">
        <v>300</v>
      </c>
      <c r="O31" s="8" t="s">
        <v>404</v>
      </c>
      <c r="P31" s="8" t="s">
        <v>290</v>
      </c>
      <c r="Q31" s="8" t="s">
        <v>186</v>
      </c>
      <c r="R31" s="8" t="s">
        <v>296</v>
      </c>
      <c r="S31" s="8" t="s">
        <v>302</v>
      </c>
      <c r="T31" s="8" t="s">
        <v>405</v>
      </c>
      <c r="U31" s="8" t="s">
        <v>406</v>
      </c>
      <c r="V31" s="8" t="s">
        <v>293</v>
      </c>
      <c r="W31" s="8" t="s">
        <v>272</v>
      </c>
    </row>
    <row r="32">
      <c r="A32" s="3" t="s">
        <v>395</v>
      </c>
      <c r="B32" s="3" t="s">
        <v>407</v>
      </c>
      <c r="C32" s="3" t="s">
        <v>407</v>
      </c>
      <c r="D32" s="8" t="s">
        <v>367</v>
      </c>
      <c r="E32" s="8" t="s">
        <v>368</v>
      </c>
      <c r="F32" s="8" t="s">
        <v>368</v>
      </c>
      <c r="G32" s="8" t="s">
        <v>367</v>
      </c>
      <c r="H32" s="8" t="s">
        <v>301</v>
      </c>
      <c r="I32" s="8" t="s">
        <v>369</v>
      </c>
      <c r="J32" s="8" t="s">
        <v>298</v>
      </c>
      <c r="K32" s="8" t="s">
        <v>408</v>
      </c>
      <c r="L32" s="8" t="s">
        <v>200</v>
      </c>
      <c r="M32" s="8" t="s">
        <v>197</v>
      </c>
      <c r="N32" s="8" t="s">
        <v>197</v>
      </c>
      <c r="O32" s="8" t="s">
        <v>383</v>
      </c>
      <c r="P32" s="8" t="s">
        <v>196</v>
      </c>
      <c r="Q32" s="8" t="s">
        <v>322</v>
      </c>
      <c r="R32" s="8" t="s">
        <v>218</v>
      </c>
      <c r="S32" s="8" t="s">
        <v>342</v>
      </c>
      <c r="T32" s="8" t="s">
        <v>342</v>
      </c>
      <c r="U32" s="8" t="s">
        <v>409</v>
      </c>
      <c r="V32" s="8" t="s">
        <v>410</v>
      </c>
      <c r="W32" s="8" t="s">
        <v>411</v>
      </c>
    </row>
    <row r="33">
      <c r="A33" s="3" t="s">
        <v>395</v>
      </c>
      <c r="B33" s="3" t="s">
        <v>412</v>
      </c>
      <c r="C33" s="3" t="s">
        <v>412</v>
      </c>
      <c r="D33" s="8" t="s">
        <v>386</v>
      </c>
      <c r="E33" s="8" t="s">
        <v>284</v>
      </c>
      <c r="F33" s="8" t="s">
        <v>405</v>
      </c>
      <c r="G33" s="8" t="s">
        <v>186</v>
      </c>
      <c r="H33" s="8" t="s">
        <v>200</v>
      </c>
      <c r="I33" s="8" t="s">
        <v>405</v>
      </c>
      <c r="J33" s="8" t="s">
        <v>334</v>
      </c>
      <c r="K33" s="8" t="s">
        <v>284</v>
      </c>
      <c r="L33" s="8" t="s">
        <v>186</v>
      </c>
      <c r="M33" s="8" t="s">
        <v>413</v>
      </c>
      <c r="N33" s="8" t="s">
        <v>185</v>
      </c>
      <c r="O33" s="8" t="s">
        <v>302</v>
      </c>
      <c r="P33" s="8" t="s">
        <v>404</v>
      </c>
      <c r="Q33" s="8" t="s">
        <v>297</v>
      </c>
      <c r="R33" s="8" t="s">
        <v>413</v>
      </c>
      <c r="S33" s="8" t="s">
        <v>300</v>
      </c>
      <c r="T33" s="8" t="s">
        <v>413</v>
      </c>
      <c r="U33" s="8" t="s">
        <v>188</v>
      </c>
      <c r="V33" s="8" t="s">
        <v>413</v>
      </c>
      <c r="W33" s="8" t="s">
        <v>200</v>
      </c>
    </row>
    <row r="34">
      <c r="A34" s="10" t="s">
        <v>395</v>
      </c>
      <c r="B34" s="10" t="s">
        <v>414</v>
      </c>
      <c r="C34" s="10" t="s">
        <v>414</v>
      </c>
      <c r="D34" s="9" t="s">
        <v>370</v>
      </c>
      <c r="E34" s="9" t="s">
        <v>335</v>
      </c>
      <c r="F34" s="9" t="s">
        <v>335</v>
      </c>
      <c r="G34" s="9" t="s">
        <v>257</v>
      </c>
      <c r="H34" s="9" t="s">
        <v>293</v>
      </c>
      <c r="I34" s="9" t="s">
        <v>257</v>
      </c>
      <c r="J34" s="9" t="s">
        <v>293</v>
      </c>
      <c r="K34" s="9" t="s">
        <v>259</v>
      </c>
      <c r="L34" s="9" t="s">
        <v>364</v>
      </c>
      <c r="M34" s="9" t="s">
        <v>406</v>
      </c>
      <c r="N34" s="9" t="s">
        <v>366</v>
      </c>
      <c r="O34" s="9" t="s">
        <v>335</v>
      </c>
      <c r="P34" s="9" t="s">
        <v>366</v>
      </c>
      <c r="Q34" s="9" t="s">
        <v>408</v>
      </c>
      <c r="R34" s="9" t="s">
        <v>404</v>
      </c>
      <c r="S34" s="9" t="s">
        <v>293</v>
      </c>
      <c r="T34" s="9" t="s">
        <v>257</v>
      </c>
      <c r="U34" s="9" t="s">
        <v>259</v>
      </c>
      <c r="V34" s="9" t="s">
        <v>415</v>
      </c>
      <c r="W34" s="9" t="s">
        <v>293</v>
      </c>
    </row>
    <row r="35">
      <c r="A35" s="10" t="s">
        <v>416</v>
      </c>
      <c r="B35" s="10" t="s">
        <v>416</v>
      </c>
      <c r="C35" s="10" t="s">
        <v>416</v>
      </c>
      <c r="D35" s="9" t="s">
        <v>386</v>
      </c>
      <c r="E35" s="9" t="s">
        <v>284</v>
      </c>
      <c r="F35" s="9" t="s">
        <v>405</v>
      </c>
      <c r="G35" s="9" t="s">
        <v>186</v>
      </c>
      <c r="H35" s="9" t="s">
        <v>200</v>
      </c>
      <c r="I35" s="9" t="s">
        <v>405</v>
      </c>
      <c r="J35" s="9" t="s">
        <v>334</v>
      </c>
      <c r="K35" s="9" t="s">
        <v>284</v>
      </c>
      <c r="L35" s="9" t="s">
        <v>186</v>
      </c>
      <c r="M35" s="9" t="s">
        <v>413</v>
      </c>
      <c r="N35" s="9" t="s">
        <v>185</v>
      </c>
      <c r="O35" s="9" t="s">
        <v>302</v>
      </c>
      <c r="P35" s="9" t="s">
        <v>404</v>
      </c>
      <c r="Q35" s="9" t="s">
        <v>297</v>
      </c>
      <c r="R35" s="9" t="s">
        <v>413</v>
      </c>
      <c r="S35" s="9" t="s">
        <v>300</v>
      </c>
      <c r="T35" s="9" t="s">
        <v>413</v>
      </c>
      <c r="U35" s="9" t="s">
        <v>188</v>
      </c>
      <c r="V35" s="9" t="s">
        <v>413</v>
      </c>
      <c r="W35" s="9" t="s">
        <v>200</v>
      </c>
    </row>
    <row r="38">
      <c r="A38" s="12" t="str">
        <f>=HYPERLINK("#'Contents'!A1", "Click here to return to the contents")</f>
      </c>
    </row>
    <row r="40">
      <c r="A40" s="12" t="str">
        <f>=HYPERLINK("#'Notes'!A1", "Click here to return to the Notes")</f>
      </c>
    </row>
  </sheetData>
  <pageMargins left="0.7" right="0.7" top="0.75" bottom="0.75" header="0.3" footer="0.3"/>
  <pageSetup paperSize="9" orientation="portrait" horizontalDpi="300" verticalDpi="300" r:id="rId2"/>
  <tableParts count="1">
    <tablePart r:id="rId4"/>
  </tablePart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2070</v>
      </c>
      <c r="B1" s="1"/>
      <c r="C1" s="1"/>
      <c r="D1" s="1"/>
      <c r="E1" s="1"/>
      <c r="F1" s="1"/>
      <c r="G1" s="1"/>
      <c r="H1" s="1"/>
      <c r="I1" s="1"/>
      <c r="J1" s="1"/>
      <c r="K1" s="1"/>
      <c r="L1" s="1"/>
      <c r="M1" s="1"/>
      <c r="N1" s="1"/>
      <c r="O1" s="1"/>
      <c r="P1" s="1"/>
      <c r="Q1" s="1"/>
      <c r="R1" s="1"/>
      <c r="S1" s="1"/>
      <c r="T1" s="1"/>
      <c r="U1" s="1"/>
    </row>
    <row r="2">
      <c r="A2" s="7" t="s">
        <v>143</v>
      </c>
    </row>
    <row r="3">
      <c r="A3" s="7" t="s">
        <v>2071</v>
      </c>
    </row>
    <row r="4">
      <c r="A4" s="7" t="s">
        <v>665</v>
      </c>
    </row>
    <row r="5">
      <c r="A5" s="7" t="s">
        <v>419</v>
      </c>
    </row>
    <row r="6">
      <c r="A6" s="6" t="s">
        <v>148</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1855</v>
      </c>
      <c r="B7" s="8" t="s">
        <v>645</v>
      </c>
      <c r="C7" s="8" t="s">
        <v>645</v>
      </c>
      <c r="D7" s="8" t="s">
        <v>645</v>
      </c>
      <c r="E7" s="8" t="s">
        <v>645</v>
      </c>
      <c r="F7" s="8" t="s">
        <v>645</v>
      </c>
      <c r="G7" s="8" t="s">
        <v>645</v>
      </c>
      <c r="H7" s="8" t="s">
        <v>645</v>
      </c>
      <c r="I7" s="8" t="s">
        <v>645</v>
      </c>
      <c r="J7" s="8" t="s">
        <v>645</v>
      </c>
      <c r="K7" s="8" t="s">
        <v>480</v>
      </c>
      <c r="L7" s="8" t="s">
        <v>460</v>
      </c>
      <c r="M7" s="8" t="s">
        <v>460</v>
      </c>
      <c r="N7" s="8" t="s">
        <v>467</v>
      </c>
      <c r="O7" s="8" t="s">
        <v>519</v>
      </c>
      <c r="P7" s="8" t="s">
        <v>467</v>
      </c>
      <c r="Q7" s="8" t="s">
        <v>464</v>
      </c>
      <c r="R7" s="8" t="s">
        <v>461</v>
      </c>
      <c r="S7" s="8" t="s">
        <v>490</v>
      </c>
      <c r="T7" s="8" t="s">
        <v>622</v>
      </c>
      <c r="U7" s="8" t="s">
        <v>617</v>
      </c>
    </row>
    <row r="8">
      <c r="A8" s="3" t="s">
        <v>1856</v>
      </c>
      <c r="B8" s="8" t="s">
        <v>483</v>
      </c>
      <c r="C8" s="8" t="s">
        <v>617</v>
      </c>
      <c r="D8" s="8" t="s">
        <v>620</v>
      </c>
      <c r="E8" s="8" t="s">
        <v>498</v>
      </c>
      <c r="F8" s="8" t="s">
        <v>497</v>
      </c>
      <c r="G8" s="8" t="s">
        <v>526</v>
      </c>
      <c r="H8" s="8" t="s">
        <v>468</v>
      </c>
      <c r="I8" s="8" t="s">
        <v>465</v>
      </c>
      <c r="J8" s="8" t="s">
        <v>465</v>
      </c>
      <c r="K8" s="8" t="s">
        <v>448</v>
      </c>
      <c r="L8" s="8" t="s">
        <v>461</v>
      </c>
      <c r="M8" s="8" t="s">
        <v>461</v>
      </c>
      <c r="N8" s="8" t="s">
        <v>446</v>
      </c>
      <c r="O8" s="8" t="s">
        <v>445</v>
      </c>
      <c r="P8" s="8" t="s">
        <v>446</v>
      </c>
      <c r="Q8" s="8" t="s">
        <v>467</v>
      </c>
      <c r="R8" s="8" t="s">
        <v>446</v>
      </c>
      <c r="S8" s="8" t="s">
        <v>498</v>
      </c>
      <c r="T8" s="8" t="s">
        <v>524</v>
      </c>
      <c r="U8" s="8" t="s">
        <v>524</v>
      </c>
    </row>
    <row r="9">
      <c r="A9" s="3" t="s">
        <v>1857</v>
      </c>
      <c r="B9" s="8" t="s">
        <v>645</v>
      </c>
      <c r="C9" s="8" t="s">
        <v>645</v>
      </c>
      <c r="D9" s="8" t="s">
        <v>645</v>
      </c>
      <c r="E9" s="8" t="s">
        <v>645</v>
      </c>
      <c r="F9" s="8" t="s">
        <v>645</v>
      </c>
      <c r="G9" s="8" t="s">
        <v>645</v>
      </c>
      <c r="H9" s="8" t="s">
        <v>645</v>
      </c>
      <c r="I9" s="8" t="s">
        <v>645</v>
      </c>
      <c r="J9" s="8" t="s">
        <v>645</v>
      </c>
      <c r="K9" s="8" t="s">
        <v>450</v>
      </c>
      <c r="L9" s="8" t="s">
        <v>445</v>
      </c>
      <c r="M9" s="8" t="s">
        <v>445</v>
      </c>
      <c r="N9" s="8" t="s">
        <v>449</v>
      </c>
      <c r="O9" s="8" t="s">
        <v>449</v>
      </c>
      <c r="P9" s="8" t="s">
        <v>449</v>
      </c>
      <c r="Q9" s="8" t="s">
        <v>448</v>
      </c>
      <c r="R9" s="8" t="s">
        <v>450</v>
      </c>
      <c r="S9" s="8" t="s">
        <v>458</v>
      </c>
      <c r="T9" s="8" t="s">
        <v>463</v>
      </c>
      <c r="U9" s="8" t="s">
        <v>469</v>
      </c>
    </row>
    <row r="10">
      <c r="A10" s="3" t="s">
        <v>1153</v>
      </c>
      <c r="B10" s="8" t="s">
        <v>468</v>
      </c>
      <c r="C10" s="8" t="s">
        <v>456</v>
      </c>
      <c r="D10" s="8" t="s">
        <v>464</v>
      </c>
      <c r="E10" s="8" t="s">
        <v>461</v>
      </c>
      <c r="F10" s="8" t="s">
        <v>464</v>
      </c>
      <c r="G10" s="8" t="s">
        <v>445</v>
      </c>
      <c r="H10" s="8" t="s">
        <v>449</v>
      </c>
      <c r="I10" s="8" t="s">
        <v>461</v>
      </c>
      <c r="J10" s="8" t="s">
        <v>467</v>
      </c>
      <c r="K10" s="8" t="s">
        <v>442</v>
      </c>
      <c r="L10" s="8" t="s">
        <v>450</v>
      </c>
      <c r="M10" s="8" t="s">
        <v>434</v>
      </c>
      <c r="N10" s="8" t="s">
        <v>435</v>
      </c>
      <c r="O10" s="8" t="s">
        <v>435</v>
      </c>
      <c r="P10" s="8" t="s">
        <v>435</v>
      </c>
      <c r="Q10" s="8" t="s">
        <v>440</v>
      </c>
      <c r="R10" s="8" t="s">
        <v>442</v>
      </c>
      <c r="S10" s="8" t="s">
        <v>461</v>
      </c>
      <c r="T10" s="8" t="s">
        <v>462</v>
      </c>
      <c r="U10" s="8" t="s">
        <v>462</v>
      </c>
    </row>
    <row r="11">
      <c r="A11" s="3" t="s">
        <v>1785</v>
      </c>
      <c r="B11" s="8" t="s">
        <v>454</v>
      </c>
      <c r="C11" s="8" t="s">
        <v>455</v>
      </c>
      <c r="D11" s="8" t="s">
        <v>454</v>
      </c>
      <c r="E11" s="8" t="s">
        <v>454</v>
      </c>
      <c r="F11" s="8" t="s">
        <v>454</v>
      </c>
      <c r="G11" s="8" t="s">
        <v>454</v>
      </c>
      <c r="H11" s="8" t="s">
        <v>454</v>
      </c>
      <c r="I11" s="8" t="s">
        <v>454</v>
      </c>
      <c r="J11" s="8" t="s">
        <v>454</v>
      </c>
      <c r="K11" s="8" t="s">
        <v>454</v>
      </c>
      <c r="L11" s="8" t="s">
        <v>455</v>
      </c>
      <c r="M11" s="8" t="s">
        <v>455</v>
      </c>
      <c r="N11" s="8" t="s">
        <v>455</v>
      </c>
      <c r="O11" s="8" t="s">
        <v>454</v>
      </c>
      <c r="P11" s="8" t="s">
        <v>454</v>
      </c>
      <c r="Q11" s="8" t="s">
        <v>454</v>
      </c>
      <c r="R11" s="8" t="s">
        <v>454</v>
      </c>
      <c r="S11" s="8" t="s">
        <v>454</v>
      </c>
      <c r="T11" s="8" t="s">
        <v>454</v>
      </c>
      <c r="U11" s="8" t="s">
        <v>454</v>
      </c>
    </row>
    <row r="12">
      <c r="A12" s="3" t="s">
        <v>1858</v>
      </c>
      <c r="B12" s="8" t="s">
        <v>645</v>
      </c>
      <c r="C12" s="8" t="s">
        <v>645</v>
      </c>
      <c r="D12" s="8" t="s">
        <v>645</v>
      </c>
      <c r="E12" s="8" t="s">
        <v>645</v>
      </c>
      <c r="F12" s="8" t="s">
        <v>645</v>
      </c>
      <c r="G12" s="8" t="s">
        <v>645</v>
      </c>
      <c r="H12" s="8" t="s">
        <v>645</v>
      </c>
      <c r="I12" s="8" t="s">
        <v>645</v>
      </c>
      <c r="J12" s="8" t="s">
        <v>645</v>
      </c>
      <c r="K12" s="8" t="s">
        <v>435</v>
      </c>
      <c r="L12" s="8" t="s">
        <v>440</v>
      </c>
      <c r="M12" s="8" t="s">
        <v>441</v>
      </c>
      <c r="N12" s="8" t="s">
        <v>440</v>
      </c>
      <c r="O12" s="8" t="s">
        <v>441</v>
      </c>
      <c r="P12" s="8" t="s">
        <v>440</v>
      </c>
      <c r="Q12" s="8" t="s">
        <v>447</v>
      </c>
      <c r="R12" s="8" t="s">
        <v>434</v>
      </c>
      <c r="S12" s="8" t="s">
        <v>465</v>
      </c>
      <c r="T12" s="8" t="s">
        <v>469</v>
      </c>
      <c r="U12" s="8" t="s">
        <v>469</v>
      </c>
    </row>
    <row r="13">
      <c r="A13" s="3" t="s">
        <v>1859</v>
      </c>
      <c r="B13" s="8" t="s">
        <v>464</v>
      </c>
      <c r="C13" s="8" t="s">
        <v>462</v>
      </c>
      <c r="D13" s="8" t="s">
        <v>480</v>
      </c>
      <c r="E13" s="8" t="s">
        <v>481</v>
      </c>
      <c r="F13" s="8" t="s">
        <v>447</v>
      </c>
      <c r="G13" s="8" t="s">
        <v>448</v>
      </c>
      <c r="H13" s="8" t="s">
        <v>440</v>
      </c>
      <c r="I13" s="8" t="s">
        <v>436</v>
      </c>
      <c r="J13" s="8" t="s">
        <v>436</v>
      </c>
      <c r="K13" s="8" t="s">
        <v>436</v>
      </c>
      <c r="L13" s="8" t="s">
        <v>438</v>
      </c>
      <c r="M13" s="8" t="s">
        <v>442</v>
      </c>
      <c r="N13" s="8" t="s">
        <v>438</v>
      </c>
      <c r="O13" s="8" t="s">
        <v>438</v>
      </c>
      <c r="P13" s="8" t="s">
        <v>438</v>
      </c>
      <c r="Q13" s="8" t="s">
        <v>435</v>
      </c>
      <c r="R13" s="8" t="s">
        <v>438</v>
      </c>
      <c r="S13" s="8" t="s">
        <v>481</v>
      </c>
      <c r="T13" s="8" t="s">
        <v>445</v>
      </c>
      <c r="U13" s="8" t="s">
        <v>480</v>
      </c>
    </row>
    <row r="14">
      <c r="A14" s="3" t="s">
        <v>1860</v>
      </c>
      <c r="B14" s="8" t="s">
        <v>645</v>
      </c>
      <c r="C14" s="8" t="s">
        <v>645</v>
      </c>
      <c r="D14" s="8" t="s">
        <v>645</v>
      </c>
      <c r="E14" s="8" t="s">
        <v>645</v>
      </c>
      <c r="F14" s="8" t="s">
        <v>645</v>
      </c>
      <c r="G14" s="8" t="s">
        <v>645</v>
      </c>
      <c r="H14" s="8" t="s">
        <v>645</v>
      </c>
      <c r="I14" s="8" t="s">
        <v>645</v>
      </c>
      <c r="J14" s="8" t="s">
        <v>645</v>
      </c>
      <c r="K14" s="8" t="s">
        <v>444</v>
      </c>
      <c r="L14" s="8" t="s">
        <v>443</v>
      </c>
      <c r="M14" s="8" t="s">
        <v>437</v>
      </c>
      <c r="N14" s="8" t="s">
        <v>439</v>
      </c>
      <c r="O14" s="8" t="s">
        <v>439</v>
      </c>
      <c r="P14" s="8" t="s">
        <v>443</v>
      </c>
      <c r="Q14" s="8" t="s">
        <v>443</v>
      </c>
      <c r="R14" s="8" t="s">
        <v>439</v>
      </c>
      <c r="S14" s="8" t="s">
        <v>437</v>
      </c>
      <c r="T14" s="8" t="s">
        <v>436</v>
      </c>
      <c r="U14" s="8" t="s">
        <v>436</v>
      </c>
    </row>
    <row r="15">
      <c r="A15" s="10" t="s">
        <v>869</v>
      </c>
      <c r="B15" s="9" t="s">
        <v>2072</v>
      </c>
      <c r="C15" s="9" t="s">
        <v>537</v>
      </c>
      <c r="D15" s="9" t="s">
        <v>2073</v>
      </c>
      <c r="E15" s="9" t="s">
        <v>2046</v>
      </c>
      <c r="F15" s="9" t="s">
        <v>2067</v>
      </c>
      <c r="G15" s="9" t="s">
        <v>2074</v>
      </c>
      <c r="H15" s="9" t="s">
        <v>2075</v>
      </c>
      <c r="I15" s="9" t="s">
        <v>2076</v>
      </c>
      <c r="J15" s="9" t="s">
        <v>2077</v>
      </c>
      <c r="K15" s="9" t="s">
        <v>2015</v>
      </c>
      <c r="L15" s="9" t="s">
        <v>2078</v>
      </c>
      <c r="M15" s="9" t="s">
        <v>1850</v>
      </c>
      <c r="N15" s="9" t="s">
        <v>2079</v>
      </c>
      <c r="O15" s="9" t="s">
        <v>1570</v>
      </c>
      <c r="P15" s="9" t="s">
        <v>2080</v>
      </c>
      <c r="Q15" s="9" t="s">
        <v>2074</v>
      </c>
      <c r="R15" s="9" t="s">
        <v>1568</v>
      </c>
      <c r="S15" s="9" t="s">
        <v>2081</v>
      </c>
      <c r="T15" s="9" t="s">
        <v>2082</v>
      </c>
      <c r="U15" s="9" t="s">
        <v>1532</v>
      </c>
    </row>
    <row r="16">
      <c r="A16" s="3" t="s">
        <v>885</v>
      </c>
      <c r="B16" s="8" t="s">
        <v>2083</v>
      </c>
      <c r="C16" s="8" t="s">
        <v>1568</v>
      </c>
      <c r="D16" s="8" t="s">
        <v>2084</v>
      </c>
      <c r="E16" s="8" t="s">
        <v>2049</v>
      </c>
      <c r="F16" s="8" t="s">
        <v>2085</v>
      </c>
      <c r="G16" s="8" t="s">
        <v>2073</v>
      </c>
      <c r="H16" s="8" t="s">
        <v>2086</v>
      </c>
      <c r="I16" s="8" t="s">
        <v>1828</v>
      </c>
      <c r="J16" s="8" t="s">
        <v>2087</v>
      </c>
      <c r="K16" s="8" t="s">
        <v>2046</v>
      </c>
      <c r="L16" s="8" t="s">
        <v>1625</v>
      </c>
      <c r="M16" s="8" t="s">
        <v>537</v>
      </c>
      <c r="N16" s="8" t="s">
        <v>1801</v>
      </c>
      <c r="O16" s="8" t="s">
        <v>2079</v>
      </c>
      <c r="P16" s="8" t="s">
        <v>2088</v>
      </c>
      <c r="Q16" s="8" t="s">
        <v>1838</v>
      </c>
      <c r="R16" s="8" t="s">
        <v>2089</v>
      </c>
      <c r="S16" s="8" t="s">
        <v>2090</v>
      </c>
      <c r="T16" s="8" t="s">
        <v>2091</v>
      </c>
      <c r="U16" s="8" t="s">
        <v>2092</v>
      </c>
    </row>
    <row r="17">
      <c r="A17" s="10" t="s">
        <v>902</v>
      </c>
      <c r="B17" s="9" t="s">
        <v>295</v>
      </c>
      <c r="C17" s="9" t="s">
        <v>291</v>
      </c>
      <c r="D17" s="9" t="s">
        <v>290</v>
      </c>
      <c r="E17" s="9" t="s">
        <v>386</v>
      </c>
      <c r="F17" s="9" t="s">
        <v>387</v>
      </c>
      <c r="G17" s="9" t="s">
        <v>186</v>
      </c>
      <c r="H17" s="9" t="s">
        <v>293</v>
      </c>
      <c r="I17" s="9" t="s">
        <v>388</v>
      </c>
      <c r="J17" s="9" t="s">
        <v>389</v>
      </c>
      <c r="K17" s="9" t="s">
        <v>260</v>
      </c>
      <c r="L17" s="9" t="s">
        <v>366</v>
      </c>
      <c r="M17" s="9" t="s">
        <v>335</v>
      </c>
      <c r="N17" s="9" t="s">
        <v>272</v>
      </c>
      <c r="O17" s="9" t="s">
        <v>367</v>
      </c>
      <c r="P17" s="9" t="s">
        <v>367</v>
      </c>
      <c r="Q17" s="9" t="s">
        <v>257</v>
      </c>
      <c r="R17" s="9" t="s">
        <v>390</v>
      </c>
      <c r="S17" s="9" t="s">
        <v>365</v>
      </c>
      <c r="T17" s="9" t="s">
        <v>365</v>
      </c>
      <c r="U17" s="9" t="s">
        <v>365</v>
      </c>
    </row>
    <row r="20">
      <c r="A20" s="12" t="str">
        <f>=HYPERLINK("#'Contents'!A1", "Click here to return to the contents")</f>
      </c>
    </row>
    <row r="22">
      <c r="A22" s="12" t="str">
        <f>=HYPERLINK("#'Notes'!A1", "Click here to return to the Notes")</f>
      </c>
    </row>
  </sheetData>
  <pageMargins left="0.7" right="0.7" top="0.75" bottom="0.75" header="0.3" footer="0.3"/>
  <pageSetup paperSize="9" orientation="portrait" horizontalDpi="300" verticalDpi="300" r:id="rId2"/>
  <tableParts count="1">
    <tablePart r:id="rId54"/>
  </tableParts>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2093</v>
      </c>
      <c r="B1" s="1"/>
      <c r="C1" s="1"/>
      <c r="D1" s="1"/>
      <c r="E1" s="1"/>
      <c r="F1" s="1"/>
      <c r="G1" s="1"/>
      <c r="H1" s="1"/>
      <c r="I1" s="1"/>
      <c r="J1" s="1"/>
      <c r="K1" s="1"/>
      <c r="L1" s="1"/>
      <c r="M1" s="1"/>
      <c r="N1" s="1"/>
      <c r="O1" s="1"/>
      <c r="P1" s="1"/>
      <c r="Q1" s="1"/>
      <c r="R1" s="1"/>
      <c r="S1" s="1"/>
      <c r="T1" s="1"/>
      <c r="U1" s="1"/>
    </row>
    <row r="2">
      <c r="A2" s="7" t="s">
        <v>143</v>
      </c>
    </row>
    <row r="3">
      <c r="A3" s="7" t="s">
        <v>2094</v>
      </c>
    </row>
    <row r="4">
      <c r="A4" s="7" t="s">
        <v>145</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397</v>
      </c>
      <c r="B6" s="8" t="s">
        <v>390</v>
      </c>
      <c r="C6" s="8" t="s">
        <v>390</v>
      </c>
      <c r="D6" s="8" t="s">
        <v>390</v>
      </c>
      <c r="E6" s="8" t="s">
        <v>390</v>
      </c>
      <c r="F6" s="8" t="s">
        <v>390</v>
      </c>
      <c r="G6" s="8" t="s">
        <v>367</v>
      </c>
      <c r="H6" s="8" t="s">
        <v>367</v>
      </c>
      <c r="I6" s="8" t="s">
        <v>398</v>
      </c>
      <c r="J6" s="8" t="s">
        <v>353</v>
      </c>
      <c r="K6" s="8" t="s">
        <v>268</v>
      </c>
      <c r="L6" s="8" t="s">
        <v>354</v>
      </c>
      <c r="M6" s="8" t="s">
        <v>268</v>
      </c>
      <c r="N6" s="8" t="s">
        <v>268</v>
      </c>
      <c r="O6" s="8" t="s">
        <v>271</v>
      </c>
      <c r="P6" s="8" t="s">
        <v>399</v>
      </c>
      <c r="Q6" s="8" t="s">
        <v>272</v>
      </c>
      <c r="R6" s="8" t="s">
        <v>349</v>
      </c>
      <c r="S6" s="8" t="s">
        <v>349</v>
      </c>
      <c r="T6" s="8" t="s">
        <v>261</v>
      </c>
      <c r="U6" s="8" t="s">
        <v>261</v>
      </c>
    </row>
    <row r="7">
      <c r="A7" s="3" t="s">
        <v>400</v>
      </c>
      <c r="B7" s="8" t="s">
        <v>358</v>
      </c>
      <c r="C7" s="8" t="s">
        <v>358</v>
      </c>
      <c r="D7" s="8" t="s">
        <v>358</v>
      </c>
      <c r="E7" s="8" t="s">
        <v>358</v>
      </c>
      <c r="F7" s="8" t="s">
        <v>358</v>
      </c>
      <c r="G7" s="8" t="s">
        <v>358</v>
      </c>
      <c r="H7" s="8" t="s">
        <v>358</v>
      </c>
      <c r="I7" s="8" t="s">
        <v>358</v>
      </c>
      <c r="J7" s="8" t="s">
        <v>358</v>
      </c>
      <c r="K7" s="8" t="s">
        <v>358</v>
      </c>
      <c r="L7" s="8" t="s">
        <v>358</v>
      </c>
      <c r="M7" s="8" t="s">
        <v>358</v>
      </c>
      <c r="N7" s="8" t="s">
        <v>358</v>
      </c>
      <c r="O7" s="8" t="s">
        <v>358</v>
      </c>
      <c r="P7" s="8" t="s">
        <v>358</v>
      </c>
      <c r="Q7" s="8" t="s">
        <v>358</v>
      </c>
      <c r="R7" s="8" t="s">
        <v>358</v>
      </c>
      <c r="S7" s="8" t="s">
        <v>358</v>
      </c>
      <c r="T7" s="8" t="s">
        <v>358</v>
      </c>
      <c r="U7" s="8" t="s">
        <v>358</v>
      </c>
    </row>
    <row r="8">
      <c r="A8" s="3" t="s">
        <v>403</v>
      </c>
      <c r="B8" s="8" t="s">
        <v>265</v>
      </c>
      <c r="C8" s="8" t="s">
        <v>368</v>
      </c>
      <c r="D8" s="8" t="s">
        <v>366</v>
      </c>
      <c r="E8" s="8" t="s">
        <v>298</v>
      </c>
      <c r="F8" s="8" t="s">
        <v>183</v>
      </c>
      <c r="G8" s="8" t="s">
        <v>299</v>
      </c>
      <c r="H8" s="8" t="s">
        <v>387</v>
      </c>
      <c r="I8" s="8" t="s">
        <v>290</v>
      </c>
      <c r="J8" s="8" t="s">
        <v>198</v>
      </c>
      <c r="K8" s="8" t="s">
        <v>183</v>
      </c>
      <c r="L8" s="8" t="s">
        <v>300</v>
      </c>
      <c r="M8" s="8" t="s">
        <v>404</v>
      </c>
      <c r="N8" s="8" t="s">
        <v>290</v>
      </c>
      <c r="O8" s="8" t="s">
        <v>186</v>
      </c>
      <c r="P8" s="8" t="s">
        <v>296</v>
      </c>
      <c r="Q8" s="8" t="s">
        <v>302</v>
      </c>
      <c r="R8" s="8" t="s">
        <v>405</v>
      </c>
      <c r="S8" s="8" t="s">
        <v>406</v>
      </c>
      <c r="T8" s="8" t="s">
        <v>293</v>
      </c>
      <c r="U8" s="8" t="s">
        <v>272</v>
      </c>
    </row>
    <row r="9">
      <c r="A9" s="3" t="s">
        <v>2095</v>
      </c>
      <c r="B9" s="8" t="s">
        <v>349</v>
      </c>
      <c r="C9" s="8" t="s">
        <v>349</v>
      </c>
      <c r="D9" s="8" t="s">
        <v>349</v>
      </c>
      <c r="E9" s="8" t="s">
        <v>349</v>
      </c>
      <c r="F9" s="8" t="s">
        <v>349</v>
      </c>
      <c r="G9" s="8" t="s">
        <v>349</v>
      </c>
      <c r="H9" s="8" t="s">
        <v>349</v>
      </c>
      <c r="I9" s="8" t="s">
        <v>349</v>
      </c>
      <c r="J9" s="8" t="s">
        <v>349</v>
      </c>
      <c r="K9" s="8" t="s">
        <v>349</v>
      </c>
      <c r="L9" s="8" t="s">
        <v>645</v>
      </c>
      <c r="M9" s="8" t="s">
        <v>645</v>
      </c>
      <c r="N9" s="8" t="s">
        <v>645</v>
      </c>
      <c r="O9" s="8" t="s">
        <v>645</v>
      </c>
      <c r="P9" s="8" t="s">
        <v>645</v>
      </c>
      <c r="Q9" s="8" t="s">
        <v>645</v>
      </c>
      <c r="R9" s="8" t="s">
        <v>645</v>
      </c>
      <c r="S9" s="8" t="s">
        <v>645</v>
      </c>
      <c r="T9" s="8" t="s">
        <v>645</v>
      </c>
      <c r="U9" s="8" t="s">
        <v>645</v>
      </c>
    </row>
    <row r="10">
      <c r="A10" s="3" t="s">
        <v>407</v>
      </c>
      <c r="B10" s="8" t="s">
        <v>367</v>
      </c>
      <c r="C10" s="8" t="s">
        <v>368</v>
      </c>
      <c r="D10" s="8" t="s">
        <v>368</v>
      </c>
      <c r="E10" s="8" t="s">
        <v>367</v>
      </c>
      <c r="F10" s="8" t="s">
        <v>301</v>
      </c>
      <c r="G10" s="8" t="s">
        <v>369</v>
      </c>
      <c r="H10" s="8" t="s">
        <v>298</v>
      </c>
      <c r="I10" s="8" t="s">
        <v>408</v>
      </c>
      <c r="J10" s="8" t="s">
        <v>200</v>
      </c>
      <c r="K10" s="8" t="s">
        <v>197</v>
      </c>
      <c r="L10" s="8" t="s">
        <v>197</v>
      </c>
      <c r="M10" s="8" t="s">
        <v>383</v>
      </c>
      <c r="N10" s="8" t="s">
        <v>196</v>
      </c>
      <c r="O10" s="8" t="s">
        <v>322</v>
      </c>
      <c r="P10" s="8" t="s">
        <v>218</v>
      </c>
      <c r="Q10" s="8" t="s">
        <v>342</v>
      </c>
      <c r="R10" s="8" t="s">
        <v>342</v>
      </c>
      <c r="S10" s="8" t="s">
        <v>409</v>
      </c>
      <c r="T10" s="8" t="s">
        <v>410</v>
      </c>
      <c r="U10" s="8" t="s">
        <v>411</v>
      </c>
    </row>
    <row r="11">
      <c r="A11" s="10" t="s">
        <v>412</v>
      </c>
      <c r="B11" s="9" t="s">
        <v>386</v>
      </c>
      <c r="C11" s="9" t="s">
        <v>284</v>
      </c>
      <c r="D11" s="9" t="s">
        <v>405</v>
      </c>
      <c r="E11" s="9" t="s">
        <v>186</v>
      </c>
      <c r="F11" s="9" t="s">
        <v>200</v>
      </c>
      <c r="G11" s="9" t="s">
        <v>405</v>
      </c>
      <c r="H11" s="9" t="s">
        <v>334</v>
      </c>
      <c r="I11" s="9" t="s">
        <v>284</v>
      </c>
      <c r="J11" s="9" t="s">
        <v>186</v>
      </c>
      <c r="K11" s="9" t="s">
        <v>413</v>
      </c>
      <c r="L11" s="9" t="s">
        <v>185</v>
      </c>
      <c r="M11" s="9" t="s">
        <v>302</v>
      </c>
      <c r="N11" s="9" t="s">
        <v>404</v>
      </c>
      <c r="O11" s="9" t="s">
        <v>297</v>
      </c>
      <c r="P11" s="9" t="s">
        <v>413</v>
      </c>
      <c r="Q11" s="9" t="s">
        <v>300</v>
      </c>
      <c r="R11" s="9" t="s">
        <v>413</v>
      </c>
      <c r="S11" s="9" t="s">
        <v>188</v>
      </c>
      <c r="T11" s="9" t="s">
        <v>413</v>
      </c>
      <c r="U11" s="9" t="s">
        <v>200</v>
      </c>
    </row>
    <row r="12">
      <c r="A12" s="10" t="s">
        <v>2096</v>
      </c>
      <c r="B12" s="9" t="s">
        <v>370</v>
      </c>
      <c r="C12" s="9" t="s">
        <v>335</v>
      </c>
      <c r="D12" s="9" t="s">
        <v>335</v>
      </c>
      <c r="E12" s="9" t="s">
        <v>257</v>
      </c>
      <c r="F12" s="9" t="s">
        <v>293</v>
      </c>
      <c r="G12" s="9" t="s">
        <v>257</v>
      </c>
      <c r="H12" s="9" t="s">
        <v>293</v>
      </c>
      <c r="I12" s="9" t="s">
        <v>259</v>
      </c>
      <c r="J12" s="9" t="s">
        <v>364</v>
      </c>
      <c r="K12" s="9" t="s">
        <v>406</v>
      </c>
      <c r="L12" s="9" t="s">
        <v>366</v>
      </c>
      <c r="M12" s="9" t="s">
        <v>335</v>
      </c>
      <c r="N12" s="9" t="s">
        <v>366</v>
      </c>
      <c r="O12" s="9" t="s">
        <v>408</v>
      </c>
      <c r="P12" s="9" t="s">
        <v>404</v>
      </c>
      <c r="Q12" s="9" t="s">
        <v>293</v>
      </c>
      <c r="R12" s="9" t="s">
        <v>257</v>
      </c>
      <c r="S12" s="9" t="s">
        <v>259</v>
      </c>
      <c r="T12" s="9" t="s">
        <v>415</v>
      </c>
      <c r="U12" s="9" t="s">
        <v>293</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55"/>
  </tableParts>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2097</v>
      </c>
      <c r="B1" s="1"/>
      <c r="C1" s="1"/>
      <c r="D1" s="1"/>
      <c r="E1" s="1"/>
      <c r="F1" s="1"/>
      <c r="G1" s="1"/>
      <c r="H1" s="1"/>
      <c r="I1" s="1"/>
      <c r="J1" s="1"/>
      <c r="K1" s="1"/>
      <c r="L1" s="1"/>
      <c r="M1" s="1"/>
      <c r="N1" s="1"/>
      <c r="O1" s="1"/>
      <c r="P1" s="1"/>
      <c r="Q1" s="1"/>
      <c r="R1" s="1"/>
      <c r="S1" s="1"/>
      <c r="T1" s="1"/>
      <c r="U1" s="1"/>
    </row>
    <row r="2">
      <c r="A2" s="7" t="s">
        <v>143</v>
      </c>
    </row>
    <row r="3">
      <c r="A3" s="7" t="s">
        <v>2098</v>
      </c>
    </row>
    <row r="4">
      <c r="A4" s="7" t="s">
        <v>731</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397</v>
      </c>
      <c r="B6" s="8" t="s">
        <v>780</v>
      </c>
      <c r="C6" s="8" t="s">
        <v>759</v>
      </c>
      <c r="D6" s="8" t="s">
        <v>1040</v>
      </c>
      <c r="E6" s="8" t="s">
        <v>773</v>
      </c>
      <c r="F6" s="8" t="s">
        <v>773</v>
      </c>
      <c r="G6" s="8" t="s">
        <v>861</v>
      </c>
      <c r="H6" s="8" t="s">
        <v>1045</v>
      </c>
      <c r="I6" s="8" t="s">
        <v>788</v>
      </c>
      <c r="J6" s="8" t="s">
        <v>778</v>
      </c>
      <c r="K6" s="8" t="s">
        <v>860</v>
      </c>
      <c r="L6" s="8" t="s">
        <v>1045</v>
      </c>
      <c r="M6" s="8" t="s">
        <v>782</v>
      </c>
      <c r="N6" s="8" t="s">
        <v>861</v>
      </c>
      <c r="O6" s="8" t="s">
        <v>776</v>
      </c>
      <c r="P6" s="8" t="s">
        <v>793</v>
      </c>
      <c r="Q6" s="8" t="s">
        <v>779</v>
      </c>
      <c r="R6" s="8" t="s">
        <v>776</v>
      </c>
      <c r="S6" s="8" t="s">
        <v>759</v>
      </c>
      <c r="T6" s="8" t="s">
        <v>774</v>
      </c>
      <c r="U6" s="8" t="s">
        <v>759</v>
      </c>
    </row>
    <row r="7">
      <c r="A7" s="10" t="s">
        <v>869</v>
      </c>
      <c r="B7" s="9" t="s">
        <v>2099</v>
      </c>
      <c r="C7" s="9" t="s">
        <v>2100</v>
      </c>
      <c r="D7" s="9" t="s">
        <v>986</v>
      </c>
      <c r="E7" s="9" t="s">
        <v>2101</v>
      </c>
      <c r="F7" s="9" t="s">
        <v>2102</v>
      </c>
      <c r="G7" s="9" t="s">
        <v>2103</v>
      </c>
      <c r="H7" s="9" t="s">
        <v>2104</v>
      </c>
      <c r="I7" s="9" t="s">
        <v>2105</v>
      </c>
      <c r="J7" s="9" t="s">
        <v>2106</v>
      </c>
      <c r="K7" s="9" t="s">
        <v>2107</v>
      </c>
      <c r="L7" s="9" t="s">
        <v>2108</v>
      </c>
      <c r="M7" s="9" t="s">
        <v>1687</v>
      </c>
      <c r="N7" s="9" t="s">
        <v>2109</v>
      </c>
      <c r="O7" s="9" t="s">
        <v>2110</v>
      </c>
      <c r="P7" s="9" t="s">
        <v>1207</v>
      </c>
      <c r="Q7" s="9" t="s">
        <v>2111</v>
      </c>
      <c r="R7" s="9" t="s">
        <v>2112</v>
      </c>
      <c r="S7" s="9" t="s">
        <v>2113</v>
      </c>
      <c r="T7" s="9" t="s">
        <v>2114</v>
      </c>
      <c r="U7" s="9" t="s">
        <v>2115</v>
      </c>
    </row>
    <row r="8">
      <c r="A8" s="3" t="s">
        <v>885</v>
      </c>
      <c r="B8" s="8" t="s">
        <v>2116</v>
      </c>
      <c r="C8" s="8" t="s">
        <v>1669</v>
      </c>
      <c r="D8" s="8" t="s">
        <v>2117</v>
      </c>
      <c r="E8" s="8" t="s">
        <v>1505</v>
      </c>
      <c r="F8" s="8" t="s">
        <v>2118</v>
      </c>
      <c r="G8" s="8" t="s">
        <v>2119</v>
      </c>
      <c r="H8" s="8" t="s">
        <v>1285</v>
      </c>
      <c r="I8" s="8" t="s">
        <v>2120</v>
      </c>
      <c r="J8" s="8" t="s">
        <v>2121</v>
      </c>
      <c r="K8" s="8" t="s">
        <v>2122</v>
      </c>
      <c r="L8" s="8" t="s">
        <v>2123</v>
      </c>
      <c r="M8" s="8" t="s">
        <v>2124</v>
      </c>
      <c r="N8" s="8" t="s">
        <v>2125</v>
      </c>
      <c r="O8" s="8" t="s">
        <v>1661</v>
      </c>
      <c r="P8" s="8" t="s">
        <v>2126</v>
      </c>
      <c r="Q8" s="8" t="s">
        <v>2127</v>
      </c>
      <c r="R8" s="8" t="s">
        <v>2128</v>
      </c>
      <c r="S8" s="8" t="s">
        <v>2129</v>
      </c>
      <c r="T8" s="8" t="s">
        <v>2130</v>
      </c>
      <c r="U8" s="8" t="s">
        <v>2131</v>
      </c>
    </row>
    <row r="9">
      <c r="A9" s="10" t="s">
        <v>902</v>
      </c>
      <c r="B9" s="9" t="s">
        <v>390</v>
      </c>
      <c r="C9" s="9" t="s">
        <v>390</v>
      </c>
      <c r="D9" s="9" t="s">
        <v>390</v>
      </c>
      <c r="E9" s="9" t="s">
        <v>390</v>
      </c>
      <c r="F9" s="9" t="s">
        <v>390</v>
      </c>
      <c r="G9" s="9" t="s">
        <v>367</v>
      </c>
      <c r="H9" s="9" t="s">
        <v>367</v>
      </c>
      <c r="I9" s="9" t="s">
        <v>398</v>
      </c>
      <c r="J9" s="9" t="s">
        <v>353</v>
      </c>
      <c r="K9" s="9" t="s">
        <v>268</v>
      </c>
      <c r="L9" s="9" t="s">
        <v>354</v>
      </c>
      <c r="M9" s="9" t="s">
        <v>268</v>
      </c>
      <c r="N9" s="9" t="s">
        <v>268</v>
      </c>
      <c r="O9" s="9" t="s">
        <v>271</v>
      </c>
      <c r="P9" s="9" t="s">
        <v>399</v>
      </c>
      <c r="Q9" s="9" t="s">
        <v>272</v>
      </c>
      <c r="R9" s="9" t="s">
        <v>349</v>
      </c>
      <c r="S9" s="9" t="s">
        <v>349</v>
      </c>
      <c r="T9" s="9" t="s">
        <v>261</v>
      </c>
      <c r="U9" s="9" t="s">
        <v>261</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56"/>
  </tablePart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2132</v>
      </c>
      <c r="B1" s="1"/>
      <c r="C1" s="1"/>
      <c r="D1" s="1"/>
      <c r="E1" s="1"/>
      <c r="F1" s="1"/>
      <c r="G1" s="1"/>
      <c r="H1" s="1"/>
      <c r="I1" s="1"/>
      <c r="J1" s="1"/>
      <c r="K1" s="1"/>
      <c r="L1" s="1"/>
      <c r="M1" s="1"/>
      <c r="N1" s="1"/>
      <c r="O1" s="1"/>
      <c r="P1" s="1"/>
      <c r="Q1" s="1"/>
      <c r="R1" s="1"/>
      <c r="S1" s="1"/>
      <c r="T1" s="1"/>
      <c r="U1" s="1"/>
    </row>
    <row r="2">
      <c r="A2" s="7" t="s">
        <v>143</v>
      </c>
    </row>
    <row r="3">
      <c r="A3" s="7" t="s">
        <v>640</v>
      </c>
    </row>
    <row r="4">
      <c r="A4" s="7" t="s">
        <v>731</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400</v>
      </c>
      <c r="B6" s="8" t="s">
        <v>914</v>
      </c>
      <c r="C6" s="8" t="s">
        <v>790</v>
      </c>
      <c r="D6" s="8" t="s">
        <v>790</v>
      </c>
      <c r="E6" s="8" t="s">
        <v>914</v>
      </c>
      <c r="F6" s="8" t="s">
        <v>914</v>
      </c>
      <c r="G6" s="8" t="s">
        <v>914</v>
      </c>
      <c r="H6" s="8" t="s">
        <v>914</v>
      </c>
      <c r="I6" s="8" t="s">
        <v>917</v>
      </c>
      <c r="J6" s="8" t="s">
        <v>914</v>
      </c>
      <c r="K6" s="8" t="s">
        <v>914</v>
      </c>
      <c r="L6" s="8" t="s">
        <v>914</v>
      </c>
      <c r="M6" s="8" t="s">
        <v>790</v>
      </c>
      <c r="N6" s="8" t="s">
        <v>790</v>
      </c>
      <c r="O6" s="8" t="s">
        <v>790</v>
      </c>
      <c r="P6" s="8" t="s">
        <v>790</v>
      </c>
      <c r="Q6" s="8" t="s">
        <v>790</v>
      </c>
      <c r="R6" s="8" t="s">
        <v>790</v>
      </c>
      <c r="S6" s="8" t="s">
        <v>790</v>
      </c>
      <c r="T6" s="8" t="s">
        <v>914</v>
      </c>
      <c r="U6" s="8" t="s">
        <v>790</v>
      </c>
    </row>
    <row r="7">
      <c r="A7" s="10" t="s">
        <v>869</v>
      </c>
      <c r="B7" s="9" t="s">
        <v>813</v>
      </c>
      <c r="C7" s="9" t="s">
        <v>1504</v>
      </c>
      <c r="D7" s="9" t="s">
        <v>1433</v>
      </c>
      <c r="E7" s="9" t="s">
        <v>1478</v>
      </c>
      <c r="F7" s="9" t="s">
        <v>820</v>
      </c>
      <c r="G7" s="9" t="s">
        <v>1767</v>
      </c>
      <c r="H7" s="9" t="s">
        <v>1475</v>
      </c>
      <c r="I7" s="9" t="s">
        <v>1021</v>
      </c>
      <c r="J7" s="9" t="s">
        <v>1511</v>
      </c>
      <c r="K7" s="9" t="s">
        <v>929</v>
      </c>
      <c r="L7" s="9" t="s">
        <v>877</v>
      </c>
      <c r="M7" s="9" t="s">
        <v>2133</v>
      </c>
      <c r="N7" s="9" t="s">
        <v>884</v>
      </c>
      <c r="O7" s="9" t="s">
        <v>883</v>
      </c>
      <c r="P7" s="9" t="s">
        <v>883</v>
      </c>
      <c r="Q7" s="9" t="s">
        <v>882</v>
      </c>
      <c r="R7" s="9" t="s">
        <v>1774</v>
      </c>
      <c r="S7" s="9" t="s">
        <v>931</v>
      </c>
      <c r="T7" s="9" t="s">
        <v>1478</v>
      </c>
      <c r="U7" s="9" t="s">
        <v>1775</v>
      </c>
    </row>
    <row r="8">
      <c r="A8" s="3" t="s">
        <v>885</v>
      </c>
      <c r="B8" s="8" t="s">
        <v>2134</v>
      </c>
      <c r="C8" s="8" t="s">
        <v>1493</v>
      </c>
      <c r="D8" s="8" t="s">
        <v>955</v>
      </c>
      <c r="E8" s="8" t="s">
        <v>1479</v>
      </c>
      <c r="F8" s="8" t="s">
        <v>2135</v>
      </c>
      <c r="G8" s="8" t="s">
        <v>946</v>
      </c>
      <c r="H8" s="8" t="s">
        <v>2136</v>
      </c>
      <c r="I8" s="8" t="s">
        <v>924</v>
      </c>
      <c r="J8" s="8" t="s">
        <v>2137</v>
      </c>
      <c r="K8" s="8" t="s">
        <v>1772</v>
      </c>
      <c r="L8" s="8" t="s">
        <v>875</v>
      </c>
      <c r="M8" s="8" t="s">
        <v>881</v>
      </c>
      <c r="N8" s="8" t="s">
        <v>1489</v>
      </c>
      <c r="O8" s="8" t="s">
        <v>878</v>
      </c>
      <c r="P8" s="8" t="s">
        <v>878</v>
      </c>
      <c r="Q8" s="8" t="s">
        <v>2133</v>
      </c>
      <c r="R8" s="8" t="s">
        <v>1293</v>
      </c>
      <c r="S8" s="8" t="s">
        <v>897</v>
      </c>
      <c r="T8" s="8" t="s">
        <v>1488</v>
      </c>
      <c r="U8" s="8" t="s">
        <v>1414</v>
      </c>
    </row>
    <row r="9">
      <c r="A9" s="10" t="s">
        <v>902</v>
      </c>
      <c r="B9" s="9" t="s">
        <v>358</v>
      </c>
      <c r="C9" s="9" t="s">
        <v>358</v>
      </c>
      <c r="D9" s="9" t="s">
        <v>358</v>
      </c>
      <c r="E9" s="9" t="s">
        <v>358</v>
      </c>
      <c r="F9" s="9" t="s">
        <v>358</v>
      </c>
      <c r="G9" s="9" t="s">
        <v>358</v>
      </c>
      <c r="H9" s="9" t="s">
        <v>358</v>
      </c>
      <c r="I9" s="9" t="s">
        <v>358</v>
      </c>
      <c r="J9" s="9" t="s">
        <v>358</v>
      </c>
      <c r="K9" s="9" t="s">
        <v>358</v>
      </c>
      <c r="L9" s="9" t="s">
        <v>358</v>
      </c>
      <c r="M9" s="9" t="s">
        <v>358</v>
      </c>
      <c r="N9" s="9" t="s">
        <v>358</v>
      </c>
      <c r="O9" s="9" t="s">
        <v>358</v>
      </c>
      <c r="P9" s="9" t="s">
        <v>358</v>
      </c>
      <c r="Q9" s="9" t="s">
        <v>358</v>
      </c>
      <c r="R9" s="9" t="s">
        <v>358</v>
      </c>
      <c r="S9" s="9" t="s">
        <v>358</v>
      </c>
      <c r="T9" s="9" t="s">
        <v>358</v>
      </c>
      <c r="U9" s="9" t="s">
        <v>358</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57"/>
  </tableParts>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2138</v>
      </c>
      <c r="B1" s="1"/>
      <c r="C1" s="1"/>
      <c r="D1" s="1"/>
      <c r="E1" s="1"/>
      <c r="F1" s="1"/>
      <c r="G1" s="1"/>
      <c r="H1" s="1"/>
      <c r="I1" s="1"/>
      <c r="J1" s="1"/>
      <c r="K1" s="1"/>
      <c r="L1" s="1"/>
      <c r="M1" s="1"/>
      <c r="N1" s="1"/>
      <c r="O1" s="1"/>
      <c r="P1" s="1"/>
      <c r="Q1" s="1"/>
      <c r="R1" s="1"/>
      <c r="S1" s="1"/>
      <c r="T1" s="1"/>
      <c r="U1" s="1"/>
    </row>
    <row r="2">
      <c r="A2" s="7" t="s">
        <v>143</v>
      </c>
    </row>
    <row r="3">
      <c r="A3" s="7" t="s">
        <v>2139</v>
      </c>
    </row>
    <row r="4">
      <c r="A4" s="7" t="s">
        <v>2140</v>
      </c>
    </row>
    <row r="5">
      <c r="A5" s="7" t="s">
        <v>731</v>
      </c>
    </row>
    <row r="6">
      <c r="A6" s="6" t="s">
        <v>148</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1152</v>
      </c>
      <c r="B7" s="8" t="s">
        <v>645</v>
      </c>
      <c r="C7" s="8" t="s">
        <v>645</v>
      </c>
      <c r="D7" s="8" t="s">
        <v>645</v>
      </c>
      <c r="E7" s="8" t="s">
        <v>645</v>
      </c>
      <c r="F7" s="8" t="s">
        <v>645</v>
      </c>
      <c r="G7" s="8" t="s">
        <v>645</v>
      </c>
      <c r="H7" s="8" t="s">
        <v>645</v>
      </c>
      <c r="I7" s="8" t="s">
        <v>645</v>
      </c>
      <c r="J7" s="8" t="s">
        <v>768</v>
      </c>
      <c r="K7" s="8" t="s">
        <v>856</v>
      </c>
      <c r="L7" s="8" t="s">
        <v>909</v>
      </c>
      <c r="M7" s="8" t="s">
        <v>769</v>
      </c>
      <c r="N7" s="8" t="s">
        <v>768</v>
      </c>
      <c r="O7" s="8" t="s">
        <v>843</v>
      </c>
      <c r="P7" s="8" t="s">
        <v>908</v>
      </c>
      <c r="Q7" s="8" t="s">
        <v>909</v>
      </c>
      <c r="R7" s="8" t="s">
        <v>833</v>
      </c>
      <c r="S7" s="8" t="s">
        <v>909</v>
      </c>
      <c r="T7" s="8" t="s">
        <v>909</v>
      </c>
      <c r="U7" s="8" t="s">
        <v>832</v>
      </c>
    </row>
    <row r="8">
      <c r="A8" s="3" t="s">
        <v>1153</v>
      </c>
      <c r="B8" s="8" t="s">
        <v>645</v>
      </c>
      <c r="C8" s="8" t="s">
        <v>645</v>
      </c>
      <c r="D8" s="8" t="s">
        <v>645</v>
      </c>
      <c r="E8" s="8" t="s">
        <v>645</v>
      </c>
      <c r="F8" s="8" t="s">
        <v>645</v>
      </c>
      <c r="G8" s="8" t="s">
        <v>645</v>
      </c>
      <c r="H8" s="8" t="s">
        <v>645</v>
      </c>
      <c r="I8" s="8" t="s">
        <v>645</v>
      </c>
      <c r="J8" s="8" t="s">
        <v>793</v>
      </c>
      <c r="K8" s="8" t="s">
        <v>780</v>
      </c>
      <c r="L8" s="8" t="s">
        <v>830</v>
      </c>
      <c r="M8" s="8" t="s">
        <v>1046</v>
      </c>
      <c r="N8" s="8" t="s">
        <v>910</v>
      </c>
      <c r="O8" s="8" t="s">
        <v>780</v>
      </c>
      <c r="P8" s="8" t="s">
        <v>1040</v>
      </c>
      <c r="Q8" s="8" t="s">
        <v>1045</v>
      </c>
      <c r="R8" s="8" t="s">
        <v>780</v>
      </c>
      <c r="S8" s="8" t="s">
        <v>861</v>
      </c>
      <c r="T8" s="8" t="s">
        <v>773</v>
      </c>
      <c r="U8" s="8" t="s">
        <v>861</v>
      </c>
    </row>
    <row r="9">
      <c r="A9" s="3" t="s">
        <v>1858</v>
      </c>
      <c r="B9" s="8" t="s">
        <v>645</v>
      </c>
      <c r="C9" s="8" t="s">
        <v>645</v>
      </c>
      <c r="D9" s="8" t="s">
        <v>645</v>
      </c>
      <c r="E9" s="8" t="s">
        <v>645</v>
      </c>
      <c r="F9" s="8" t="s">
        <v>645</v>
      </c>
      <c r="G9" s="8" t="s">
        <v>645</v>
      </c>
      <c r="H9" s="8" t="s">
        <v>645</v>
      </c>
      <c r="I9" s="8" t="s">
        <v>645</v>
      </c>
      <c r="J9" s="8" t="s">
        <v>1040</v>
      </c>
      <c r="K9" s="8" t="s">
        <v>1040</v>
      </c>
      <c r="L9" s="8" t="s">
        <v>757</v>
      </c>
      <c r="M9" s="8" t="s">
        <v>776</v>
      </c>
      <c r="N9" s="8" t="s">
        <v>762</v>
      </c>
      <c r="O9" s="8" t="s">
        <v>761</v>
      </c>
      <c r="P9" s="8" t="s">
        <v>867</v>
      </c>
      <c r="Q9" s="8" t="s">
        <v>793</v>
      </c>
      <c r="R9" s="8" t="s">
        <v>832</v>
      </c>
      <c r="S9" s="8" t="s">
        <v>792</v>
      </c>
      <c r="T9" s="8" t="s">
        <v>758</v>
      </c>
      <c r="U9" s="8" t="s">
        <v>757</v>
      </c>
    </row>
    <row r="10">
      <c r="A10" s="3" t="s">
        <v>1859</v>
      </c>
      <c r="B10" s="8" t="s">
        <v>912</v>
      </c>
      <c r="C10" s="8" t="s">
        <v>778</v>
      </c>
      <c r="D10" s="8" t="s">
        <v>773</v>
      </c>
      <c r="E10" s="8" t="s">
        <v>773</v>
      </c>
      <c r="F10" s="8" t="s">
        <v>782</v>
      </c>
      <c r="G10" s="8" t="s">
        <v>782</v>
      </c>
      <c r="H10" s="8" t="s">
        <v>910</v>
      </c>
      <c r="I10" s="8" t="s">
        <v>780</v>
      </c>
      <c r="J10" s="8" t="s">
        <v>863</v>
      </c>
      <c r="K10" s="8" t="s">
        <v>776</v>
      </c>
      <c r="L10" s="8" t="s">
        <v>862</v>
      </c>
      <c r="M10" s="8" t="s">
        <v>779</v>
      </c>
      <c r="N10" s="8" t="s">
        <v>794</v>
      </c>
      <c r="O10" s="8" t="s">
        <v>868</v>
      </c>
      <c r="P10" s="8" t="s">
        <v>793</v>
      </c>
      <c r="Q10" s="8" t="s">
        <v>757</v>
      </c>
      <c r="R10" s="8" t="s">
        <v>868</v>
      </c>
      <c r="S10" s="8" t="s">
        <v>757</v>
      </c>
      <c r="T10" s="8" t="s">
        <v>770</v>
      </c>
      <c r="U10" s="8" t="s">
        <v>779</v>
      </c>
    </row>
    <row r="11">
      <c r="A11" s="3" t="s">
        <v>1860</v>
      </c>
      <c r="B11" s="8" t="s">
        <v>645</v>
      </c>
      <c r="C11" s="8" t="s">
        <v>645</v>
      </c>
      <c r="D11" s="8" t="s">
        <v>645</v>
      </c>
      <c r="E11" s="8" t="s">
        <v>645</v>
      </c>
      <c r="F11" s="8" t="s">
        <v>645</v>
      </c>
      <c r="G11" s="8" t="s">
        <v>645</v>
      </c>
      <c r="H11" s="8" t="s">
        <v>645</v>
      </c>
      <c r="I11" s="8" t="s">
        <v>645</v>
      </c>
      <c r="J11" s="8" t="s">
        <v>862</v>
      </c>
      <c r="K11" s="8" t="s">
        <v>780</v>
      </c>
      <c r="L11" s="8" t="s">
        <v>780</v>
      </c>
      <c r="M11" s="8" t="s">
        <v>910</v>
      </c>
      <c r="N11" s="8" t="s">
        <v>799</v>
      </c>
      <c r="O11" s="8" t="s">
        <v>792</v>
      </c>
      <c r="P11" s="8" t="s">
        <v>1040</v>
      </c>
      <c r="Q11" s="8" t="s">
        <v>779</v>
      </c>
      <c r="R11" s="8" t="s">
        <v>792</v>
      </c>
      <c r="S11" s="8" t="s">
        <v>862</v>
      </c>
      <c r="T11" s="8" t="s">
        <v>1040</v>
      </c>
      <c r="U11" s="8" t="s">
        <v>1046</v>
      </c>
    </row>
    <row r="12">
      <c r="A12" s="10" t="s">
        <v>869</v>
      </c>
      <c r="B12" s="9" t="s">
        <v>2141</v>
      </c>
      <c r="C12" s="9" t="s">
        <v>1489</v>
      </c>
      <c r="D12" s="9" t="s">
        <v>897</v>
      </c>
      <c r="E12" s="9" t="s">
        <v>2142</v>
      </c>
      <c r="F12" s="9" t="s">
        <v>2143</v>
      </c>
      <c r="G12" s="9" t="s">
        <v>2144</v>
      </c>
      <c r="H12" s="9" t="s">
        <v>1757</v>
      </c>
      <c r="I12" s="9" t="s">
        <v>2145</v>
      </c>
      <c r="J12" s="9" t="s">
        <v>949</v>
      </c>
      <c r="K12" s="9" t="s">
        <v>1766</v>
      </c>
      <c r="L12" s="9" t="s">
        <v>1454</v>
      </c>
      <c r="M12" s="9" t="s">
        <v>1417</v>
      </c>
      <c r="N12" s="9" t="s">
        <v>1343</v>
      </c>
      <c r="O12" s="9" t="s">
        <v>2146</v>
      </c>
      <c r="P12" s="9" t="s">
        <v>2147</v>
      </c>
      <c r="Q12" s="9" t="s">
        <v>1354</v>
      </c>
      <c r="R12" s="9" t="s">
        <v>2148</v>
      </c>
      <c r="S12" s="9" t="s">
        <v>2149</v>
      </c>
      <c r="T12" s="9" t="s">
        <v>1077</v>
      </c>
      <c r="U12" s="9" t="s">
        <v>2150</v>
      </c>
    </row>
    <row r="13">
      <c r="A13" s="3" t="s">
        <v>885</v>
      </c>
      <c r="B13" s="8" t="s">
        <v>1513</v>
      </c>
      <c r="C13" s="8" t="s">
        <v>882</v>
      </c>
      <c r="D13" s="8" t="s">
        <v>2151</v>
      </c>
      <c r="E13" s="8" t="s">
        <v>946</v>
      </c>
      <c r="F13" s="8" t="s">
        <v>2152</v>
      </c>
      <c r="G13" s="8" t="s">
        <v>1757</v>
      </c>
      <c r="H13" s="8" t="s">
        <v>871</v>
      </c>
      <c r="I13" s="8" t="s">
        <v>1513</v>
      </c>
      <c r="J13" s="8" t="s">
        <v>2133</v>
      </c>
      <c r="K13" s="8" t="s">
        <v>2153</v>
      </c>
      <c r="L13" s="8" t="s">
        <v>2154</v>
      </c>
      <c r="M13" s="8" t="s">
        <v>1297</v>
      </c>
      <c r="N13" s="8" t="s">
        <v>2155</v>
      </c>
      <c r="O13" s="8" t="s">
        <v>1356</v>
      </c>
      <c r="P13" s="8" t="s">
        <v>1408</v>
      </c>
      <c r="Q13" s="8" t="s">
        <v>2155</v>
      </c>
      <c r="R13" s="8" t="s">
        <v>1348</v>
      </c>
      <c r="S13" s="8" t="s">
        <v>2156</v>
      </c>
      <c r="T13" s="8" t="s">
        <v>2157</v>
      </c>
      <c r="U13" s="8" t="s">
        <v>2158</v>
      </c>
    </row>
    <row r="14">
      <c r="A14" s="10" t="s">
        <v>902</v>
      </c>
      <c r="B14" s="9" t="s">
        <v>265</v>
      </c>
      <c r="C14" s="9" t="s">
        <v>368</v>
      </c>
      <c r="D14" s="9" t="s">
        <v>366</v>
      </c>
      <c r="E14" s="9" t="s">
        <v>298</v>
      </c>
      <c r="F14" s="9" t="s">
        <v>183</v>
      </c>
      <c r="G14" s="9" t="s">
        <v>299</v>
      </c>
      <c r="H14" s="9" t="s">
        <v>387</v>
      </c>
      <c r="I14" s="9" t="s">
        <v>290</v>
      </c>
      <c r="J14" s="9" t="s">
        <v>198</v>
      </c>
      <c r="K14" s="9" t="s">
        <v>183</v>
      </c>
      <c r="L14" s="9" t="s">
        <v>300</v>
      </c>
      <c r="M14" s="9" t="s">
        <v>404</v>
      </c>
      <c r="N14" s="9" t="s">
        <v>290</v>
      </c>
      <c r="O14" s="9" t="s">
        <v>186</v>
      </c>
      <c r="P14" s="9" t="s">
        <v>296</v>
      </c>
      <c r="Q14" s="9" t="s">
        <v>302</v>
      </c>
      <c r="R14" s="9" t="s">
        <v>405</v>
      </c>
      <c r="S14" s="9" t="s">
        <v>406</v>
      </c>
      <c r="T14" s="9" t="s">
        <v>293</v>
      </c>
      <c r="U14" s="9" t="s">
        <v>272</v>
      </c>
    </row>
    <row r="17">
      <c r="A17" s="12" t="str">
        <f>=HYPERLINK("#'Contents'!A1", "Click here to return to the contents")</f>
      </c>
    </row>
    <row r="19">
      <c r="A19" s="12" t="str">
        <f>=HYPERLINK("#'Notes'!A1", "Click here to return to the Notes")</f>
      </c>
    </row>
  </sheetData>
  <pageMargins left="0.7" right="0.7" top="0.75" bottom="0.75" header="0.3" footer="0.3"/>
  <pageSetup paperSize="9" orientation="portrait" horizontalDpi="300" verticalDpi="300" r:id="rId2"/>
  <tableParts count="1">
    <tablePart r:id="rId58"/>
  </tablePart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2159</v>
      </c>
      <c r="B1" s="1"/>
      <c r="C1" s="1"/>
      <c r="D1" s="1"/>
      <c r="E1" s="1"/>
      <c r="F1" s="1"/>
      <c r="G1" s="1"/>
      <c r="H1" s="1"/>
      <c r="I1" s="1"/>
      <c r="J1" s="1"/>
      <c r="K1" s="1"/>
      <c r="L1" s="1"/>
      <c r="M1" s="1"/>
      <c r="N1" s="1"/>
      <c r="O1" s="1"/>
      <c r="P1" s="1"/>
      <c r="Q1" s="1"/>
      <c r="R1" s="1"/>
      <c r="S1" s="1"/>
      <c r="T1" s="1"/>
      <c r="U1" s="1"/>
    </row>
    <row r="2">
      <c r="A2" s="7" t="s">
        <v>143</v>
      </c>
    </row>
    <row r="3">
      <c r="A3" s="7" t="s">
        <v>640</v>
      </c>
    </row>
    <row r="4">
      <c r="A4" s="7" t="s">
        <v>641</v>
      </c>
    </row>
    <row r="5">
      <c r="A5" s="7" t="s">
        <v>731</v>
      </c>
    </row>
    <row r="6">
      <c r="A6" s="6" t="s">
        <v>148</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2095</v>
      </c>
      <c r="B7" s="8" t="s">
        <v>790</v>
      </c>
      <c r="C7" s="8" t="s">
        <v>790</v>
      </c>
      <c r="D7" s="8" t="s">
        <v>914</v>
      </c>
      <c r="E7" s="8" t="s">
        <v>913</v>
      </c>
      <c r="F7" s="8" t="s">
        <v>917</v>
      </c>
      <c r="G7" s="8" t="s">
        <v>914</v>
      </c>
      <c r="H7" s="8" t="s">
        <v>790</v>
      </c>
      <c r="I7" s="8" t="s">
        <v>790</v>
      </c>
      <c r="J7" s="8" t="s">
        <v>917</v>
      </c>
      <c r="K7" s="8" t="s">
        <v>1154</v>
      </c>
      <c r="L7" s="8" t="s">
        <v>645</v>
      </c>
      <c r="M7" s="8" t="s">
        <v>645</v>
      </c>
      <c r="N7" s="8" t="s">
        <v>645</v>
      </c>
      <c r="O7" s="8" t="s">
        <v>645</v>
      </c>
      <c r="P7" s="8" t="s">
        <v>645</v>
      </c>
      <c r="Q7" s="8" t="s">
        <v>645</v>
      </c>
      <c r="R7" s="8" t="s">
        <v>645</v>
      </c>
      <c r="S7" s="8" t="s">
        <v>645</v>
      </c>
      <c r="T7" s="8" t="s">
        <v>645</v>
      </c>
      <c r="U7" s="8" t="s">
        <v>645</v>
      </c>
    </row>
    <row r="8">
      <c r="A8" s="10" t="s">
        <v>869</v>
      </c>
      <c r="B8" s="9" t="s">
        <v>1156</v>
      </c>
      <c r="C8" s="9" t="s">
        <v>2160</v>
      </c>
      <c r="D8" s="9" t="s">
        <v>1754</v>
      </c>
      <c r="E8" s="9" t="s">
        <v>926</v>
      </c>
      <c r="F8" s="9" t="s">
        <v>850</v>
      </c>
      <c r="G8" s="9" t="s">
        <v>2161</v>
      </c>
      <c r="H8" s="9" t="s">
        <v>2162</v>
      </c>
      <c r="I8" s="9" t="s">
        <v>737</v>
      </c>
      <c r="J8" s="9" t="s">
        <v>1116</v>
      </c>
      <c r="K8" s="9" t="s">
        <v>781</v>
      </c>
      <c r="L8" s="9" t="s">
        <v>645</v>
      </c>
      <c r="M8" s="9" t="s">
        <v>645</v>
      </c>
      <c r="N8" s="9" t="s">
        <v>645</v>
      </c>
      <c r="O8" s="9" t="s">
        <v>645</v>
      </c>
      <c r="P8" s="9" t="s">
        <v>645</v>
      </c>
      <c r="Q8" s="9" t="s">
        <v>645</v>
      </c>
      <c r="R8" s="9" t="s">
        <v>645</v>
      </c>
      <c r="S8" s="9" t="s">
        <v>645</v>
      </c>
      <c r="T8" s="9" t="s">
        <v>645</v>
      </c>
      <c r="U8" s="9" t="s">
        <v>645</v>
      </c>
    </row>
    <row r="9">
      <c r="A9" s="3" t="s">
        <v>885</v>
      </c>
      <c r="B9" s="8" t="s">
        <v>2163</v>
      </c>
      <c r="C9" s="8" t="s">
        <v>1025</v>
      </c>
      <c r="D9" s="8" t="s">
        <v>2164</v>
      </c>
      <c r="E9" s="8" t="s">
        <v>2165</v>
      </c>
      <c r="F9" s="8" t="s">
        <v>1124</v>
      </c>
      <c r="G9" s="8" t="s">
        <v>1135</v>
      </c>
      <c r="H9" s="8" t="s">
        <v>2166</v>
      </c>
      <c r="I9" s="8" t="s">
        <v>1139</v>
      </c>
      <c r="J9" s="8" t="s">
        <v>2167</v>
      </c>
      <c r="K9" s="8" t="s">
        <v>781</v>
      </c>
      <c r="L9" s="8" t="s">
        <v>645</v>
      </c>
      <c r="M9" s="8" t="s">
        <v>645</v>
      </c>
      <c r="N9" s="8" t="s">
        <v>645</v>
      </c>
      <c r="O9" s="8" t="s">
        <v>645</v>
      </c>
      <c r="P9" s="8" t="s">
        <v>645</v>
      </c>
      <c r="Q9" s="8" t="s">
        <v>645</v>
      </c>
      <c r="R9" s="8" t="s">
        <v>645</v>
      </c>
      <c r="S9" s="8" t="s">
        <v>645</v>
      </c>
      <c r="T9" s="8" t="s">
        <v>645</v>
      </c>
      <c r="U9" s="8" t="s">
        <v>645</v>
      </c>
    </row>
    <row r="10">
      <c r="A10" s="10" t="s">
        <v>902</v>
      </c>
      <c r="B10" s="9" t="s">
        <v>349</v>
      </c>
      <c r="C10" s="9" t="s">
        <v>349</v>
      </c>
      <c r="D10" s="9" t="s">
        <v>349</v>
      </c>
      <c r="E10" s="9" t="s">
        <v>349</v>
      </c>
      <c r="F10" s="9" t="s">
        <v>349</v>
      </c>
      <c r="G10" s="9" t="s">
        <v>349</v>
      </c>
      <c r="H10" s="9" t="s">
        <v>349</v>
      </c>
      <c r="I10" s="9" t="s">
        <v>349</v>
      </c>
      <c r="J10" s="9" t="s">
        <v>349</v>
      </c>
      <c r="K10" s="9" t="s">
        <v>349</v>
      </c>
      <c r="L10" s="9" t="s">
        <v>645</v>
      </c>
      <c r="M10" s="9" t="s">
        <v>645</v>
      </c>
      <c r="N10" s="9" t="s">
        <v>645</v>
      </c>
      <c r="O10" s="9" t="s">
        <v>645</v>
      </c>
      <c r="P10" s="9" t="s">
        <v>645</v>
      </c>
      <c r="Q10" s="9" t="s">
        <v>645</v>
      </c>
      <c r="R10" s="9" t="s">
        <v>645</v>
      </c>
      <c r="S10" s="9" t="s">
        <v>645</v>
      </c>
      <c r="T10" s="9" t="s">
        <v>645</v>
      </c>
      <c r="U10" s="9" t="s">
        <v>645</v>
      </c>
    </row>
    <row r="13">
      <c r="A13" s="12" t="str">
        <f>=HYPERLINK("#'Contents'!A1", "Click here to return to the contents")</f>
      </c>
    </row>
    <row r="15">
      <c r="A15" s="12" t="str">
        <f>=HYPERLINK("#'Notes'!A1", "Click here to return to the Notes")</f>
      </c>
    </row>
  </sheetData>
  <pageMargins left="0.7" right="0.7" top="0.75" bottom="0.75" header="0.3" footer="0.3"/>
  <pageSetup paperSize="9" orientation="portrait" horizontalDpi="300" verticalDpi="300" r:id="rId2"/>
  <tableParts count="1">
    <tablePart r:id="rId59"/>
  </tableParts>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2168</v>
      </c>
      <c r="B1" s="1"/>
      <c r="C1" s="1"/>
      <c r="D1" s="1"/>
      <c r="E1" s="1"/>
      <c r="F1" s="1"/>
      <c r="G1" s="1"/>
      <c r="H1" s="1"/>
      <c r="I1" s="1"/>
      <c r="J1" s="1"/>
      <c r="K1" s="1"/>
      <c r="L1" s="1"/>
      <c r="M1" s="1"/>
      <c r="N1" s="1"/>
      <c r="O1" s="1"/>
      <c r="P1" s="1"/>
      <c r="Q1" s="1"/>
      <c r="R1" s="1"/>
      <c r="S1" s="1"/>
      <c r="T1" s="1"/>
      <c r="U1" s="1"/>
    </row>
    <row r="2">
      <c r="A2" s="7" t="s">
        <v>143</v>
      </c>
    </row>
    <row r="3">
      <c r="A3" s="7" t="s">
        <v>2169</v>
      </c>
    </row>
    <row r="4">
      <c r="A4" s="7" t="s">
        <v>731</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1152</v>
      </c>
      <c r="B6" s="8" t="s">
        <v>917</v>
      </c>
      <c r="C6" s="8" t="s">
        <v>914</v>
      </c>
      <c r="D6" s="8" t="s">
        <v>914</v>
      </c>
      <c r="E6" s="8" t="s">
        <v>914</v>
      </c>
      <c r="F6" s="8" t="s">
        <v>914</v>
      </c>
      <c r="G6" s="8" t="s">
        <v>783</v>
      </c>
      <c r="H6" s="8" t="s">
        <v>777</v>
      </c>
      <c r="I6" s="8" t="s">
        <v>911</v>
      </c>
      <c r="J6" s="8" t="s">
        <v>912</v>
      </c>
      <c r="K6" s="8" t="s">
        <v>788</v>
      </c>
      <c r="L6" s="8" t="s">
        <v>775</v>
      </c>
      <c r="M6" s="8" t="s">
        <v>778</v>
      </c>
      <c r="N6" s="8" t="s">
        <v>789</v>
      </c>
      <c r="O6" s="8" t="s">
        <v>863</v>
      </c>
      <c r="P6" s="8" t="s">
        <v>780</v>
      </c>
      <c r="Q6" s="8" t="s">
        <v>782</v>
      </c>
      <c r="R6" s="8" t="s">
        <v>915</v>
      </c>
      <c r="S6" s="8" t="s">
        <v>862</v>
      </c>
      <c r="T6" s="8" t="s">
        <v>1040</v>
      </c>
      <c r="U6" s="8" t="s">
        <v>1040</v>
      </c>
    </row>
    <row r="7">
      <c r="A7" s="3" t="s">
        <v>1153</v>
      </c>
      <c r="B7" s="8" t="s">
        <v>645</v>
      </c>
      <c r="C7" s="8" t="s">
        <v>645</v>
      </c>
      <c r="D7" s="8" t="s">
        <v>645</v>
      </c>
      <c r="E7" s="8" t="s">
        <v>645</v>
      </c>
      <c r="F7" s="8" t="s">
        <v>645</v>
      </c>
      <c r="G7" s="8" t="s">
        <v>917</v>
      </c>
      <c r="H7" s="8" t="s">
        <v>917</v>
      </c>
      <c r="I7" s="8" t="s">
        <v>790</v>
      </c>
      <c r="J7" s="8" t="s">
        <v>917</v>
      </c>
      <c r="K7" s="8" t="s">
        <v>917</v>
      </c>
      <c r="L7" s="8" t="s">
        <v>1043</v>
      </c>
      <c r="M7" s="8" t="s">
        <v>1043</v>
      </c>
      <c r="N7" s="8" t="s">
        <v>1043</v>
      </c>
      <c r="O7" s="8" t="s">
        <v>917</v>
      </c>
      <c r="P7" s="8" t="s">
        <v>790</v>
      </c>
      <c r="Q7" s="8" t="s">
        <v>783</v>
      </c>
      <c r="R7" s="8" t="s">
        <v>913</v>
      </c>
      <c r="S7" s="8" t="s">
        <v>777</v>
      </c>
      <c r="T7" s="8" t="s">
        <v>777</v>
      </c>
      <c r="U7" s="8" t="s">
        <v>781</v>
      </c>
    </row>
    <row r="8">
      <c r="A8" s="3" t="s">
        <v>1786</v>
      </c>
      <c r="B8" s="8" t="s">
        <v>917</v>
      </c>
      <c r="C8" s="8" t="s">
        <v>914</v>
      </c>
      <c r="D8" s="8" t="s">
        <v>914</v>
      </c>
      <c r="E8" s="8" t="s">
        <v>914</v>
      </c>
      <c r="F8" s="8" t="s">
        <v>913</v>
      </c>
      <c r="G8" s="8" t="s">
        <v>790</v>
      </c>
      <c r="H8" s="8" t="s">
        <v>783</v>
      </c>
      <c r="I8" s="8" t="s">
        <v>913</v>
      </c>
      <c r="J8" s="8" t="s">
        <v>781</v>
      </c>
      <c r="K8" s="8" t="s">
        <v>789</v>
      </c>
      <c r="L8" s="8" t="s">
        <v>912</v>
      </c>
      <c r="M8" s="8" t="s">
        <v>775</v>
      </c>
      <c r="N8" s="8" t="s">
        <v>775</v>
      </c>
      <c r="O8" s="8" t="s">
        <v>862</v>
      </c>
      <c r="P8" s="8" t="s">
        <v>1045</v>
      </c>
      <c r="Q8" s="8" t="s">
        <v>789</v>
      </c>
      <c r="R8" s="8" t="s">
        <v>787</v>
      </c>
      <c r="S8" s="8" t="s">
        <v>1045</v>
      </c>
      <c r="T8" s="8" t="s">
        <v>779</v>
      </c>
      <c r="U8" s="8" t="s">
        <v>830</v>
      </c>
    </row>
    <row r="9">
      <c r="A9" s="10" t="s">
        <v>869</v>
      </c>
      <c r="B9" s="9" t="s">
        <v>767</v>
      </c>
      <c r="C9" s="9" t="s">
        <v>907</v>
      </c>
      <c r="D9" s="9" t="s">
        <v>1059</v>
      </c>
      <c r="E9" s="9" t="s">
        <v>906</v>
      </c>
      <c r="F9" s="9" t="s">
        <v>800</v>
      </c>
      <c r="G9" s="9" t="s">
        <v>841</v>
      </c>
      <c r="H9" s="9" t="s">
        <v>1119</v>
      </c>
      <c r="I9" s="9" t="s">
        <v>1119</v>
      </c>
      <c r="J9" s="9" t="s">
        <v>1122</v>
      </c>
      <c r="K9" s="9" t="s">
        <v>2167</v>
      </c>
      <c r="L9" s="9" t="s">
        <v>850</v>
      </c>
      <c r="M9" s="9" t="s">
        <v>1130</v>
      </c>
      <c r="N9" s="9" t="s">
        <v>834</v>
      </c>
      <c r="O9" s="9" t="s">
        <v>1127</v>
      </c>
      <c r="P9" s="9" t="s">
        <v>763</v>
      </c>
      <c r="Q9" s="9" t="s">
        <v>797</v>
      </c>
      <c r="R9" s="9" t="s">
        <v>768</v>
      </c>
      <c r="S9" s="9" t="s">
        <v>798</v>
      </c>
      <c r="T9" s="9" t="s">
        <v>762</v>
      </c>
      <c r="U9" s="9" t="s">
        <v>762</v>
      </c>
    </row>
    <row r="10">
      <c r="A10" s="3" t="s">
        <v>885</v>
      </c>
      <c r="B10" s="8" t="s">
        <v>834</v>
      </c>
      <c r="C10" s="8" t="s">
        <v>795</v>
      </c>
      <c r="D10" s="8" t="s">
        <v>1061</v>
      </c>
      <c r="E10" s="8" t="s">
        <v>2170</v>
      </c>
      <c r="F10" s="8" t="s">
        <v>851</v>
      </c>
      <c r="G10" s="8" t="s">
        <v>854</v>
      </c>
      <c r="H10" s="8" t="s">
        <v>1115</v>
      </c>
      <c r="I10" s="8" t="s">
        <v>1115</v>
      </c>
      <c r="J10" s="8" t="s">
        <v>839</v>
      </c>
      <c r="K10" s="8" t="s">
        <v>839</v>
      </c>
      <c r="L10" s="8" t="s">
        <v>858</v>
      </c>
      <c r="M10" s="8" t="s">
        <v>2170</v>
      </c>
      <c r="N10" s="8" t="s">
        <v>1130</v>
      </c>
      <c r="O10" s="8" t="s">
        <v>1052</v>
      </c>
      <c r="P10" s="8" t="s">
        <v>1131</v>
      </c>
      <c r="Q10" s="8" t="s">
        <v>1127</v>
      </c>
      <c r="R10" s="8" t="s">
        <v>852</v>
      </c>
      <c r="S10" s="8" t="s">
        <v>800</v>
      </c>
      <c r="T10" s="8" t="s">
        <v>786</v>
      </c>
      <c r="U10" s="8" t="s">
        <v>767</v>
      </c>
    </row>
    <row r="11">
      <c r="A11" s="10" t="s">
        <v>902</v>
      </c>
      <c r="B11" s="9" t="s">
        <v>367</v>
      </c>
      <c r="C11" s="9" t="s">
        <v>368</v>
      </c>
      <c r="D11" s="9" t="s">
        <v>368</v>
      </c>
      <c r="E11" s="9" t="s">
        <v>367</v>
      </c>
      <c r="F11" s="9" t="s">
        <v>301</v>
      </c>
      <c r="G11" s="9" t="s">
        <v>369</v>
      </c>
      <c r="H11" s="9" t="s">
        <v>298</v>
      </c>
      <c r="I11" s="9" t="s">
        <v>408</v>
      </c>
      <c r="J11" s="9" t="s">
        <v>200</v>
      </c>
      <c r="K11" s="9" t="s">
        <v>197</v>
      </c>
      <c r="L11" s="9" t="s">
        <v>197</v>
      </c>
      <c r="M11" s="9" t="s">
        <v>383</v>
      </c>
      <c r="N11" s="9" t="s">
        <v>196</v>
      </c>
      <c r="O11" s="9" t="s">
        <v>322</v>
      </c>
      <c r="P11" s="9" t="s">
        <v>218</v>
      </c>
      <c r="Q11" s="9" t="s">
        <v>342</v>
      </c>
      <c r="R11" s="9" t="s">
        <v>342</v>
      </c>
      <c r="S11" s="9" t="s">
        <v>409</v>
      </c>
      <c r="T11" s="9" t="s">
        <v>410</v>
      </c>
      <c r="U11" s="9" t="s">
        <v>411</v>
      </c>
    </row>
    <row r="14">
      <c r="A14" s="12" t="str">
        <f>=HYPERLINK("#'Contents'!A1", "Click here to return to the contents")</f>
      </c>
    </row>
    <row r="16">
      <c r="A16" s="12" t="str">
        <f>=HYPERLINK("#'Notes'!A1", "Click here to return to the Notes")</f>
      </c>
    </row>
  </sheetData>
  <pageMargins left="0.7" right="0.7" top="0.75" bottom="0.75" header="0.3" footer="0.3"/>
  <pageSetup paperSize="9" orientation="portrait" horizontalDpi="300" verticalDpi="300" r:id="rId2"/>
  <tableParts count="1">
    <tablePart r:id="rId60"/>
  </tableParts>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2171</v>
      </c>
      <c r="B1" s="1"/>
      <c r="C1" s="1"/>
      <c r="D1" s="1"/>
      <c r="E1" s="1"/>
      <c r="F1" s="1"/>
      <c r="G1" s="1"/>
      <c r="H1" s="1"/>
      <c r="I1" s="1"/>
      <c r="J1" s="1"/>
      <c r="K1" s="1"/>
      <c r="L1" s="1"/>
      <c r="M1" s="1"/>
      <c r="N1" s="1"/>
      <c r="O1" s="1"/>
      <c r="P1" s="1"/>
      <c r="Q1" s="1"/>
      <c r="R1" s="1"/>
      <c r="S1" s="1"/>
      <c r="T1" s="1"/>
      <c r="U1" s="1"/>
    </row>
    <row r="2">
      <c r="A2" s="7" t="s">
        <v>143</v>
      </c>
    </row>
    <row r="3">
      <c r="A3" s="7" t="s">
        <v>2172</v>
      </c>
    </row>
    <row r="4">
      <c r="A4" s="7" t="s">
        <v>731</v>
      </c>
    </row>
    <row r="5">
      <c r="A5" s="6" t="s">
        <v>148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2173</v>
      </c>
      <c r="B6" s="8" t="s">
        <v>831</v>
      </c>
      <c r="C6" s="8" t="s">
        <v>769</v>
      </c>
      <c r="D6" s="8" t="s">
        <v>909</v>
      </c>
      <c r="E6" s="8" t="s">
        <v>849</v>
      </c>
      <c r="F6" s="8" t="s">
        <v>909</v>
      </c>
      <c r="G6" s="8" t="s">
        <v>797</v>
      </c>
      <c r="H6" s="8" t="s">
        <v>785</v>
      </c>
      <c r="I6" s="8" t="s">
        <v>1127</v>
      </c>
      <c r="J6" s="8" t="s">
        <v>834</v>
      </c>
      <c r="K6" s="8" t="s">
        <v>1041</v>
      </c>
      <c r="L6" s="8" t="s">
        <v>908</v>
      </c>
      <c r="M6" s="8" t="s">
        <v>907</v>
      </c>
      <c r="N6" s="8" t="s">
        <v>852</v>
      </c>
      <c r="O6" s="8" t="s">
        <v>1130</v>
      </c>
      <c r="P6" s="8" t="s">
        <v>1113</v>
      </c>
      <c r="Q6" s="8" t="s">
        <v>786</v>
      </c>
      <c r="R6" s="8" t="s">
        <v>2170</v>
      </c>
      <c r="S6" s="8" t="s">
        <v>840</v>
      </c>
      <c r="T6" s="8" t="s">
        <v>1158</v>
      </c>
      <c r="U6" s="8" t="s">
        <v>741</v>
      </c>
    </row>
    <row r="7">
      <c r="A7" s="10" t="s">
        <v>869</v>
      </c>
      <c r="B7" s="9" t="s">
        <v>2174</v>
      </c>
      <c r="C7" s="9" t="s">
        <v>1350</v>
      </c>
      <c r="D7" s="9" t="s">
        <v>1066</v>
      </c>
      <c r="E7" s="9" t="s">
        <v>1290</v>
      </c>
      <c r="F7" s="9" t="s">
        <v>1384</v>
      </c>
      <c r="G7" s="9" t="s">
        <v>2158</v>
      </c>
      <c r="H7" s="9" t="s">
        <v>2175</v>
      </c>
      <c r="I7" s="9" t="s">
        <v>1705</v>
      </c>
      <c r="J7" s="9" t="s">
        <v>987</v>
      </c>
      <c r="K7" s="9" t="s">
        <v>2176</v>
      </c>
      <c r="L7" s="9" t="s">
        <v>2177</v>
      </c>
      <c r="M7" s="9" t="s">
        <v>2178</v>
      </c>
      <c r="N7" s="9" t="s">
        <v>2179</v>
      </c>
      <c r="O7" s="9" t="s">
        <v>2180</v>
      </c>
      <c r="P7" s="9" t="s">
        <v>2181</v>
      </c>
      <c r="Q7" s="9" t="s">
        <v>2182</v>
      </c>
      <c r="R7" s="9" t="s">
        <v>2183</v>
      </c>
      <c r="S7" s="9" t="s">
        <v>2184</v>
      </c>
      <c r="T7" s="9" t="s">
        <v>2185</v>
      </c>
      <c r="U7" s="9" t="s">
        <v>2186</v>
      </c>
    </row>
    <row r="8">
      <c r="A8" s="3" t="s">
        <v>885</v>
      </c>
      <c r="B8" s="8" t="s">
        <v>2187</v>
      </c>
      <c r="C8" s="8" t="s">
        <v>2188</v>
      </c>
      <c r="D8" s="8" t="s">
        <v>2189</v>
      </c>
      <c r="E8" s="8" t="s">
        <v>2190</v>
      </c>
      <c r="F8" s="8" t="s">
        <v>1304</v>
      </c>
      <c r="G8" s="8" t="s">
        <v>2191</v>
      </c>
      <c r="H8" s="8" t="s">
        <v>2192</v>
      </c>
      <c r="I8" s="8" t="s">
        <v>1641</v>
      </c>
      <c r="J8" s="8" t="s">
        <v>2193</v>
      </c>
      <c r="K8" s="8" t="s">
        <v>1678</v>
      </c>
      <c r="L8" s="8" t="s">
        <v>2194</v>
      </c>
      <c r="M8" s="8" t="s">
        <v>2195</v>
      </c>
      <c r="N8" s="8" t="s">
        <v>2196</v>
      </c>
      <c r="O8" s="8" t="s">
        <v>2197</v>
      </c>
      <c r="P8" s="8" t="s">
        <v>2198</v>
      </c>
      <c r="Q8" s="8" t="s">
        <v>2199</v>
      </c>
      <c r="R8" s="8" t="s">
        <v>2200</v>
      </c>
      <c r="S8" s="8" t="s">
        <v>2201</v>
      </c>
      <c r="T8" s="8" t="s">
        <v>2202</v>
      </c>
      <c r="U8" s="8" t="s">
        <v>2203</v>
      </c>
    </row>
    <row r="9">
      <c r="A9" s="10" t="s">
        <v>902</v>
      </c>
      <c r="B9" s="9" t="s">
        <v>386</v>
      </c>
      <c r="C9" s="9" t="s">
        <v>284</v>
      </c>
      <c r="D9" s="9" t="s">
        <v>405</v>
      </c>
      <c r="E9" s="9" t="s">
        <v>186</v>
      </c>
      <c r="F9" s="9" t="s">
        <v>200</v>
      </c>
      <c r="G9" s="9" t="s">
        <v>405</v>
      </c>
      <c r="H9" s="9" t="s">
        <v>334</v>
      </c>
      <c r="I9" s="9" t="s">
        <v>284</v>
      </c>
      <c r="J9" s="9" t="s">
        <v>186</v>
      </c>
      <c r="K9" s="9" t="s">
        <v>413</v>
      </c>
      <c r="L9" s="9" t="s">
        <v>185</v>
      </c>
      <c r="M9" s="9" t="s">
        <v>302</v>
      </c>
      <c r="N9" s="9" t="s">
        <v>404</v>
      </c>
      <c r="O9" s="9" t="s">
        <v>297</v>
      </c>
      <c r="P9" s="9" t="s">
        <v>413</v>
      </c>
      <c r="Q9" s="9" t="s">
        <v>300</v>
      </c>
      <c r="R9" s="9" t="s">
        <v>413</v>
      </c>
      <c r="S9" s="9" t="s">
        <v>188</v>
      </c>
      <c r="T9" s="9" t="s">
        <v>413</v>
      </c>
      <c r="U9" s="9" t="s">
        <v>200</v>
      </c>
    </row>
    <row r="12">
      <c r="A12" s="12" t="str">
        <f>=HYPERLINK("#'Contents'!A1", "Click here to return to the contents")</f>
      </c>
    </row>
    <row r="14">
      <c r="A14" s="12" t="str">
        <f>=HYPERLINK("#'Notes'!A1", "Click here to return to the Notes")</f>
      </c>
    </row>
  </sheetData>
  <pageMargins left="0.7" right="0.7" top="0.75" bottom="0.75" header="0.3" footer="0.3"/>
  <pageSetup paperSize="9" orientation="portrait" horizontalDpi="300" verticalDpi="300" r:id="rId2"/>
  <tableParts count="1">
    <tablePart r:id="rId61"/>
  </tableParts>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33.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s>
  <sheetData>
    <row r="1" ht="40" customHeight="1">
      <c r="A1" s="1" t="s">
        <v>2204</v>
      </c>
      <c r="B1" s="1"/>
      <c r="C1" s="1"/>
      <c r="D1" s="1"/>
      <c r="E1" s="1"/>
      <c r="F1" s="1"/>
      <c r="G1" s="1"/>
      <c r="H1" s="1"/>
    </row>
    <row r="2">
      <c r="A2" s="7" t="s">
        <v>143</v>
      </c>
    </row>
    <row r="3">
      <c r="A3" s="7" t="s">
        <v>573</v>
      </c>
    </row>
    <row r="4">
      <c r="A4" s="7" t="s">
        <v>2205</v>
      </c>
    </row>
    <row r="5">
      <c r="A5" s="6" t="s">
        <v>2206</v>
      </c>
      <c r="B5" s="6" t="s">
        <v>148</v>
      </c>
      <c r="C5" s="6" t="s">
        <v>163</v>
      </c>
      <c r="D5" s="6" t="s">
        <v>164</v>
      </c>
      <c r="E5" s="6" t="s">
        <v>165</v>
      </c>
      <c r="F5" s="6" t="s">
        <v>166</v>
      </c>
      <c r="G5" s="6" t="s">
        <v>167</v>
      </c>
      <c r="H5" s="6" t="s">
        <v>168</v>
      </c>
    </row>
    <row r="6">
      <c r="A6" s="3" t="s">
        <v>2207</v>
      </c>
      <c r="B6" s="3" t="s">
        <v>590</v>
      </c>
      <c r="C6" s="8" t="s">
        <v>436</v>
      </c>
      <c r="D6" s="8" t="s">
        <v>443</v>
      </c>
      <c r="E6" s="8" t="s">
        <v>443</v>
      </c>
      <c r="F6" s="8" t="s">
        <v>443</v>
      </c>
      <c r="G6" s="8" t="s">
        <v>437</v>
      </c>
      <c r="H6" s="8" t="s">
        <v>437</v>
      </c>
    </row>
    <row r="7">
      <c r="A7" s="3" t="s">
        <v>2207</v>
      </c>
      <c r="B7" s="3" t="s">
        <v>2208</v>
      </c>
      <c r="C7" s="8" t="s">
        <v>1257</v>
      </c>
      <c r="D7" s="8" t="s">
        <v>1257</v>
      </c>
      <c r="E7" s="8" t="s">
        <v>1254</v>
      </c>
      <c r="F7" s="8" t="s">
        <v>1254</v>
      </c>
      <c r="G7" s="8" t="s">
        <v>1254</v>
      </c>
      <c r="H7" s="8" t="s">
        <v>1254</v>
      </c>
    </row>
    <row r="8">
      <c r="A8" s="3" t="s">
        <v>2209</v>
      </c>
      <c r="B8" s="3" t="s">
        <v>590</v>
      </c>
      <c r="C8" s="8" t="s">
        <v>475</v>
      </c>
      <c r="D8" s="8" t="s">
        <v>482</v>
      </c>
      <c r="E8" s="8" t="s">
        <v>497</v>
      </c>
      <c r="F8" s="8" t="s">
        <v>473</v>
      </c>
      <c r="G8" s="8" t="s">
        <v>474</v>
      </c>
      <c r="H8" s="8" t="s">
        <v>473</v>
      </c>
    </row>
    <row r="9">
      <c r="A9" s="3" t="s">
        <v>2209</v>
      </c>
      <c r="B9" s="3" t="s">
        <v>2208</v>
      </c>
      <c r="C9" s="8" t="s">
        <v>612</v>
      </c>
      <c r="D9" s="8" t="s">
        <v>613</v>
      </c>
      <c r="E9" s="8" t="s">
        <v>614</v>
      </c>
      <c r="F9" s="8" t="s">
        <v>615</v>
      </c>
      <c r="G9" s="8" t="s">
        <v>615</v>
      </c>
      <c r="H9" s="8" t="s">
        <v>616</v>
      </c>
    </row>
    <row r="10">
      <c r="A10" s="3" t="s">
        <v>2210</v>
      </c>
      <c r="B10" s="3" t="s">
        <v>590</v>
      </c>
      <c r="C10" s="8" t="s">
        <v>483</v>
      </c>
      <c r="D10" s="8" t="s">
        <v>527</v>
      </c>
      <c r="E10" s="8" t="s">
        <v>528</v>
      </c>
      <c r="F10" s="8" t="s">
        <v>1749</v>
      </c>
      <c r="G10" s="8" t="s">
        <v>492</v>
      </c>
      <c r="H10" s="8" t="s">
        <v>1740</v>
      </c>
    </row>
    <row r="11">
      <c r="A11" s="3" t="s">
        <v>2210</v>
      </c>
      <c r="B11" s="3" t="s">
        <v>2208</v>
      </c>
      <c r="C11" s="8" t="s">
        <v>623</v>
      </c>
      <c r="D11" s="8" t="s">
        <v>623</v>
      </c>
      <c r="E11" s="8" t="s">
        <v>611</v>
      </c>
      <c r="F11" s="8" t="s">
        <v>612</v>
      </c>
      <c r="G11" s="8" t="s">
        <v>612</v>
      </c>
      <c r="H11" s="8" t="s">
        <v>611</v>
      </c>
    </row>
    <row r="12">
      <c r="A12" s="3" t="s">
        <v>2211</v>
      </c>
      <c r="B12" s="3" t="s">
        <v>590</v>
      </c>
      <c r="C12" s="8" t="s">
        <v>470</v>
      </c>
      <c r="D12" s="8" t="s">
        <v>470</v>
      </c>
      <c r="E12" s="8" t="s">
        <v>485</v>
      </c>
      <c r="F12" s="8" t="s">
        <v>617</v>
      </c>
      <c r="G12" s="8" t="s">
        <v>617</v>
      </c>
      <c r="H12" s="8" t="s">
        <v>632</v>
      </c>
    </row>
    <row r="13">
      <c r="A13" s="3" t="s">
        <v>2211</v>
      </c>
      <c r="B13" s="3" t="s">
        <v>2208</v>
      </c>
      <c r="C13" s="8" t="s">
        <v>1252</v>
      </c>
      <c r="D13" s="8" t="s">
        <v>1252</v>
      </c>
      <c r="E13" s="8" t="s">
        <v>624</v>
      </c>
      <c r="F13" s="8" t="s">
        <v>1252</v>
      </c>
      <c r="G13" s="8" t="s">
        <v>624</v>
      </c>
      <c r="H13" s="8" t="s">
        <v>624</v>
      </c>
    </row>
    <row r="14">
      <c r="A14" s="3" t="s">
        <v>2212</v>
      </c>
      <c r="B14" s="3" t="s">
        <v>590</v>
      </c>
      <c r="C14" s="8" t="s">
        <v>428</v>
      </c>
      <c r="D14" s="8" t="s">
        <v>1604</v>
      </c>
      <c r="E14" s="8" t="s">
        <v>515</v>
      </c>
      <c r="F14" s="8" t="s">
        <v>2213</v>
      </c>
      <c r="G14" s="8" t="s">
        <v>2214</v>
      </c>
      <c r="H14" s="8" t="s">
        <v>1848</v>
      </c>
    </row>
    <row r="15">
      <c r="A15" s="3" t="s">
        <v>2212</v>
      </c>
      <c r="B15" s="3" t="s">
        <v>2208</v>
      </c>
      <c r="C15" s="8" t="s">
        <v>1267</v>
      </c>
      <c r="D15" s="8" t="s">
        <v>1272</v>
      </c>
      <c r="E15" s="8" t="s">
        <v>577</v>
      </c>
      <c r="F15" s="8" t="s">
        <v>576</v>
      </c>
      <c r="G15" s="8" t="s">
        <v>579</v>
      </c>
      <c r="H15" s="8" t="s">
        <v>579</v>
      </c>
    </row>
    <row r="16">
      <c r="A16" s="3" t="s">
        <v>500</v>
      </c>
      <c r="B16" s="3" t="s">
        <v>590</v>
      </c>
      <c r="C16" s="8" t="s">
        <v>465</v>
      </c>
      <c r="D16" s="8" t="s">
        <v>481</v>
      </c>
      <c r="E16" s="8" t="s">
        <v>461</v>
      </c>
      <c r="F16" s="8" t="s">
        <v>525</v>
      </c>
      <c r="G16" s="8" t="s">
        <v>464</v>
      </c>
      <c r="H16" s="8" t="s">
        <v>469</v>
      </c>
    </row>
    <row r="17">
      <c r="A17" s="3" t="s">
        <v>500</v>
      </c>
      <c r="B17" s="3" t="s">
        <v>2208</v>
      </c>
      <c r="C17" s="8" t="s">
        <v>616</v>
      </c>
      <c r="D17" s="8" t="s">
        <v>635</v>
      </c>
      <c r="E17" s="8" t="s">
        <v>634</v>
      </c>
      <c r="F17" s="8" t="s">
        <v>625</v>
      </c>
      <c r="G17" s="8" t="s">
        <v>634</v>
      </c>
      <c r="H17" s="8" t="s">
        <v>634</v>
      </c>
    </row>
    <row r="18">
      <c r="A18" s="3" t="s">
        <v>2215</v>
      </c>
      <c r="B18" s="3" t="s">
        <v>590</v>
      </c>
      <c r="C18" s="8" t="s">
        <v>626</v>
      </c>
      <c r="D18" s="8" t="s">
        <v>1580</v>
      </c>
      <c r="E18" s="8" t="s">
        <v>525</v>
      </c>
      <c r="F18" s="8" t="s">
        <v>622</v>
      </c>
      <c r="G18" s="8" t="s">
        <v>622</v>
      </c>
      <c r="H18" s="8" t="s">
        <v>1552</v>
      </c>
    </row>
    <row r="19">
      <c r="A19" s="3" t="s">
        <v>2215</v>
      </c>
      <c r="B19" s="3" t="s">
        <v>2208</v>
      </c>
      <c r="C19" s="8" t="s">
        <v>1252</v>
      </c>
      <c r="D19" s="8" t="s">
        <v>614</v>
      </c>
      <c r="E19" s="8" t="s">
        <v>615</v>
      </c>
      <c r="F19" s="8" t="s">
        <v>1252</v>
      </c>
      <c r="G19" s="8" t="s">
        <v>624</v>
      </c>
      <c r="H19" s="8" t="s">
        <v>624</v>
      </c>
    </row>
    <row r="20">
      <c r="A20" s="3" t="s">
        <v>1785</v>
      </c>
      <c r="B20" s="3" t="s">
        <v>590</v>
      </c>
      <c r="C20" s="8" t="s">
        <v>471</v>
      </c>
      <c r="D20" s="8" t="s">
        <v>524</v>
      </c>
      <c r="E20" s="8" t="s">
        <v>527</v>
      </c>
      <c r="F20" s="8" t="s">
        <v>621</v>
      </c>
      <c r="G20" s="8" t="s">
        <v>490</v>
      </c>
      <c r="H20" s="8" t="s">
        <v>484</v>
      </c>
    </row>
    <row r="21">
      <c r="A21" s="10" t="s">
        <v>1785</v>
      </c>
      <c r="B21" s="10" t="s">
        <v>2208</v>
      </c>
      <c r="C21" s="9" t="s">
        <v>1252</v>
      </c>
      <c r="D21" s="9" t="s">
        <v>613</v>
      </c>
      <c r="E21" s="9" t="s">
        <v>624</v>
      </c>
      <c r="F21" s="9" t="s">
        <v>624</v>
      </c>
      <c r="G21" s="9" t="s">
        <v>1252</v>
      </c>
      <c r="H21" s="9" t="s">
        <v>614</v>
      </c>
    </row>
    <row r="22">
      <c r="A22" s="10" t="s">
        <v>638</v>
      </c>
      <c r="B22" s="10" t="s">
        <v>590</v>
      </c>
      <c r="C22" s="9" t="s">
        <v>544</v>
      </c>
      <c r="D22" s="9" t="s">
        <v>545</v>
      </c>
      <c r="E22" s="9" t="s">
        <v>546</v>
      </c>
      <c r="F22" s="9" t="s">
        <v>547</v>
      </c>
      <c r="G22" s="9" t="s">
        <v>548</v>
      </c>
      <c r="H22" s="9" t="s">
        <v>549</v>
      </c>
    </row>
    <row r="25">
      <c r="A25" s="12" t="str">
        <f>=HYPERLINK("#'Contents'!A1", "Click here to return to the contents")</f>
      </c>
    </row>
    <row r="27">
      <c r="A27" s="12" t="str">
        <f>=HYPERLINK("#'Notes'!A1", "Click here to return to the Notes")</f>
      </c>
    </row>
  </sheetData>
  <pageMargins left="0.7" right="0.7" top="0.75" bottom="0.75" header="0.3" footer="0.3"/>
  <pageSetup paperSize="9" orientation="portrait" horizontalDpi="300" verticalDpi="300" r:id="rId2"/>
  <tableParts count="1">
    <tablePart r:id="rId62"/>
  </tableParts>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8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2216</v>
      </c>
      <c r="B1" s="1"/>
      <c r="C1" s="1"/>
      <c r="D1" s="1"/>
      <c r="E1" s="1"/>
      <c r="F1" s="1"/>
      <c r="G1" s="1"/>
      <c r="H1" s="1"/>
      <c r="I1" s="1"/>
      <c r="J1" s="1"/>
      <c r="K1" s="1"/>
      <c r="L1" s="1"/>
      <c r="M1" s="1"/>
      <c r="N1" s="1"/>
      <c r="O1" s="1"/>
      <c r="P1" s="1"/>
      <c r="Q1" s="1"/>
      <c r="R1" s="1"/>
      <c r="S1" s="1"/>
      <c r="T1" s="1"/>
      <c r="U1" s="1"/>
    </row>
    <row r="2">
      <c r="A2" s="7" t="s">
        <v>143</v>
      </c>
    </row>
    <row r="3">
      <c r="A3" s="7" t="s">
        <v>2217</v>
      </c>
    </row>
    <row r="4">
      <c r="A4" s="7" t="s">
        <v>2006</v>
      </c>
    </row>
    <row r="5">
      <c r="A5" s="6" t="s">
        <v>2218</v>
      </c>
      <c r="B5" s="6" t="s">
        <v>149</v>
      </c>
      <c r="C5" s="6" t="s">
        <v>150</v>
      </c>
      <c r="D5" s="6" t="s">
        <v>151</v>
      </c>
      <c r="E5" s="6" t="s">
        <v>152</v>
      </c>
      <c r="F5" s="6" t="s">
        <v>153</v>
      </c>
      <c r="G5" s="6" t="s">
        <v>154</v>
      </c>
      <c r="H5" s="6" t="s">
        <v>155</v>
      </c>
      <c r="I5" s="6" t="s">
        <v>156</v>
      </c>
      <c r="J5" s="6" t="s">
        <v>157</v>
      </c>
      <c r="K5" s="6" t="s">
        <v>158</v>
      </c>
      <c r="L5" s="6" t="s">
        <v>159</v>
      </c>
      <c r="M5" s="6" t="s">
        <v>160</v>
      </c>
      <c r="N5" s="6" t="s">
        <v>161</v>
      </c>
      <c r="O5" s="6" t="s">
        <v>162</v>
      </c>
      <c r="P5" s="6" t="s">
        <v>163</v>
      </c>
      <c r="Q5" s="6" t="s">
        <v>164</v>
      </c>
      <c r="R5" s="6" t="s">
        <v>165</v>
      </c>
      <c r="S5" s="6" t="s">
        <v>166</v>
      </c>
      <c r="T5" s="6" t="s">
        <v>167</v>
      </c>
      <c r="U5" s="6" t="s">
        <v>168</v>
      </c>
    </row>
    <row r="6">
      <c r="A6" s="3" t="s">
        <v>371</v>
      </c>
      <c r="B6" s="8" t="s">
        <v>461</v>
      </c>
      <c r="C6" s="8" t="s">
        <v>480</v>
      </c>
      <c r="D6" s="8" t="s">
        <v>448</v>
      </c>
      <c r="E6" s="8" t="s">
        <v>450</v>
      </c>
      <c r="F6" s="8" t="s">
        <v>440</v>
      </c>
      <c r="G6" s="8" t="s">
        <v>450</v>
      </c>
      <c r="H6" s="8" t="s">
        <v>438</v>
      </c>
      <c r="I6" s="8" t="s">
        <v>443</v>
      </c>
      <c r="J6" s="8" t="s">
        <v>443</v>
      </c>
      <c r="K6" s="8" t="s">
        <v>439</v>
      </c>
      <c r="L6" s="8" t="s">
        <v>452</v>
      </c>
      <c r="M6" s="8" t="s">
        <v>452</v>
      </c>
      <c r="N6" s="8" t="s">
        <v>453</v>
      </c>
      <c r="O6" s="8" t="s">
        <v>451</v>
      </c>
      <c r="P6" s="8" t="s">
        <v>451</v>
      </c>
      <c r="Q6" s="8" t="s">
        <v>453</v>
      </c>
      <c r="R6" s="8" t="s">
        <v>453</v>
      </c>
      <c r="S6" s="8" t="s">
        <v>451</v>
      </c>
      <c r="T6" s="8" t="s">
        <v>452</v>
      </c>
      <c r="U6" s="8" t="s">
        <v>452</v>
      </c>
    </row>
    <row r="7">
      <c r="A7" s="3" t="s">
        <v>303</v>
      </c>
      <c r="B7" s="8" t="s">
        <v>434</v>
      </c>
      <c r="C7" s="8" t="s">
        <v>450</v>
      </c>
      <c r="D7" s="8" t="s">
        <v>436</v>
      </c>
      <c r="E7" s="8" t="s">
        <v>438</v>
      </c>
      <c r="F7" s="8" t="s">
        <v>435</v>
      </c>
      <c r="G7" s="8" t="s">
        <v>441</v>
      </c>
      <c r="H7" s="8" t="s">
        <v>440</v>
      </c>
      <c r="I7" s="8" t="s">
        <v>441</v>
      </c>
      <c r="J7" s="8" t="s">
        <v>442</v>
      </c>
      <c r="K7" s="8" t="s">
        <v>436</v>
      </c>
      <c r="L7" s="8" t="s">
        <v>436</v>
      </c>
      <c r="M7" s="8" t="s">
        <v>436</v>
      </c>
      <c r="N7" s="8" t="s">
        <v>444</v>
      </c>
      <c r="O7" s="8" t="s">
        <v>452</v>
      </c>
      <c r="P7" s="8" t="s">
        <v>451</v>
      </c>
      <c r="Q7" s="8" t="s">
        <v>451</v>
      </c>
      <c r="R7" s="8" t="s">
        <v>453</v>
      </c>
      <c r="S7" s="8" t="s">
        <v>453</v>
      </c>
      <c r="T7" s="8" t="s">
        <v>453</v>
      </c>
      <c r="U7" s="8" t="s">
        <v>453</v>
      </c>
    </row>
    <row r="8">
      <c r="A8" s="3" t="s">
        <v>2219</v>
      </c>
      <c r="B8" s="8" t="s">
        <v>444</v>
      </c>
      <c r="C8" s="8" t="s">
        <v>452</v>
      </c>
      <c r="D8" s="8" t="s">
        <v>444</v>
      </c>
      <c r="E8" s="8" t="s">
        <v>444</v>
      </c>
      <c r="F8" s="8" t="s">
        <v>452</v>
      </c>
      <c r="G8" s="8" t="s">
        <v>444</v>
      </c>
      <c r="H8" s="8" t="s">
        <v>451</v>
      </c>
      <c r="I8" s="8" t="s">
        <v>453</v>
      </c>
      <c r="J8" s="8" t="s">
        <v>453</v>
      </c>
      <c r="K8" s="8" t="s">
        <v>454</v>
      </c>
      <c r="L8" s="8" t="s">
        <v>454</v>
      </c>
      <c r="M8" s="8" t="s">
        <v>454</v>
      </c>
      <c r="N8" s="8" t="s">
        <v>454</v>
      </c>
      <c r="O8" s="8" t="s">
        <v>454</v>
      </c>
      <c r="P8" s="8" t="s">
        <v>454</v>
      </c>
      <c r="Q8" s="8" t="s">
        <v>454</v>
      </c>
      <c r="R8" s="8" t="s">
        <v>454</v>
      </c>
      <c r="S8" s="8" t="s">
        <v>454</v>
      </c>
      <c r="T8" s="8" t="s">
        <v>454</v>
      </c>
      <c r="U8" s="8" t="s">
        <v>454</v>
      </c>
    </row>
    <row r="9">
      <c r="A9" s="3" t="s">
        <v>395</v>
      </c>
      <c r="B9" s="8" t="s">
        <v>453</v>
      </c>
      <c r="C9" s="8" t="s">
        <v>451</v>
      </c>
      <c r="D9" s="8" t="s">
        <v>451</v>
      </c>
      <c r="E9" s="8" t="s">
        <v>453</v>
      </c>
      <c r="F9" s="8" t="s">
        <v>453</v>
      </c>
      <c r="G9" s="8" t="s">
        <v>453</v>
      </c>
      <c r="H9" s="8" t="s">
        <v>453</v>
      </c>
      <c r="I9" s="8" t="s">
        <v>454</v>
      </c>
      <c r="J9" s="8" t="s">
        <v>454</v>
      </c>
      <c r="K9" s="8" t="s">
        <v>454</v>
      </c>
      <c r="L9" s="8" t="s">
        <v>454</v>
      </c>
      <c r="M9" s="8" t="s">
        <v>454</v>
      </c>
      <c r="N9" s="8" t="s">
        <v>454</v>
      </c>
      <c r="O9" s="8" t="s">
        <v>454</v>
      </c>
      <c r="P9" s="8" t="s">
        <v>454</v>
      </c>
      <c r="Q9" s="8" t="s">
        <v>454</v>
      </c>
      <c r="R9" s="8" t="s">
        <v>454</v>
      </c>
      <c r="S9" s="8" t="s">
        <v>454</v>
      </c>
      <c r="T9" s="8" t="s">
        <v>454</v>
      </c>
      <c r="U9" s="8" t="s">
        <v>454</v>
      </c>
    </row>
    <row r="10">
      <c r="A10" s="10" t="s">
        <v>189</v>
      </c>
      <c r="B10" s="9" t="s">
        <v>455</v>
      </c>
      <c r="C10" s="9" t="s">
        <v>455</v>
      </c>
      <c r="D10" s="9" t="s">
        <v>455</v>
      </c>
      <c r="E10" s="9" t="s">
        <v>455</v>
      </c>
      <c r="F10" s="9" t="s">
        <v>455</v>
      </c>
      <c r="G10" s="9" t="s">
        <v>455</v>
      </c>
      <c r="H10" s="9" t="s">
        <v>455</v>
      </c>
      <c r="I10" s="9" t="s">
        <v>455</v>
      </c>
      <c r="J10" s="9" t="s">
        <v>455</v>
      </c>
      <c r="K10" s="9" t="s">
        <v>455</v>
      </c>
      <c r="L10" s="9" t="s">
        <v>455</v>
      </c>
      <c r="M10" s="9" t="s">
        <v>455</v>
      </c>
      <c r="N10" s="9" t="s">
        <v>455</v>
      </c>
      <c r="O10" s="9" t="s">
        <v>455</v>
      </c>
      <c r="P10" s="9" t="s">
        <v>455</v>
      </c>
      <c r="Q10" s="9" t="s">
        <v>455</v>
      </c>
      <c r="R10" s="9" t="s">
        <v>455</v>
      </c>
      <c r="S10" s="9" t="s">
        <v>455</v>
      </c>
      <c r="T10" s="9" t="s">
        <v>455</v>
      </c>
      <c r="U10" s="9" t="s">
        <v>455</v>
      </c>
    </row>
    <row r="11">
      <c r="A11" s="10" t="s">
        <v>638</v>
      </c>
      <c r="B11" s="9" t="s">
        <v>474</v>
      </c>
      <c r="C11" s="9" t="s">
        <v>471</v>
      </c>
      <c r="D11" s="9" t="s">
        <v>469</v>
      </c>
      <c r="E11" s="9" t="s">
        <v>459</v>
      </c>
      <c r="F11" s="9" t="s">
        <v>466</v>
      </c>
      <c r="G11" s="9" t="s">
        <v>469</v>
      </c>
      <c r="H11" s="9" t="s">
        <v>464</v>
      </c>
      <c r="I11" s="9" t="s">
        <v>480</v>
      </c>
      <c r="J11" s="9" t="s">
        <v>446</v>
      </c>
      <c r="K11" s="9" t="s">
        <v>447</v>
      </c>
      <c r="L11" s="9" t="s">
        <v>434</v>
      </c>
      <c r="M11" s="9" t="s">
        <v>434</v>
      </c>
      <c r="N11" s="9" t="s">
        <v>438</v>
      </c>
      <c r="O11" s="9" t="s">
        <v>436</v>
      </c>
      <c r="P11" s="9" t="s">
        <v>436</v>
      </c>
      <c r="Q11" s="9" t="s">
        <v>443</v>
      </c>
      <c r="R11" s="9" t="s">
        <v>443</v>
      </c>
      <c r="S11" s="9" t="s">
        <v>443</v>
      </c>
      <c r="T11" s="9" t="s">
        <v>437</v>
      </c>
      <c r="U11" s="9" t="s">
        <v>437</v>
      </c>
    </row>
    <row r="14">
      <c r="A14" s="12" t="str">
        <f>=HYPERLINK("#'Contents'!A1", "Click here to return to the contents")</f>
      </c>
    </row>
    <row r="16">
      <c r="A16" s="12" t="str">
        <f>=HYPERLINK("#'Notes'!A1", "Click here to return to the Notes")</f>
      </c>
    </row>
  </sheetData>
  <pageMargins left="0.7" right="0.7" top="0.75" bottom="0.75" header="0.3" footer="0.3"/>
  <pageSetup paperSize="9" orientation="portrait" horizontalDpi="300" verticalDpi="300" r:id="rId2"/>
  <tableParts count="1">
    <tablePart r:id="rId6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73.71" hidden="0" customWidth="1"/>
    <col min="2" max="2" width="47.71" hidden="0" customWidth="1"/>
    <col min="3" max="3" width="47.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 min="23" max="23" width="12.71" hidden="0" customWidth="1"/>
  </cols>
  <sheetData>
    <row r="1" ht="40" customHeight="1">
      <c r="A1" s="1" t="s">
        <v>417</v>
      </c>
      <c r="B1" s="1"/>
      <c r="C1" s="1"/>
      <c r="D1" s="1"/>
      <c r="E1" s="1"/>
      <c r="F1" s="1"/>
      <c r="G1" s="1"/>
      <c r="H1" s="1"/>
      <c r="I1" s="1"/>
      <c r="J1" s="1"/>
      <c r="K1" s="1"/>
      <c r="L1" s="1"/>
      <c r="M1" s="1"/>
      <c r="N1" s="1"/>
      <c r="O1" s="1"/>
      <c r="P1" s="1"/>
      <c r="Q1" s="1"/>
      <c r="R1" s="1"/>
      <c r="S1" s="1"/>
      <c r="T1" s="1"/>
      <c r="U1" s="1"/>
      <c r="V1" s="1"/>
      <c r="W1" s="1"/>
    </row>
    <row r="2">
      <c r="A2" s="7" t="s">
        <v>143</v>
      </c>
    </row>
    <row r="3">
      <c r="A3" s="7" t="s">
        <v>418</v>
      </c>
    </row>
    <row r="4">
      <c r="A4" s="7" t="s">
        <v>419</v>
      </c>
    </row>
    <row r="5">
      <c r="A5" s="6" t="s">
        <v>146</v>
      </c>
      <c r="B5" s="6" t="s">
        <v>147</v>
      </c>
      <c r="C5" s="6" t="s">
        <v>148</v>
      </c>
      <c r="D5" s="6" t="s">
        <v>149</v>
      </c>
      <c r="E5" s="6" t="s">
        <v>150</v>
      </c>
      <c r="F5" s="6" t="s">
        <v>151</v>
      </c>
      <c r="G5" s="6" t="s">
        <v>152</v>
      </c>
      <c r="H5" s="6" t="s">
        <v>153</v>
      </c>
      <c r="I5" s="6" t="s">
        <v>154</v>
      </c>
      <c r="J5" s="6" t="s">
        <v>155</v>
      </c>
      <c r="K5" s="6" t="s">
        <v>156</v>
      </c>
      <c r="L5" s="6" t="s">
        <v>157</v>
      </c>
      <c r="M5" s="6" t="s">
        <v>158</v>
      </c>
      <c r="N5" s="6" t="s">
        <v>159</v>
      </c>
      <c r="O5" s="6" t="s">
        <v>160</v>
      </c>
      <c r="P5" s="6" t="s">
        <v>161</v>
      </c>
      <c r="Q5" s="6" t="s">
        <v>162</v>
      </c>
      <c r="R5" s="6" t="s">
        <v>163</v>
      </c>
      <c r="S5" s="6" t="s">
        <v>164</v>
      </c>
      <c r="T5" s="6" t="s">
        <v>165</v>
      </c>
      <c r="U5" s="6" t="s">
        <v>166</v>
      </c>
      <c r="V5" s="6" t="s">
        <v>167</v>
      </c>
      <c r="W5" s="6" t="s">
        <v>168</v>
      </c>
    </row>
    <row r="6">
      <c r="A6" s="3" t="s">
        <v>169</v>
      </c>
      <c r="B6" s="3" t="s">
        <v>170</v>
      </c>
      <c r="C6" s="3" t="s">
        <v>170</v>
      </c>
      <c r="D6" s="8" t="s">
        <v>420</v>
      </c>
      <c r="E6" s="8" t="s">
        <v>421</v>
      </c>
      <c r="F6" s="8" t="s">
        <v>422</v>
      </c>
      <c r="G6" s="8" t="s">
        <v>423</v>
      </c>
      <c r="H6" s="8" t="s">
        <v>424</v>
      </c>
      <c r="I6" s="8" t="s">
        <v>422</v>
      </c>
      <c r="J6" s="8" t="s">
        <v>425</v>
      </c>
      <c r="K6" s="8" t="s">
        <v>426</v>
      </c>
      <c r="L6" s="8" t="s">
        <v>423</v>
      </c>
      <c r="M6" s="8" t="s">
        <v>427</v>
      </c>
      <c r="N6" s="8" t="s">
        <v>428</v>
      </c>
      <c r="O6" s="8" t="s">
        <v>427</v>
      </c>
      <c r="P6" s="8" t="s">
        <v>427</v>
      </c>
      <c r="Q6" s="8" t="s">
        <v>422</v>
      </c>
      <c r="R6" s="8" t="s">
        <v>429</v>
      </c>
      <c r="S6" s="8" t="s">
        <v>430</v>
      </c>
      <c r="T6" s="8" t="s">
        <v>422</v>
      </c>
      <c r="U6" s="8" t="s">
        <v>431</v>
      </c>
      <c r="V6" s="8" t="s">
        <v>432</v>
      </c>
      <c r="W6" s="8" t="s">
        <v>433</v>
      </c>
    </row>
    <row r="7">
      <c r="A7" s="3" t="s">
        <v>189</v>
      </c>
      <c r="B7" s="3" t="s">
        <v>190</v>
      </c>
      <c r="C7" s="3" t="s">
        <v>191</v>
      </c>
      <c r="D7" s="8" t="s">
        <v>434</v>
      </c>
      <c r="E7" s="8" t="s">
        <v>434</v>
      </c>
      <c r="F7" s="8" t="s">
        <v>435</v>
      </c>
      <c r="G7" s="8" t="s">
        <v>435</v>
      </c>
      <c r="H7" s="8" t="s">
        <v>435</v>
      </c>
      <c r="I7" s="8" t="s">
        <v>436</v>
      </c>
      <c r="J7" s="8" t="s">
        <v>437</v>
      </c>
      <c r="K7" s="8" t="s">
        <v>438</v>
      </c>
      <c r="L7" s="8" t="s">
        <v>438</v>
      </c>
      <c r="M7" s="8" t="s">
        <v>439</v>
      </c>
      <c r="N7" s="8" t="s">
        <v>440</v>
      </c>
      <c r="O7" s="8" t="s">
        <v>441</v>
      </c>
      <c r="P7" s="8" t="s">
        <v>437</v>
      </c>
      <c r="Q7" s="8" t="s">
        <v>442</v>
      </c>
      <c r="R7" s="8" t="s">
        <v>443</v>
      </c>
      <c r="S7" s="8" t="s">
        <v>443</v>
      </c>
      <c r="T7" s="8" t="s">
        <v>443</v>
      </c>
      <c r="U7" s="8" t="s">
        <v>443</v>
      </c>
      <c r="V7" s="8" t="s">
        <v>443</v>
      </c>
      <c r="W7" s="8" t="s">
        <v>437</v>
      </c>
    </row>
    <row r="8">
      <c r="A8" s="3" t="s">
        <v>189</v>
      </c>
      <c r="B8" s="3" t="s">
        <v>190</v>
      </c>
      <c r="C8" s="3" t="s">
        <v>205</v>
      </c>
      <c r="D8" s="8" t="s">
        <v>443</v>
      </c>
      <c r="E8" s="8" t="s">
        <v>439</v>
      </c>
      <c r="F8" s="8" t="s">
        <v>444</v>
      </c>
      <c r="G8" s="8" t="s">
        <v>443</v>
      </c>
      <c r="H8" s="8" t="s">
        <v>439</v>
      </c>
      <c r="I8" s="8" t="s">
        <v>444</v>
      </c>
      <c r="J8" s="8" t="s">
        <v>443</v>
      </c>
      <c r="K8" s="8" t="s">
        <v>443</v>
      </c>
      <c r="L8" s="8" t="s">
        <v>437</v>
      </c>
      <c r="M8" s="8" t="s">
        <v>439</v>
      </c>
      <c r="N8" s="8" t="s">
        <v>439</v>
      </c>
      <c r="O8" s="8" t="s">
        <v>444</v>
      </c>
      <c r="P8" s="8" t="s">
        <v>443</v>
      </c>
      <c r="Q8" s="8" t="s">
        <v>444</v>
      </c>
      <c r="R8" s="8" t="s">
        <v>436</v>
      </c>
      <c r="S8" s="8" t="s">
        <v>438</v>
      </c>
      <c r="T8" s="8" t="s">
        <v>436</v>
      </c>
      <c r="U8" s="8" t="s">
        <v>437</v>
      </c>
      <c r="V8" s="8" t="s">
        <v>443</v>
      </c>
      <c r="W8" s="8" t="s">
        <v>444</v>
      </c>
    </row>
    <row r="9">
      <c r="A9" s="3" t="s">
        <v>189</v>
      </c>
      <c r="B9" s="3" t="s">
        <v>225</v>
      </c>
      <c r="C9" s="3" t="s">
        <v>225</v>
      </c>
      <c r="D9" s="8" t="s">
        <v>445</v>
      </c>
      <c r="E9" s="8" t="s">
        <v>446</v>
      </c>
      <c r="F9" s="8" t="s">
        <v>447</v>
      </c>
      <c r="G9" s="8" t="s">
        <v>448</v>
      </c>
      <c r="H9" s="8" t="s">
        <v>449</v>
      </c>
      <c r="I9" s="8" t="s">
        <v>441</v>
      </c>
      <c r="J9" s="8" t="s">
        <v>434</v>
      </c>
      <c r="K9" s="8" t="s">
        <v>447</v>
      </c>
      <c r="L9" s="8" t="s">
        <v>449</v>
      </c>
      <c r="M9" s="8" t="s">
        <v>435</v>
      </c>
      <c r="N9" s="8" t="s">
        <v>449</v>
      </c>
      <c r="O9" s="8" t="s">
        <v>448</v>
      </c>
      <c r="P9" s="8" t="s">
        <v>434</v>
      </c>
      <c r="Q9" s="8" t="s">
        <v>450</v>
      </c>
      <c r="R9" s="8" t="s">
        <v>450</v>
      </c>
      <c r="S9" s="8" t="s">
        <v>447</v>
      </c>
      <c r="T9" s="8" t="s">
        <v>450</v>
      </c>
      <c r="U9" s="8" t="s">
        <v>434</v>
      </c>
      <c r="V9" s="8" t="s">
        <v>441</v>
      </c>
      <c r="W9" s="8" t="s">
        <v>440</v>
      </c>
    </row>
    <row r="10">
      <c r="A10" s="3" t="s">
        <v>189</v>
      </c>
      <c r="B10" s="3" t="s">
        <v>242</v>
      </c>
      <c r="C10" s="3" t="s">
        <v>243</v>
      </c>
      <c r="D10" s="8" t="s">
        <v>451</v>
      </c>
      <c r="E10" s="8" t="s">
        <v>452</v>
      </c>
      <c r="F10" s="8" t="s">
        <v>451</v>
      </c>
      <c r="G10" s="8" t="s">
        <v>451</v>
      </c>
      <c r="H10" s="8" t="s">
        <v>452</v>
      </c>
      <c r="I10" s="8" t="s">
        <v>452</v>
      </c>
      <c r="J10" s="8" t="s">
        <v>452</v>
      </c>
      <c r="K10" s="8" t="s">
        <v>444</v>
      </c>
      <c r="L10" s="8" t="s">
        <v>439</v>
      </c>
      <c r="M10" s="8" t="s">
        <v>439</v>
      </c>
      <c r="N10" s="8" t="s">
        <v>439</v>
      </c>
      <c r="O10" s="8" t="s">
        <v>439</v>
      </c>
      <c r="P10" s="8" t="s">
        <v>444</v>
      </c>
      <c r="Q10" s="8" t="s">
        <v>443</v>
      </c>
      <c r="R10" s="8" t="s">
        <v>443</v>
      </c>
      <c r="S10" s="8" t="s">
        <v>443</v>
      </c>
      <c r="T10" s="8" t="s">
        <v>444</v>
      </c>
      <c r="U10" s="8" t="s">
        <v>452</v>
      </c>
      <c r="V10" s="8" t="s">
        <v>443</v>
      </c>
      <c r="W10" s="8" t="s">
        <v>443</v>
      </c>
    </row>
    <row r="11">
      <c r="A11" s="3" t="s">
        <v>189</v>
      </c>
      <c r="B11" s="3" t="s">
        <v>242</v>
      </c>
      <c r="C11" s="3" t="s">
        <v>256</v>
      </c>
      <c r="D11" s="8" t="s">
        <v>453</v>
      </c>
      <c r="E11" s="8" t="s">
        <v>451</v>
      </c>
      <c r="F11" s="8" t="s">
        <v>454</v>
      </c>
      <c r="G11" s="8" t="s">
        <v>451</v>
      </c>
      <c r="H11" s="8" t="s">
        <v>454</v>
      </c>
      <c r="I11" s="8" t="s">
        <v>454</v>
      </c>
      <c r="J11" s="8" t="s">
        <v>454</v>
      </c>
      <c r="K11" s="8" t="s">
        <v>454</v>
      </c>
      <c r="L11" s="8" t="s">
        <v>452</v>
      </c>
      <c r="M11" s="8" t="s">
        <v>451</v>
      </c>
      <c r="N11" s="8" t="s">
        <v>453</v>
      </c>
      <c r="O11" s="8" t="s">
        <v>454</v>
      </c>
      <c r="P11" s="8" t="s">
        <v>453</v>
      </c>
      <c r="Q11" s="8" t="s">
        <v>454</v>
      </c>
      <c r="R11" s="8" t="s">
        <v>454</v>
      </c>
      <c r="S11" s="8" t="s">
        <v>454</v>
      </c>
      <c r="T11" s="8" t="s">
        <v>454</v>
      </c>
      <c r="U11" s="8" t="s">
        <v>454</v>
      </c>
      <c r="V11" s="8" t="s">
        <v>454</v>
      </c>
      <c r="W11" s="8" t="s">
        <v>454</v>
      </c>
    </row>
    <row r="12">
      <c r="A12" s="3" t="s">
        <v>189</v>
      </c>
      <c r="B12" s="3" t="s">
        <v>269</v>
      </c>
      <c r="C12" s="3" t="s">
        <v>269</v>
      </c>
      <c r="D12" s="8" t="s">
        <v>443</v>
      </c>
      <c r="E12" s="8" t="s">
        <v>443</v>
      </c>
      <c r="F12" s="8" t="s">
        <v>439</v>
      </c>
      <c r="G12" s="8" t="s">
        <v>437</v>
      </c>
      <c r="H12" s="8" t="s">
        <v>443</v>
      </c>
      <c r="I12" s="8" t="s">
        <v>452</v>
      </c>
      <c r="J12" s="8" t="s">
        <v>453</v>
      </c>
      <c r="K12" s="8" t="s">
        <v>454</v>
      </c>
      <c r="L12" s="8" t="s">
        <v>454</v>
      </c>
      <c r="M12" s="8" t="s">
        <v>454</v>
      </c>
      <c r="N12" s="8" t="s">
        <v>454</v>
      </c>
      <c r="O12" s="8" t="s">
        <v>454</v>
      </c>
      <c r="P12" s="8" t="s">
        <v>454</v>
      </c>
      <c r="Q12" s="8" t="s">
        <v>454</v>
      </c>
      <c r="R12" s="8" t="s">
        <v>454</v>
      </c>
      <c r="S12" s="8" t="s">
        <v>454</v>
      </c>
      <c r="T12" s="8" t="s">
        <v>454</v>
      </c>
      <c r="U12" s="8" t="s">
        <v>455</v>
      </c>
      <c r="V12" s="8" t="s">
        <v>455</v>
      </c>
      <c r="W12" s="8" t="s">
        <v>455</v>
      </c>
    </row>
    <row r="13">
      <c r="A13" s="3" t="s">
        <v>189</v>
      </c>
      <c r="B13" s="3" t="s">
        <v>279</v>
      </c>
      <c r="C13" s="3" t="s">
        <v>279</v>
      </c>
      <c r="D13" s="8" t="s">
        <v>452</v>
      </c>
      <c r="E13" s="8" t="s">
        <v>444</v>
      </c>
      <c r="F13" s="8" t="s">
        <v>452</v>
      </c>
      <c r="G13" s="8" t="s">
        <v>444</v>
      </c>
      <c r="H13" s="8" t="s">
        <v>452</v>
      </c>
      <c r="I13" s="8" t="s">
        <v>452</v>
      </c>
      <c r="J13" s="8" t="s">
        <v>452</v>
      </c>
      <c r="K13" s="8" t="s">
        <v>452</v>
      </c>
      <c r="L13" s="8" t="s">
        <v>437</v>
      </c>
      <c r="M13" s="8" t="s">
        <v>443</v>
      </c>
      <c r="N13" s="8" t="s">
        <v>443</v>
      </c>
      <c r="O13" s="8" t="s">
        <v>443</v>
      </c>
      <c r="P13" s="8" t="s">
        <v>439</v>
      </c>
      <c r="Q13" s="8" t="s">
        <v>443</v>
      </c>
      <c r="R13" s="8" t="s">
        <v>439</v>
      </c>
      <c r="S13" s="8" t="s">
        <v>443</v>
      </c>
      <c r="T13" s="8" t="s">
        <v>444</v>
      </c>
      <c r="U13" s="8" t="s">
        <v>452</v>
      </c>
      <c r="V13" s="8" t="s">
        <v>437</v>
      </c>
      <c r="W13" s="8" t="s">
        <v>437</v>
      </c>
    </row>
    <row r="14">
      <c r="A14" s="3" t="s">
        <v>189</v>
      </c>
      <c r="B14" s="3" t="s">
        <v>294</v>
      </c>
      <c r="C14" s="3" t="s">
        <v>294</v>
      </c>
      <c r="D14" s="8" t="s">
        <v>456</v>
      </c>
      <c r="E14" s="8" t="s">
        <v>457</v>
      </c>
      <c r="F14" s="8" t="s">
        <v>458</v>
      </c>
      <c r="G14" s="8" t="s">
        <v>456</v>
      </c>
      <c r="H14" s="8" t="s">
        <v>459</v>
      </c>
      <c r="I14" s="8" t="s">
        <v>460</v>
      </c>
      <c r="J14" s="8" t="s">
        <v>461</v>
      </c>
      <c r="K14" s="8" t="s">
        <v>462</v>
      </c>
      <c r="L14" s="8" t="s">
        <v>456</v>
      </c>
      <c r="M14" s="8" t="s">
        <v>460</v>
      </c>
      <c r="N14" s="8" t="s">
        <v>463</v>
      </c>
      <c r="O14" s="8" t="s">
        <v>459</v>
      </c>
      <c r="P14" s="8" t="s">
        <v>464</v>
      </c>
      <c r="Q14" s="8" t="s">
        <v>465</v>
      </c>
      <c r="R14" s="8" t="s">
        <v>466</v>
      </c>
      <c r="S14" s="8" t="s">
        <v>465</v>
      </c>
      <c r="T14" s="8" t="s">
        <v>460</v>
      </c>
      <c r="U14" s="8" t="s">
        <v>467</v>
      </c>
      <c r="V14" s="8" t="s">
        <v>468</v>
      </c>
      <c r="W14" s="8" t="s">
        <v>464</v>
      </c>
    </row>
    <row r="15">
      <c r="A15" s="3" t="s">
        <v>303</v>
      </c>
      <c r="B15" s="3" t="s">
        <v>304</v>
      </c>
      <c r="C15" s="3" t="s">
        <v>305</v>
      </c>
      <c r="D15" s="8" t="s">
        <v>469</v>
      </c>
      <c r="E15" s="8" t="s">
        <v>469</v>
      </c>
      <c r="F15" s="8" t="s">
        <v>456</v>
      </c>
      <c r="G15" s="8" t="s">
        <v>466</v>
      </c>
      <c r="H15" s="8" t="s">
        <v>465</v>
      </c>
      <c r="I15" s="8" t="s">
        <v>470</v>
      </c>
      <c r="J15" s="8" t="s">
        <v>463</v>
      </c>
      <c r="K15" s="8" t="s">
        <v>471</v>
      </c>
      <c r="L15" s="8" t="s">
        <v>472</v>
      </c>
      <c r="M15" s="8" t="s">
        <v>470</v>
      </c>
      <c r="N15" s="8" t="s">
        <v>469</v>
      </c>
      <c r="O15" s="8" t="s">
        <v>458</v>
      </c>
      <c r="P15" s="8" t="s">
        <v>458</v>
      </c>
      <c r="Q15" s="8" t="s">
        <v>473</v>
      </c>
      <c r="R15" s="8" t="s">
        <v>474</v>
      </c>
      <c r="S15" s="8" t="s">
        <v>475</v>
      </c>
      <c r="T15" s="8" t="s">
        <v>476</v>
      </c>
      <c r="U15" s="8" t="s">
        <v>477</v>
      </c>
      <c r="V15" s="8" t="s">
        <v>478</v>
      </c>
      <c r="W15" s="8" t="s">
        <v>479</v>
      </c>
    </row>
    <row r="16">
      <c r="A16" s="3" t="s">
        <v>303</v>
      </c>
      <c r="B16" s="3" t="s">
        <v>304</v>
      </c>
      <c r="C16" s="3" t="s">
        <v>323</v>
      </c>
      <c r="D16" s="8" t="s">
        <v>444</v>
      </c>
      <c r="E16" s="8" t="s">
        <v>444</v>
      </c>
      <c r="F16" s="8" t="s">
        <v>437</v>
      </c>
      <c r="G16" s="8" t="s">
        <v>443</v>
      </c>
      <c r="H16" s="8" t="s">
        <v>443</v>
      </c>
      <c r="I16" s="8" t="s">
        <v>436</v>
      </c>
      <c r="J16" s="8" t="s">
        <v>436</v>
      </c>
      <c r="K16" s="8" t="s">
        <v>440</v>
      </c>
      <c r="L16" s="8" t="s">
        <v>434</v>
      </c>
      <c r="M16" s="8" t="s">
        <v>442</v>
      </c>
      <c r="N16" s="8" t="s">
        <v>438</v>
      </c>
      <c r="O16" s="8" t="s">
        <v>438</v>
      </c>
      <c r="P16" s="8" t="s">
        <v>436</v>
      </c>
      <c r="Q16" s="8" t="s">
        <v>440</v>
      </c>
      <c r="R16" s="8" t="s">
        <v>440</v>
      </c>
      <c r="S16" s="8" t="s">
        <v>440</v>
      </c>
      <c r="T16" s="8" t="s">
        <v>434</v>
      </c>
      <c r="U16" s="8" t="s">
        <v>448</v>
      </c>
      <c r="V16" s="8" t="s">
        <v>449</v>
      </c>
      <c r="W16" s="8" t="s">
        <v>480</v>
      </c>
    </row>
    <row r="17">
      <c r="A17" s="3" t="s">
        <v>303</v>
      </c>
      <c r="B17" s="3" t="s">
        <v>304</v>
      </c>
      <c r="C17" s="3" t="s">
        <v>330</v>
      </c>
      <c r="D17" s="8" t="s">
        <v>439</v>
      </c>
      <c r="E17" s="8" t="s">
        <v>443</v>
      </c>
      <c r="F17" s="8" t="s">
        <v>440</v>
      </c>
      <c r="G17" s="8" t="s">
        <v>436</v>
      </c>
      <c r="H17" s="8" t="s">
        <v>443</v>
      </c>
      <c r="I17" s="8" t="s">
        <v>439</v>
      </c>
      <c r="J17" s="8" t="s">
        <v>442</v>
      </c>
      <c r="K17" s="8" t="s">
        <v>450</v>
      </c>
      <c r="L17" s="8" t="s">
        <v>448</v>
      </c>
      <c r="M17" s="8" t="s">
        <v>435</v>
      </c>
      <c r="N17" s="8" t="s">
        <v>481</v>
      </c>
      <c r="O17" s="8" t="s">
        <v>440</v>
      </c>
      <c r="P17" s="8" t="s">
        <v>434</v>
      </c>
      <c r="Q17" s="8" t="s">
        <v>441</v>
      </c>
      <c r="R17" s="8" t="s">
        <v>440</v>
      </c>
      <c r="S17" s="8" t="s">
        <v>436</v>
      </c>
      <c r="T17" s="8" t="s">
        <v>435</v>
      </c>
      <c r="U17" s="8" t="s">
        <v>447</v>
      </c>
      <c r="V17" s="8" t="s">
        <v>450</v>
      </c>
      <c r="W17" s="8" t="s">
        <v>467</v>
      </c>
    </row>
    <row r="18">
      <c r="A18" s="3" t="s">
        <v>303</v>
      </c>
      <c r="B18" s="3" t="s">
        <v>338</v>
      </c>
      <c r="C18" s="3" t="s">
        <v>338</v>
      </c>
      <c r="D18" s="8" t="s">
        <v>482</v>
      </c>
      <c r="E18" s="8" t="s">
        <v>482</v>
      </c>
      <c r="F18" s="8" t="s">
        <v>483</v>
      </c>
      <c r="G18" s="8" t="s">
        <v>471</v>
      </c>
      <c r="H18" s="8" t="s">
        <v>482</v>
      </c>
      <c r="I18" s="8" t="s">
        <v>484</v>
      </c>
      <c r="J18" s="8" t="s">
        <v>485</v>
      </c>
      <c r="K18" s="8" t="s">
        <v>486</v>
      </c>
      <c r="L18" s="8" t="s">
        <v>487</v>
      </c>
      <c r="M18" s="8" t="s">
        <v>488</v>
      </c>
      <c r="N18" s="8" t="s">
        <v>489</v>
      </c>
      <c r="O18" s="8" t="s">
        <v>485</v>
      </c>
      <c r="P18" s="8" t="s">
        <v>490</v>
      </c>
      <c r="Q18" s="8" t="s">
        <v>491</v>
      </c>
      <c r="R18" s="8" t="s">
        <v>430</v>
      </c>
      <c r="S18" s="8" t="s">
        <v>492</v>
      </c>
      <c r="T18" s="8" t="s">
        <v>493</v>
      </c>
      <c r="U18" s="8" t="s">
        <v>494</v>
      </c>
      <c r="V18" s="8" t="s">
        <v>495</v>
      </c>
      <c r="W18" s="8" t="s">
        <v>496</v>
      </c>
    </row>
    <row r="19">
      <c r="A19" s="3" t="s">
        <v>303</v>
      </c>
      <c r="B19" s="3" t="s">
        <v>347</v>
      </c>
      <c r="C19" s="3" t="s">
        <v>348</v>
      </c>
      <c r="D19" s="8" t="s">
        <v>442</v>
      </c>
      <c r="E19" s="8" t="s">
        <v>438</v>
      </c>
      <c r="F19" s="8" t="s">
        <v>442</v>
      </c>
      <c r="G19" s="8" t="s">
        <v>443</v>
      </c>
      <c r="H19" s="8" t="s">
        <v>438</v>
      </c>
      <c r="I19" s="8" t="s">
        <v>441</v>
      </c>
      <c r="J19" s="8" t="s">
        <v>442</v>
      </c>
      <c r="K19" s="8" t="s">
        <v>436</v>
      </c>
      <c r="L19" s="8" t="s">
        <v>440</v>
      </c>
      <c r="M19" s="8" t="s">
        <v>450</v>
      </c>
      <c r="N19" s="8" t="s">
        <v>447</v>
      </c>
      <c r="O19" s="8" t="s">
        <v>434</v>
      </c>
      <c r="P19" s="8" t="s">
        <v>443</v>
      </c>
      <c r="Q19" s="8" t="s">
        <v>443</v>
      </c>
      <c r="R19" s="8" t="s">
        <v>443</v>
      </c>
      <c r="S19" s="8" t="s">
        <v>443</v>
      </c>
      <c r="T19" s="8" t="s">
        <v>438</v>
      </c>
      <c r="U19" s="8" t="s">
        <v>438</v>
      </c>
      <c r="V19" s="8" t="s">
        <v>434</v>
      </c>
      <c r="W19" s="8" t="s">
        <v>440</v>
      </c>
    </row>
    <row r="20">
      <c r="A20" s="3" t="s">
        <v>303</v>
      </c>
      <c r="B20" s="3" t="s">
        <v>347</v>
      </c>
      <c r="C20" s="3" t="s">
        <v>357</v>
      </c>
      <c r="D20" s="8" t="s">
        <v>439</v>
      </c>
      <c r="E20" s="8" t="s">
        <v>439</v>
      </c>
      <c r="F20" s="8" t="s">
        <v>443</v>
      </c>
      <c r="G20" s="8" t="s">
        <v>439</v>
      </c>
      <c r="H20" s="8" t="s">
        <v>443</v>
      </c>
      <c r="I20" s="8" t="s">
        <v>437</v>
      </c>
      <c r="J20" s="8" t="s">
        <v>437</v>
      </c>
      <c r="K20" s="8" t="s">
        <v>437</v>
      </c>
      <c r="L20" s="8" t="s">
        <v>436</v>
      </c>
      <c r="M20" s="8" t="s">
        <v>439</v>
      </c>
      <c r="N20" s="8" t="s">
        <v>444</v>
      </c>
      <c r="O20" s="8" t="s">
        <v>444</v>
      </c>
      <c r="P20" s="8" t="s">
        <v>442</v>
      </c>
      <c r="Q20" s="8" t="s">
        <v>444</v>
      </c>
      <c r="R20" s="8" t="s">
        <v>438</v>
      </c>
      <c r="S20" s="8" t="s">
        <v>439</v>
      </c>
      <c r="T20" s="8" t="s">
        <v>437</v>
      </c>
      <c r="U20" s="8" t="s">
        <v>436</v>
      </c>
      <c r="V20" s="8" t="s">
        <v>438</v>
      </c>
      <c r="W20" s="8" t="s">
        <v>438</v>
      </c>
    </row>
    <row r="21">
      <c r="A21" s="3" t="s">
        <v>303</v>
      </c>
      <c r="B21" s="3" t="s">
        <v>347</v>
      </c>
      <c r="C21" s="3" t="s">
        <v>361</v>
      </c>
      <c r="D21" s="8" t="s">
        <v>434</v>
      </c>
      <c r="E21" s="8" t="s">
        <v>450</v>
      </c>
      <c r="F21" s="8" t="s">
        <v>447</v>
      </c>
      <c r="G21" s="8" t="s">
        <v>447</v>
      </c>
      <c r="H21" s="8" t="s">
        <v>450</v>
      </c>
      <c r="I21" s="8" t="s">
        <v>447</v>
      </c>
      <c r="J21" s="8" t="s">
        <v>447</v>
      </c>
      <c r="K21" s="8" t="s">
        <v>447</v>
      </c>
      <c r="L21" s="8" t="s">
        <v>449</v>
      </c>
      <c r="M21" s="8" t="s">
        <v>440</v>
      </c>
      <c r="N21" s="8" t="s">
        <v>441</v>
      </c>
      <c r="O21" s="8" t="s">
        <v>434</v>
      </c>
      <c r="P21" s="8" t="s">
        <v>450</v>
      </c>
      <c r="Q21" s="8" t="s">
        <v>450</v>
      </c>
      <c r="R21" s="8" t="s">
        <v>450</v>
      </c>
      <c r="S21" s="8" t="s">
        <v>450</v>
      </c>
      <c r="T21" s="8" t="s">
        <v>448</v>
      </c>
      <c r="U21" s="8" t="s">
        <v>448</v>
      </c>
      <c r="V21" s="8" t="s">
        <v>481</v>
      </c>
      <c r="W21" s="8" t="s">
        <v>446</v>
      </c>
    </row>
    <row r="22">
      <c r="A22" s="3" t="s">
        <v>303</v>
      </c>
      <c r="B22" s="3" t="s">
        <v>362</v>
      </c>
      <c r="C22" s="3" t="s">
        <v>362</v>
      </c>
      <c r="D22" s="8" t="s">
        <v>465</v>
      </c>
      <c r="E22" s="8" t="s">
        <v>458</v>
      </c>
      <c r="F22" s="8" t="s">
        <v>463</v>
      </c>
      <c r="G22" s="8" t="s">
        <v>468</v>
      </c>
      <c r="H22" s="8" t="s">
        <v>459</v>
      </c>
      <c r="I22" s="8" t="s">
        <v>457</v>
      </c>
      <c r="J22" s="8" t="s">
        <v>469</v>
      </c>
      <c r="K22" s="8" t="s">
        <v>459</v>
      </c>
      <c r="L22" s="8" t="s">
        <v>457</v>
      </c>
      <c r="M22" s="8" t="s">
        <v>463</v>
      </c>
      <c r="N22" s="8" t="s">
        <v>469</v>
      </c>
      <c r="O22" s="8" t="s">
        <v>463</v>
      </c>
      <c r="P22" s="8" t="s">
        <v>465</v>
      </c>
      <c r="Q22" s="8" t="s">
        <v>460</v>
      </c>
      <c r="R22" s="8" t="s">
        <v>459</v>
      </c>
      <c r="S22" s="8" t="s">
        <v>468</v>
      </c>
      <c r="T22" s="8" t="s">
        <v>469</v>
      </c>
      <c r="U22" s="8" t="s">
        <v>457</v>
      </c>
      <c r="V22" s="8" t="s">
        <v>497</v>
      </c>
      <c r="W22" s="8" t="s">
        <v>498</v>
      </c>
    </row>
    <row r="23">
      <c r="A23" s="3" t="s">
        <v>303</v>
      </c>
      <c r="B23" s="3" t="s">
        <v>499</v>
      </c>
      <c r="C23" s="3" t="s">
        <v>499</v>
      </c>
      <c r="D23" s="8" t="s">
        <v>434</v>
      </c>
      <c r="E23" s="8" t="s">
        <v>450</v>
      </c>
      <c r="F23" s="8" t="s">
        <v>436</v>
      </c>
      <c r="G23" s="8" t="s">
        <v>438</v>
      </c>
      <c r="H23" s="8" t="s">
        <v>435</v>
      </c>
      <c r="I23" s="8" t="s">
        <v>441</v>
      </c>
      <c r="J23" s="8" t="s">
        <v>440</v>
      </c>
      <c r="K23" s="8" t="s">
        <v>441</v>
      </c>
      <c r="L23" s="8" t="s">
        <v>442</v>
      </c>
      <c r="M23" s="8" t="s">
        <v>436</v>
      </c>
      <c r="N23" s="8" t="s">
        <v>436</v>
      </c>
      <c r="O23" s="8" t="s">
        <v>436</v>
      </c>
      <c r="P23" s="8" t="s">
        <v>444</v>
      </c>
      <c r="Q23" s="8" t="s">
        <v>452</v>
      </c>
      <c r="R23" s="8" t="s">
        <v>451</v>
      </c>
      <c r="S23" s="8" t="s">
        <v>451</v>
      </c>
      <c r="T23" s="8" t="s">
        <v>453</v>
      </c>
      <c r="U23" s="8" t="s">
        <v>453</v>
      </c>
      <c r="V23" s="8" t="s">
        <v>453</v>
      </c>
      <c r="W23" s="8" t="s">
        <v>453</v>
      </c>
    </row>
    <row r="24">
      <c r="A24" s="3" t="s">
        <v>303</v>
      </c>
      <c r="B24" s="3" t="s">
        <v>500</v>
      </c>
      <c r="C24" s="3" t="s">
        <v>501</v>
      </c>
      <c r="D24" s="8" t="s">
        <v>452</v>
      </c>
      <c r="E24" s="8" t="s">
        <v>452</v>
      </c>
      <c r="F24" s="8" t="s">
        <v>452</v>
      </c>
      <c r="G24" s="8" t="s">
        <v>444</v>
      </c>
      <c r="H24" s="8" t="s">
        <v>444</v>
      </c>
      <c r="I24" s="8" t="s">
        <v>444</v>
      </c>
      <c r="J24" s="8" t="s">
        <v>444</v>
      </c>
      <c r="K24" s="8" t="s">
        <v>439</v>
      </c>
      <c r="L24" s="8" t="s">
        <v>439</v>
      </c>
      <c r="M24" s="8" t="s">
        <v>439</v>
      </c>
      <c r="N24" s="8" t="s">
        <v>443</v>
      </c>
      <c r="O24" s="8" t="s">
        <v>443</v>
      </c>
      <c r="P24" s="8" t="s">
        <v>439</v>
      </c>
      <c r="Q24" s="8" t="s">
        <v>439</v>
      </c>
      <c r="R24" s="8" t="s">
        <v>439</v>
      </c>
      <c r="S24" s="8" t="s">
        <v>439</v>
      </c>
      <c r="T24" s="8" t="s">
        <v>439</v>
      </c>
      <c r="U24" s="8" t="s">
        <v>439</v>
      </c>
      <c r="V24" s="8" t="s">
        <v>439</v>
      </c>
      <c r="W24" s="8" t="s">
        <v>443</v>
      </c>
    </row>
    <row r="25">
      <c r="A25" s="3" t="s">
        <v>303</v>
      </c>
      <c r="B25" s="3" t="s">
        <v>500</v>
      </c>
      <c r="C25" s="3" t="s">
        <v>502</v>
      </c>
      <c r="D25" s="8" t="s">
        <v>436</v>
      </c>
      <c r="E25" s="8" t="s">
        <v>436</v>
      </c>
      <c r="F25" s="8" t="s">
        <v>436</v>
      </c>
      <c r="G25" s="8" t="s">
        <v>436</v>
      </c>
      <c r="H25" s="8" t="s">
        <v>437</v>
      </c>
      <c r="I25" s="8" t="s">
        <v>437</v>
      </c>
      <c r="J25" s="8" t="s">
        <v>437</v>
      </c>
      <c r="K25" s="8" t="s">
        <v>437</v>
      </c>
      <c r="L25" s="8" t="s">
        <v>437</v>
      </c>
      <c r="M25" s="8" t="s">
        <v>437</v>
      </c>
      <c r="N25" s="8" t="s">
        <v>437</v>
      </c>
      <c r="O25" s="8" t="s">
        <v>437</v>
      </c>
      <c r="P25" s="8" t="s">
        <v>437</v>
      </c>
      <c r="Q25" s="8" t="s">
        <v>437</v>
      </c>
      <c r="R25" s="8" t="s">
        <v>443</v>
      </c>
      <c r="S25" s="8" t="s">
        <v>443</v>
      </c>
      <c r="T25" s="8" t="s">
        <v>437</v>
      </c>
      <c r="U25" s="8" t="s">
        <v>436</v>
      </c>
      <c r="V25" s="8" t="s">
        <v>436</v>
      </c>
      <c r="W25" s="8" t="s">
        <v>438</v>
      </c>
    </row>
    <row r="26">
      <c r="A26" s="3" t="s">
        <v>303</v>
      </c>
      <c r="B26" s="3" t="s">
        <v>503</v>
      </c>
      <c r="C26" s="3" t="s">
        <v>503</v>
      </c>
      <c r="D26" s="8" t="s">
        <v>440</v>
      </c>
      <c r="E26" s="8" t="s">
        <v>440</v>
      </c>
      <c r="F26" s="8" t="s">
        <v>440</v>
      </c>
      <c r="G26" s="8" t="s">
        <v>440</v>
      </c>
      <c r="H26" s="8" t="s">
        <v>440</v>
      </c>
      <c r="I26" s="8" t="s">
        <v>440</v>
      </c>
      <c r="J26" s="8" t="s">
        <v>441</v>
      </c>
      <c r="K26" s="8" t="s">
        <v>441</v>
      </c>
      <c r="L26" s="8" t="s">
        <v>441</v>
      </c>
      <c r="M26" s="8" t="s">
        <v>434</v>
      </c>
      <c r="N26" s="8" t="s">
        <v>434</v>
      </c>
      <c r="O26" s="8" t="s">
        <v>434</v>
      </c>
      <c r="P26" s="8" t="s">
        <v>441</v>
      </c>
      <c r="Q26" s="8" t="s">
        <v>441</v>
      </c>
      <c r="R26" s="8" t="s">
        <v>440</v>
      </c>
      <c r="S26" s="8" t="s">
        <v>440</v>
      </c>
      <c r="T26" s="8" t="s">
        <v>441</v>
      </c>
      <c r="U26" s="8" t="s">
        <v>441</v>
      </c>
      <c r="V26" s="8" t="s">
        <v>434</v>
      </c>
      <c r="W26" s="8" t="s">
        <v>447</v>
      </c>
    </row>
    <row r="27">
      <c r="A27" s="3" t="s">
        <v>303</v>
      </c>
      <c r="B27" s="3" t="s">
        <v>363</v>
      </c>
      <c r="C27" s="3" t="s">
        <v>363</v>
      </c>
      <c r="D27" s="8" t="s">
        <v>504</v>
      </c>
      <c r="E27" s="8" t="s">
        <v>505</v>
      </c>
      <c r="F27" s="8" t="s">
        <v>506</v>
      </c>
      <c r="G27" s="8" t="s">
        <v>493</v>
      </c>
      <c r="H27" s="8" t="s">
        <v>507</v>
      </c>
      <c r="I27" s="8" t="s">
        <v>508</v>
      </c>
      <c r="J27" s="8" t="s">
        <v>509</v>
      </c>
      <c r="K27" s="8" t="s">
        <v>510</v>
      </c>
      <c r="L27" s="8" t="s">
        <v>511</v>
      </c>
      <c r="M27" s="8" t="s">
        <v>512</v>
      </c>
      <c r="N27" s="8" t="s">
        <v>513</v>
      </c>
      <c r="O27" s="8" t="s">
        <v>495</v>
      </c>
      <c r="P27" s="8" t="s">
        <v>505</v>
      </c>
      <c r="Q27" s="8" t="s">
        <v>508</v>
      </c>
      <c r="R27" s="8" t="s">
        <v>512</v>
      </c>
      <c r="S27" s="8" t="s">
        <v>514</v>
      </c>
      <c r="T27" s="8" t="s">
        <v>515</v>
      </c>
      <c r="U27" s="8" t="s">
        <v>516</v>
      </c>
      <c r="V27" s="8" t="s">
        <v>517</v>
      </c>
      <c r="W27" s="8" t="s">
        <v>518</v>
      </c>
    </row>
    <row r="28">
      <c r="A28" s="3" t="s">
        <v>371</v>
      </c>
      <c r="B28" s="3" t="s">
        <v>371</v>
      </c>
      <c r="C28" s="3" t="s">
        <v>348</v>
      </c>
      <c r="D28" s="8" t="s">
        <v>449</v>
      </c>
      <c r="E28" s="8" t="s">
        <v>441</v>
      </c>
      <c r="F28" s="8" t="s">
        <v>450</v>
      </c>
      <c r="G28" s="8" t="s">
        <v>450</v>
      </c>
      <c r="H28" s="8" t="s">
        <v>434</v>
      </c>
      <c r="I28" s="8" t="s">
        <v>440</v>
      </c>
      <c r="J28" s="8" t="s">
        <v>435</v>
      </c>
      <c r="K28" s="8" t="s">
        <v>448</v>
      </c>
      <c r="L28" s="8" t="s">
        <v>448</v>
      </c>
      <c r="M28" s="8" t="s">
        <v>467</v>
      </c>
      <c r="N28" s="8" t="s">
        <v>519</v>
      </c>
      <c r="O28" s="8" t="s">
        <v>468</v>
      </c>
      <c r="P28" s="8" t="s">
        <v>463</v>
      </c>
      <c r="Q28" s="8" t="s">
        <v>471</v>
      </c>
      <c r="R28" s="8" t="s">
        <v>520</v>
      </c>
      <c r="S28" s="8" t="s">
        <v>521</v>
      </c>
      <c r="T28" s="8" t="s">
        <v>514</v>
      </c>
      <c r="U28" s="8" t="s">
        <v>511</v>
      </c>
      <c r="V28" s="8" t="s">
        <v>522</v>
      </c>
      <c r="W28" s="8" t="s">
        <v>523</v>
      </c>
    </row>
    <row r="29">
      <c r="A29" s="3" t="s">
        <v>371</v>
      </c>
      <c r="B29" s="3" t="s">
        <v>371</v>
      </c>
      <c r="C29" s="3" t="s">
        <v>357</v>
      </c>
      <c r="D29" s="8" t="s">
        <v>437</v>
      </c>
      <c r="E29" s="8" t="s">
        <v>437</v>
      </c>
      <c r="F29" s="8" t="s">
        <v>437</v>
      </c>
      <c r="G29" s="8" t="s">
        <v>436</v>
      </c>
      <c r="H29" s="8" t="s">
        <v>436</v>
      </c>
      <c r="I29" s="8" t="s">
        <v>437</v>
      </c>
      <c r="J29" s="8" t="s">
        <v>439</v>
      </c>
      <c r="K29" s="8" t="s">
        <v>437</v>
      </c>
      <c r="L29" s="8" t="s">
        <v>437</v>
      </c>
      <c r="M29" s="8" t="s">
        <v>440</v>
      </c>
      <c r="N29" s="8" t="s">
        <v>436</v>
      </c>
      <c r="O29" s="8" t="s">
        <v>435</v>
      </c>
      <c r="P29" s="8" t="s">
        <v>440</v>
      </c>
      <c r="Q29" s="8" t="s">
        <v>440</v>
      </c>
      <c r="R29" s="8" t="s">
        <v>435</v>
      </c>
      <c r="S29" s="8" t="s">
        <v>440</v>
      </c>
      <c r="T29" s="8" t="s">
        <v>442</v>
      </c>
      <c r="U29" s="8" t="s">
        <v>440</v>
      </c>
      <c r="V29" s="8" t="s">
        <v>441</v>
      </c>
      <c r="W29" s="8" t="s">
        <v>434</v>
      </c>
    </row>
    <row r="30">
      <c r="A30" s="3" t="s">
        <v>371</v>
      </c>
      <c r="B30" s="3" t="s">
        <v>371</v>
      </c>
      <c r="C30" s="3" t="s">
        <v>361</v>
      </c>
      <c r="D30" s="8" t="s">
        <v>464</v>
      </c>
      <c r="E30" s="8" t="s">
        <v>462</v>
      </c>
      <c r="F30" s="8" t="s">
        <v>480</v>
      </c>
      <c r="G30" s="8" t="s">
        <v>481</v>
      </c>
      <c r="H30" s="8" t="s">
        <v>447</v>
      </c>
      <c r="I30" s="8" t="s">
        <v>448</v>
      </c>
      <c r="J30" s="8" t="s">
        <v>440</v>
      </c>
      <c r="K30" s="8" t="s">
        <v>436</v>
      </c>
      <c r="L30" s="8" t="s">
        <v>436</v>
      </c>
      <c r="M30" s="8" t="s">
        <v>436</v>
      </c>
      <c r="N30" s="8" t="s">
        <v>438</v>
      </c>
      <c r="O30" s="8" t="s">
        <v>442</v>
      </c>
      <c r="P30" s="8" t="s">
        <v>438</v>
      </c>
      <c r="Q30" s="8" t="s">
        <v>438</v>
      </c>
      <c r="R30" s="8" t="s">
        <v>438</v>
      </c>
      <c r="S30" s="8" t="s">
        <v>435</v>
      </c>
      <c r="T30" s="8" t="s">
        <v>438</v>
      </c>
      <c r="U30" s="8" t="s">
        <v>481</v>
      </c>
      <c r="V30" s="8" t="s">
        <v>445</v>
      </c>
      <c r="W30" s="8" t="s">
        <v>480</v>
      </c>
    </row>
    <row r="31">
      <c r="A31" s="3" t="s">
        <v>371</v>
      </c>
      <c r="B31" s="3" t="s">
        <v>391</v>
      </c>
      <c r="C31" s="3" t="s">
        <v>391</v>
      </c>
      <c r="D31" s="8" t="s">
        <v>485</v>
      </c>
      <c r="E31" s="8" t="s">
        <v>524</v>
      </c>
      <c r="F31" s="8" t="s">
        <v>482</v>
      </c>
      <c r="G31" s="8" t="s">
        <v>498</v>
      </c>
      <c r="H31" s="8" t="s">
        <v>525</v>
      </c>
      <c r="I31" s="8" t="s">
        <v>526</v>
      </c>
      <c r="J31" s="8" t="s">
        <v>466</v>
      </c>
      <c r="K31" s="8" t="s">
        <v>469</v>
      </c>
      <c r="L31" s="8" t="s">
        <v>469</v>
      </c>
      <c r="M31" s="8" t="s">
        <v>471</v>
      </c>
      <c r="N31" s="8" t="s">
        <v>497</v>
      </c>
      <c r="O31" s="8" t="s">
        <v>527</v>
      </c>
      <c r="P31" s="8" t="s">
        <v>484</v>
      </c>
      <c r="Q31" s="8" t="s">
        <v>528</v>
      </c>
      <c r="R31" s="8" t="s">
        <v>432</v>
      </c>
      <c r="S31" s="8" t="s">
        <v>425</v>
      </c>
      <c r="T31" s="8" t="s">
        <v>529</v>
      </c>
      <c r="U31" s="8" t="s">
        <v>530</v>
      </c>
      <c r="V31" s="8" t="s">
        <v>531</v>
      </c>
      <c r="W31" s="8" t="s">
        <v>532</v>
      </c>
    </row>
    <row r="32">
      <c r="A32" s="3" t="s">
        <v>395</v>
      </c>
      <c r="B32" s="3" t="s">
        <v>396</v>
      </c>
      <c r="C32" s="3" t="s">
        <v>397</v>
      </c>
      <c r="D32" s="8" t="s">
        <v>453</v>
      </c>
      <c r="E32" s="8" t="s">
        <v>451</v>
      </c>
      <c r="F32" s="8" t="s">
        <v>451</v>
      </c>
      <c r="G32" s="8" t="s">
        <v>453</v>
      </c>
      <c r="H32" s="8" t="s">
        <v>453</v>
      </c>
      <c r="I32" s="8" t="s">
        <v>453</v>
      </c>
      <c r="J32" s="8" t="s">
        <v>453</v>
      </c>
      <c r="K32" s="8" t="s">
        <v>453</v>
      </c>
      <c r="L32" s="8" t="s">
        <v>454</v>
      </c>
      <c r="M32" s="8" t="s">
        <v>453</v>
      </c>
      <c r="N32" s="8" t="s">
        <v>453</v>
      </c>
      <c r="O32" s="8" t="s">
        <v>453</v>
      </c>
      <c r="P32" s="8" t="s">
        <v>453</v>
      </c>
      <c r="Q32" s="8" t="s">
        <v>451</v>
      </c>
      <c r="R32" s="8" t="s">
        <v>452</v>
      </c>
      <c r="S32" s="8" t="s">
        <v>451</v>
      </c>
      <c r="T32" s="8" t="s">
        <v>451</v>
      </c>
      <c r="U32" s="8" t="s">
        <v>451</v>
      </c>
      <c r="V32" s="8" t="s">
        <v>451</v>
      </c>
      <c r="W32" s="8" t="s">
        <v>451</v>
      </c>
    </row>
    <row r="33">
      <c r="A33" s="3" t="s">
        <v>395</v>
      </c>
      <c r="B33" s="3" t="s">
        <v>396</v>
      </c>
      <c r="C33" s="3" t="s">
        <v>400</v>
      </c>
      <c r="D33" s="8" t="s">
        <v>455</v>
      </c>
      <c r="E33" s="8" t="s">
        <v>455</v>
      </c>
      <c r="F33" s="8" t="s">
        <v>455</v>
      </c>
      <c r="G33" s="8" t="s">
        <v>455</v>
      </c>
      <c r="H33" s="8" t="s">
        <v>455</v>
      </c>
      <c r="I33" s="8" t="s">
        <v>455</v>
      </c>
      <c r="J33" s="8" t="s">
        <v>455</v>
      </c>
      <c r="K33" s="8" t="s">
        <v>455</v>
      </c>
      <c r="L33" s="8" t="s">
        <v>455</v>
      </c>
      <c r="M33" s="8" t="s">
        <v>455</v>
      </c>
      <c r="N33" s="8" t="s">
        <v>455</v>
      </c>
      <c r="O33" s="8" t="s">
        <v>455</v>
      </c>
      <c r="P33" s="8" t="s">
        <v>455</v>
      </c>
      <c r="Q33" s="8" t="s">
        <v>455</v>
      </c>
      <c r="R33" s="8" t="s">
        <v>455</v>
      </c>
      <c r="S33" s="8" t="s">
        <v>455</v>
      </c>
      <c r="T33" s="8" t="s">
        <v>455</v>
      </c>
      <c r="U33" s="8" t="s">
        <v>455</v>
      </c>
      <c r="V33" s="8" t="s">
        <v>455</v>
      </c>
      <c r="W33" s="8" t="s">
        <v>455</v>
      </c>
    </row>
    <row r="34">
      <c r="A34" s="3" t="s">
        <v>395</v>
      </c>
      <c r="B34" s="3" t="s">
        <v>401</v>
      </c>
      <c r="C34" s="3" t="s">
        <v>401</v>
      </c>
      <c r="D34" s="8" t="s">
        <v>451</v>
      </c>
      <c r="E34" s="8" t="s">
        <v>452</v>
      </c>
      <c r="F34" s="8" t="s">
        <v>452</v>
      </c>
      <c r="G34" s="8" t="s">
        <v>453</v>
      </c>
      <c r="H34" s="8" t="s">
        <v>453</v>
      </c>
      <c r="I34" s="8" t="s">
        <v>453</v>
      </c>
      <c r="J34" s="8" t="s">
        <v>453</v>
      </c>
      <c r="K34" s="8" t="s">
        <v>453</v>
      </c>
      <c r="L34" s="8" t="s">
        <v>453</v>
      </c>
      <c r="M34" s="8" t="s">
        <v>453</v>
      </c>
      <c r="N34" s="8" t="s">
        <v>453</v>
      </c>
      <c r="O34" s="8" t="s">
        <v>453</v>
      </c>
      <c r="P34" s="8" t="s">
        <v>453</v>
      </c>
      <c r="Q34" s="8" t="s">
        <v>451</v>
      </c>
      <c r="R34" s="8" t="s">
        <v>452</v>
      </c>
      <c r="S34" s="8" t="s">
        <v>451</v>
      </c>
      <c r="T34" s="8" t="s">
        <v>451</v>
      </c>
      <c r="U34" s="8" t="s">
        <v>452</v>
      </c>
      <c r="V34" s="8" t="s">
        <v>451</v>
      </c>
      <c r="W34" s="8" t="s">
        <v>452</v>
      </c>
    </row>
    <row r="35">
      <c r="A35" s="3" t="s">
        <v>395</v>
      </c>
      <c r="B35" s="3" t="s">
        <v>403</v>
      </c>
      <c r="C35" s="3" t="s">
        <v>403</v>
      </c>
      <c r="D35" s="8" t="s">
        <v>454</v>
      </c>
      <c r="E35" s="8" t="s">
        <v>454</v>
      </c>
      <c r="F35" s="8" t="s">
        <v>453</v>
      </c>
      <c r="G35" s="8" t="s">
        <v>453</v>
      </c>
      <c r="H35" s="8" t="s">
        <v>453</v>
      </c>
      <c r="I35" s="8" t="s">
        <v>453</v>
      </c>
      <c r="J35" s="8" t="s">
        <v>453</v>
      </c>
      <c r="K35" s="8" t="s">
        <v>451</v>
      </c>
      <c r="L35" s="8" t="s">
        <v>451</v>
      </c>
      <c r="M35" s="8" t="s">
        <v>451</v>
      </c>
      <c r="N35" s="8" t="s">
        <v>451</v>
      </c>
      <c r="O35" s="8" t="s">
        <v>451</v>
      </c>
      <c r="P35" s="8" t="s">
        <v>452</v>
      </c>
      <c r="Q35" s="8" t="s">
        <v>452</v>
      </c>
      <c r="R35" s="8" t="s">
        <v>452</v>
      </c>
      <c r="S35" s="8" t="s">
        <v>451</v>
      </c>
      <c r="T35" s="8" t="s">
        <v>452</v>
      </c>
      <c r="U35" s="8" t="s">
        <v>451</v>
      </c>
      <c r="V35" s="8" t="s">
        <v>452</v>
      </c>
      <c r="W35" s="8" t="s">
        <v>451</v>
      </c>
    </row>
    <row r="36">
      <c r="A36" s="3" t="s">
        <v>395</v>
      </c>
      <c r="B36" s="3" t="s">
        <v>407</v>
      </c>
      <c r="C36" s="3" t="s">
        <v>407</v>
      </c>
      <c r="D36" s="8" t="s">
        <v>455</v>
      </c>
      <c r="E36" s="8" t="s">
        <v>455</v>
      </c>
      <c r="F36" s="8" t="s">
        <v>455</v>
      </c>
      <c r="G36" s="8" t="s">
        <v>455</v>
      </c>
      <c r="H36" s="8" t="s">
        <v>455</v>
      </c>
      <c r="I36" s="8" t="s">
        <v>455</v>
      </c>
      <c r="J36" s="8" t="s">
        <v>454</v>
      </c>
      <c r="K36" s="8" t="s">
        <v>454</v>
      </c>
      <c r="L36" s="8" t="s">
        <v>454</v>
      </c>
      <c r="M36" s="8" t="s">
        <v>454</v>
      </c>
      <c r="N36" s="8" t="s">
        <v>454</v>
      </c>
      <c r="O36" s="8" t="s">
        <v>454</v>
      </c>
      <c r="P36" s="8" t="s">
        <v>454</v>
      </c>
      <c r="Q36" s="8" t="s">
        <v>451</v>
      </c>
      <c r="R36" s="8" t="s">
        <v>453</v>
      </c>
      <c r="S36" s="8" t="s">
        <v>454</v>
      </c>
      <c r="T36" s="8" t="s">
        <v>454</v>
      </c>
      <c r="U36" s="8" t="s">
        <v>453</v>
      </c>
      <c r="V36" s="8" t="s">
        <v>451</v>
      </c>
      <c r="W36" s="8" t="s">
        <v>453</v>
      </c>
    </row>
    <row r="37">
      <c r="A37" s="3" t="s">
        <v>395</v>
      </c>
      <c r="B37" s="3" t="s">
        <v>412</v>
      </c>
      <c r="C37" s="3" t="s">
        <v>412</v>
      </c>
      <c r="D37" s="8" t="s">
        <v>444</v>
      </c>
      <c r="E37" s="8" t="s">
        <v>444</v>
      </c>
      <c r="F37" s="8" t="s">
        <v>444</v>
      </c>
      <c r="G37" s="8" t="s">
        <v>439</v>
      </c>
      <c r="H37" s="8" t="s">
        <v>444</v>
      </c>
      <c r="I37" s="8" t="s">
        <v>439</v>
      </c>
      <c r="J37" s="8" t="s">
        <v>439</v>
      </c>
      <c r="K37" s="8" t="s">
        <v>443</v>
      </c>
      <c r="L37" s="8" t="s">
        <v>437</v>
      </c>
      <c r="M37" s="8" t="s">
        <v>443</v>
      </c>
      <c r="N37" s="8" t="s">
        <v>443</v>
      </c>
      <c r="O37" s="8" t="s">
        <v>437</v>
      </c>
      <c r="P37" s="8" t="s">
        <v>437</v>
      </c>
      <c r="Q37" s="8" t="s">
        <v>436</v>
      </c>
      <c r="R37" s="8" t="s">
        <v>438</v>
      </c>
      <c r="S37" s="8" t="s">
        <v>443</v>
      </c>
      <c r="T37" s="8" t="s">
        <v>438</v>
      </c>
      <c r="U37" s="8" t="s">
        <v>441</v>
      </c>
      <c r="V37" s="8" t="s">
        <v>440</v>
      </c>
      <c r="W37" s="8" t="s">
        <v>434</v>
      </c>
    </row>
    <row r="38">
      <c r="A38" s="10" t="s">
        <v>395</v>
      </c>
      <c r="B38" s="10" t="s">
        <v>414</v>
      </c>
      <c r="C38" s="10" t="s">
        <v>414</v>
      </c>
      <c r="D38" s="9" t="s">
        <v>438</v>
      </c>
      <c r="E38" s="9" t="s">
        <v>438</v>
      </c>
      <c r="F38" s="9" t="s">
        <v>442</v>
      </c>
      <c r="G38" s="9" t="s">
        <v>438</v>
      </c>
      <c r="H38" s="9" t="s">
        <v>438</v>
      </c>
      <c r="I38" s="9" t="s">
        <v>442</v>
      </c>
      <c r="J38" s="9" t="s">
        <v>435</v>
      </c>
      <c r="K38" s="9" t="s">
        <v>435</v>
      </c>
      <c r="L38" s="9" t="s">
        <v>440</v>
      </c>
      <c r="M38" s="9" t="s">
        <v>440</v>
      </c>
      <c r="N38" s="9" t="s">
        <v>440</v>
      </c>
      <c r="O38" s="9" t="s">
        <v>441</v>
      </c>
      <c r="P38" s="9" t="s">
        <v>450</v>
      </c>
      <c r="Q38" s="9" t="s">
        <v>448</v>
      </c>
      <c r="R38" s="9" t="s">
        <v>481</v>
      </c>
      <c r="S38" s="9" t="s">
        <v>434</v>
      </c>
      <c r="T38" s="9" t="s">
        <v>448</v>
      </c>
      <c r="U38" s="9" t="s">
        <v>480</v>
      </c>
      <c r="V38" s="9" t="s">
        <v>445</v>
      </c>
      <c r="W38" s="9" t="s">
        <v>480</v>
      </c>
    </row>
    <row r="39">
      <c r="A39" s="3" t="s">
        <v>416</v>
      </c>
      <c r="B39" s="3" t="s">
        <v>416</v>
      </c>
      <c r="C39" s="3" t="s">
        <v>416</v>
      </c>
      <c r="D39" s="8" t="s">
        <v>533</v>
      </c>
      <c r="E39" s="8" t="s">
        <v>534</v>
      </c>
      <c r="F39" s="8" t="s">
        <v>535</v>
      </c>
      <c r="G39" s="8" t="s">
        <v>536</v>
      </c>
      <c r="H39" s="8" t="s">
        <v>537</v>
      </c>
      <c r="I39" s="8" t="s">
        <v>538</v>
      </c>
      <c r="J39" s="8" t="s">
        <v>535</v>
      </c>
      <c r="K39" s="8" t="s">
        <v>539</v>
      </c>
      <c r="L39" s="8" t="s">
        <v>540</v>
      </c>
      <c r="M39" s="8" t="s">
        <v>533</v>
      </c>
      <c r="N39" s="8" t="s">
        <v>541</v>
      </c>
      <c r="O39" s="8" t="s">
        <v>542</v>
      </c>
      <c r="P39" s="8" t="s">
        <v>533</v>
      </c>
      <c r="Q39" s="8" t="s">
        <v>543</v>
      </c>
      <c r="R39" s="8" t="s">
        <v>544</v>
      </c>
      <c r="S39" s="8" t="s">
        <v>545</v>
      </c>
      <c r="T39" s="8" t="s">
        <v>546</v>
      </c>
      <c r="U39" s="8" t="s">
        <v>547</v>
      </c>
      <c r="V39" s="8" t="s">
        <v>548</v>
      </c>
      <c r="W39" s="8" t="s">
        <v>549</v>
      </c>
    </row>
    <row r="40">
      <c r="A40" s="3" t="s">
        <v>550</v>
      </c>
      <c r="B40" s="3" t="s">
        <v>550</v>
      </c>
      <c r="C40" s="3" t="s">
        <v>550</v>
      </c>
      <c r="D40" s="8" t="s">
        <v>551</v>
      </c>
      <c r="E40" s="8" t="s">
        <v>552</v>
      </c>
      <c r="F40" s="8" t="s">
        <v>553</v>
      </c>
      <c r="G40" s="8" t="s">
        <v>554</v>
      </c>
      <c r="H40" s="8" t="s">
        <v>555</v>
      </c>
      <c r="I40" s="8" t="s">
        <v>556</v>
      </c>
      <c r="J40" s="8" t="s">
        <v>557</v>
      </c>
      <c r="K40" s="8" t="s">
        <v>558</v>
      </c>
      <c r="L40" s="8" t="s">
        <v>559</v>
      </c>
      <c r="M40" s="8" t="s">
        <v>560</v>
      </c>
      <c r="N40" s="8" t="s">
        <v>561</v>
      </c>
      <c r="O40" s="8" t="s">
        <v>562</v>
      </c>
      <c r="P40" s="8" t="s">
        <v>563</v>
      </c>
      <c r="Q40" s="8" t="s">
        <v>564</v>
      </c>
      <c r="R40" s="8" t="s">
        <v>565</v>
      </c>
      <c r="S40" s="8" t="s">
        <v>566</v>
      </c>
      <c r="T40" s="8" t="s">
        <v>567</v>
      </c>
      <c r="U40" s="8" t="s">
        <v>568</v>
      </c>
      <c r="V40" s="8" t="s">
        <v>569</v>
      </c>
      <c r="W40" s="8" t="s">
        <v>570</v>
      </c>
    </row>
    <row r="41">
      <c r="A41" s="10" t="s">
        <v>571</v>
      </c>
      <c r="B41" s="10" t="s">
        <v>571</v>
      </c>
      <c r="C41" s="10" t="s">
        <v>571</v>
      </c>
      <c r="D41" s="9" t="s">
        <v>386</v>
      </c>
      <c r="E41" s="9" t="s">
        <v>284</v>
      </c>
      <c r="F41" s="9" t="s">
        <v>405</v>
      </c>
      <c r="G41" s="9" t="s">
        <v>186</v>
      </c>
      <c r="H41" s="9" t="s">
        <v>200</v>
      </c>
      <c r="I41" s="9" t="s">
        <v>405</v>
      </c>
      <c r="J41" s="9" t="s">
        <v>334</v>
      </c>
      <c r="K41" s="9" t="s">
        <v>284</v>
      </c>
      <c r="L41" s="9" t="s">
        <v>186</v>
      </c>
      <c r="M41" s="9" t="s">
        <v>413</v>
      </c>
      <c r="N41" s="9" t="s">
        <v>185</v>
      </c>
      <c r="O41" s="9" t="s">
        <v>302</v>
      </c>
      <c r="P41" s="9" t="s">
        <v>404</v>
      </c>
      <c r="Q41" s="9" t="s">
        <v>297</v>
      </c>
      <c r="R41" s="9" t="s">
        <v>413</v>
      </c>
      <c r="S41" s="9" t="s">
        <v>300</v>
      </c>
      <c r="T41" s="9" t="s">
        <v>413</v>
      </c>
      <c r="U41" s="9" t="s">
        <v>188</v>
      </c>
      <c r="V41" s="9" t="s">
        <v>413</v>
      </c>
      <c r="W41" s="9" t="s">
        <v>200</v>
      </c>
    </row>
    <row r="44">
      <c r="A44" s="12" t="str">
        <f>=HYPERLINK("#'Contents'!A1", "Click here to return to the contents")</f>
      </c>
    </row>
    <row r="46">
      <c r="A46" s="12" t="str">
        <f>=HYPERLINK("#'Notes'!A1", "Click here to return to the Notes")</f>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31.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 min="22" max="22" width="12.71" hidden="0" customWidth="1"/>
  </cols>
  <sheetData>
    <row r="1" ht="40" customHeight="1">
      <c r="A1" s="1" t="s">
        <v>572</v>
      </c>
      <c r="B1" s="1"/>
      <c r="C1" s="1"/>
      <c r="D1" s="1"/>
      <c r="E1" s="1"/>
      <c r="F1" s="1"/>
      <c r="G1" s="1"/>
      <c r="H1" s="1"/>
      <c r="I1" s="1"/>
      <c r="J1" s="1"/>
      <c r="K1" s="1"/>
      <c r="L1" s="1"/>
      <c r="M1" s="1"/>
      <c r="N1" s="1"/>
      <c r="O1" s="1"/>
      <c r="P1" s="1"/>
      <c r="Q1" s="1"/>
      <c r="R1" s="1"/>
      <c r="S1" s="1"/>
      <c r="T1" s="1"/>
      <c r="U1" s="1"/>
      <c r="V1" s="1"/>
    </row>
    <row r="2">
      <c r="A2" s="7" t="s">
        <v>143</v>
      </c>
    </row>
    <row r="3">
      <c r="A3" s="7" t="s">
        <v>573</v>
      </c>
    </row>
    <row r="4">
      <c r="A4" s="7" t="s">
        <v>419</v>
      </c>
    </row>
    <row r="5">
      <c r="A5" s="6" t="s">
        <v>574</v>
      </c>
      <c r="B5" s="6" t="s">
        <v>148</v>
      </c>
      <c r="C5" s="6" t="s">
        <v>149</v>
      </c>
      <c r="D5" s="6" t="s">
        <v>150</v>
      </c>
      <c r="E5" s="6" t="s">
        <v>151</v>
      </c>
      <c r="F5" s="6" t="s">
        <v>152</v>
      </c>
      <c r="G5" s="6" t="s">
        <v>153</v>
      </c>
      <c r="H5" s="6" t="s">
        <v>154</v>
      </c>
      <c r="I5" s="6" t="s">
        <v>155</v>
      </c>
      <c r="J5" s="6" t="s">
        <v>156</v>
      </c>
      <c r="K5" s="6" t="s">
        <v>157</v>
      </c>
      <c r="L5" s="6" t="s">
        <v>158</v>
      </c>
      <c r="M5" s="6" t="s">
        <v>159</v>
      </c>
      <c r="N5" s="6" t="s">
        <v>160</v>
      </c>
      <c r="O5" s="6" t="s">
        <v>161</v>
      </c>
      <c r="P5" s="6" t="s">
        <v>162</v>
      </c>
      <c r="Q5" s="6" t="s">
        <v>163</v>
      </c>
      <c r="R5" s="6" t="s">
        <v>164</v>
      </c>
      <c r="S5" s="6" t="s">
        <v>165</v>
      </c>
      <c r="T5" s="6" t="s">
        <v>166</v>
      </c>
      <c r="U5" s="6" t="s">
        <v>167</v>
      </c>
      <c r="V5" s="6" t="s">
        <v>168</v>
      </c>
    </row>
    <row r="6">
      <c r="A6" s="3" t="s">
        <v>348</v>
      </c>
      <c r="B6" s="3" t="s">
        <v>575</v>
      </c>
      <c r="C6" s="8" t="s">
        <v>576</v>
      </c>
      <c r="D6" s="8" t="s">
        <v>576</v>
      </c>
      <c r="E6" s="8" t="s">
        <v>577</v>
      </c>
      <c r="F6" s="8" t="s">
        <v>578</v>
      </c>
      <c r="G6" s="8" t="s">
        <v>579</v>
      </c>
      <c r="H6" s="8" t="s">
        <v>580</v>
      </c>
      <c r="I6" s="8" t="s">
        <v>580</v>
      </c>
      <c r="J6" s="8" t="s">
        <v>581</v>
      </c>
      <c r="K6" s="8" t="s">
        <v>581</v>
      </c>
      <c r="L6" s="8" t="s">
        <v>582</v>
      </c>
      <c r="M6" s="8" t="s">
        <v>581</v>
      </c>
      <c r="N6" s="8" t="s">
        <v>583</v>
      </c>
      <c r="O6" s="8" t="s">
        <v>584</v>
      </c>
      <c r="P6" s="8" t="s">
        <v>585</v>
      </c>
      <c r="Q6" s="8" t="s">
        <v>586</v>
      </c>
      <c r="R6" s="8" t="s">
        <v>587</v>
      </c>
      <c r="S6" s="8" t="s">
        <v>588</v>
      </c>
      <c r="T6" s="8" t="s">
        <v>589</v>
      </c>
      <c r="U6" s="8" t="s">
        <v>588</v>
      </c>
      <c r="V6" s="8" t="s">
        <v>588</v>
      </c>
    </row>
    <row r="7">
      <c r="A7" s="3" t="s">
        <v>348</v>
      </c>
      <c r="B7" s="3" t="s">
        <v>590</v>
      </c>
      <c r="C7" s="8" t="s">
        <v>591</v>
      </c>
      <c r="D7" s="8" t="s">
        <v>422</v>
      </c>
      <c r="E7" s="8" t="s">
        <v>421</v>
      </c>
      <c r="F7" s="8" t="s">
        <v>507</v>
      </c>
      <c r="G7" s="8" t="s">
        <v>592</v>
      </c>
      <c r="H7" s="8" t="s">
        <v>593</v>
      </c>
      <c r="I7" s="8" t="s">
        <v>593</v>
      </c>
      <c r="J7" s="8" t="s">
        <v>594</v>
      </c>
      <c r="K7" s="8" t="s">
        <v>595</v>
      </c>
      <c r="L7" s="8" t="s">
        <v>596</v>
      </c>
      <c r="M7" s="8" t="s">
        <v>423</v>
      </c>
      <c r="N7" s="8" t="s">
        <v>597</v>
      </c>
      <c r="O7" s="8" t="s">
        <v>598</v>
      </c>
      <c r="P7" s="8" t="s">
        <v>599</v>
      </c>
      <c r="Q7" s="8" t="s">
        <v>600</v>
      </c>
      <c r="R7" s="8" t="s">
        <v>600</v>
      </c>
      <c r="S7" s="8" t="s">
        <v>601</v>
      </c>
      <c r="T7" s="8" t="s">
        <v>602</v>
      </c>
      <c r="U7" s="8" t="s">
        <v>603</v>
      </c>
      <c r="V7" s="8" t="s">
        <v>604</v>
      </c>
    </row>
    <row r="8">
      <c r="A8" s="3" t="s">
        <v>605</v>
      </c>
      <c r="B8" s="3" t="s">
        <v>575</v>
      </c>
      <c r="C8" s="8" t="s">
        <v>606</v>
      </c>
      <c r="D8" s="8" t="s">
        <v>607</v>
      </c>
      <c r="E8" s="8" t="s">
        <v>608</v>
      </c>
      <c r="F8" s="8" t="s">
        <v>609</v>
      </c>
      <c r="G8" s="8" t="s">
        <v>610</v>
      </c>
      <c r="H8" s="8" t="s">
        <v>611</v>
      </c>
      <c r="I8" s="8" t="s">
        <v>611</v>
      </c>
      <c r="J8" s="8" t="s">
        <v>612</v>
      </c>
      <c r="K8" s="8" t="s">
        <v>610</v>
      </c>
      <c r="L8" s="8" t="s">
        <v>612</v>
      </c>
      <c r="M8" s="8" t="s">
        <v>612</v>
      </c>
      <c r="N8" s="8" t="s">
        <v>607</v>
      </c>
      <c r="O8" s="8" t="s">
        <v>609</v>
      </c>
      <c r="P8" s="8" t="s">
        <v>610</v>
      </c>
      <c r="Q8" s="8" t="s">
        <v>612</v>
      </c>
      <c r="R8" s="8" t="s">
        <v>613</v>
      </c>
      <c r="S8" s="8" t="s">
        <v>614</v>
      </c>
      <c r="T8" s="8" t="s">
        <v>615</v>
      </c>
      <c r="U8" s="8" t="s">
        <v>615</v>
      </c>
      <c r="V8" s="8" t="s">
        <v>616</v>
      </c>
    </row>
    <row r="9">
      <c r="A9" s="3" t="s">
        <v>605</v>
      </c>
      <c r="B9" s="3" t="s">
        <v>590</v>
      </c>
      <c r="C9" s="8" t="s">
        <v>477</v>
      </c>
      <c r="D9" s="8" t="s">
        <v>617</v>
      </c>
      <c r="E9" s="8" t="s">
        <v>618</v>
      </c>
      <c r="F9" s="8" t="s">
        <v>619</v>
      </c>
      <c r="G9" s="8" t="s">
        <v>524</v>
      </c>
      <c r="H9" s="8" t="s">
        <v>474</v>
      </c>
      <c r="I9" s="8" t="s">
        <v>473</v>
      </c>
      <c r="J9" s="8" t="s">
        <v>620</v>
      </c>
      <c r="K9" s="8" t="s">
        <v>617</v>
      </c>
      <c r="L9" s="8" t="s">
        <v>524</v>
      </c>
      <c r="M9" s="8" t="s">
        <v>473</v>
      </c>
      <c r="N9" s="8" t="s">
        <v>621</v>
      </c>
      <c r="O9" s="8" t="s">
        <v>622</v>
      </c>
      <c r="P9" s="8" t="s">
        <v>483</v>
      </c>
      <c r="Q9" s="8" t="s">
        <v>475</v>
      </c>
      <c r="R9" s="8" t="s">
        <v>482</v>
      </c>
      <c r="S9" s="8" t="s">
        <v>497</v>
      </c>
      <c r="T9" s="8" t="s">
        <v>473</v>
      </c>
      <c r="U9" s="8" t="s">
        <v>474</v>
      </c>
      <c r="V9" s="8" t="s">
        <v>473</v>
      </c>
    </row>
    <row r="10">
      <c r="A10" s="3" t="s">
        <v>357</v>
      </c>
      <c r="B10" s="3" t="s">
        <v>575</v>
      </c>
      <c r="C10" s="8" t="s">
        <v>613</v>
      </c>
      <c r="D10" s="8" t="s">
        <v>613</v>
      </c>
      <c r="E10" s="8" t="s">
        <v>623</v>
      </c>
      <c r="F10" s="8" t="s">
        <v>611</v>
      </c>
      <c r="G10" s="8" t="s">
        <v>611</v>
      </c>
      <c r="H10" s="8" t="s">
        <v>623</v>
      </c>
      <c r="I10" s="8" t="s">
        <v>612</v>
      </c>
      <c r="J10" s="8" t="s">
        <v>611</v>
      </c>
      <c r="K10" s="8" t="s">
        <v>612</v>
      </c>
      <c r="L10" s="8" t="s">
        <v>611</v>
      </c>
      <c r="M10" s="8" t="s">
        <v>612</v>
      </c>
      <c r="N10" s="8" t="s">
        <v>614</v>
      </c>
      <c r="O10" s="8" t="s">
        <v>624</v>
      </c>
      <c r="P10" s="8" t="s">
        <v>614</v>
      </c>
      <c r="Q10" s="8" t="s">
        <v>614</v>
      </c>
      <c r="R10" s="8" t="s">
        <v>615</v>
      </c>
      <c r="S10" s="8" t="s">
        <v>616</v>
      </c>
      <c r="T10" s="8" t="s">
        <v>616</v>
      </c>
      <c r="U10" s="8" t="s">
        <v>625</v>
      </c>
      <c r="V10" s="8" t="s">
        <v>625</v>
      </c>
    </row>
    <row r="11">
      <c r="A11" s="3" t="s">
        <v>357</v>
      </c>
      <c r="B11" s="3" t="s">
        <v>590</v>
      </c>
      <c r="C11" s="8" t="s">
        <v>626</v>
      </c>
      <c r="D11" s="8" t="s">
        <v>470</v>
      </c>
      <c r="E11" s="8" t="s">
        <v>470</v>
      </c>
      <c r="F11" s="8" t="s">
        <v>472</v>
      </c>
      <c r="G11" s="8" t="s">
        <v>497</v>
      </c>
      <c r="H11" s="8" t="s">
        <v>470</v>
      </c>
      <c r="I11" s="8" t="s">
        <v>482</v>
      </c>
      <c r="J11" s="8" t="s">
        <v>527</v>
      </c>
      <c r="K11" s="8" t="s">
        <v>618</v>
      </c>
      <c r="L11" s="8" t="s">
        <v>620</v>
      </c>
      <c r="M11" s="8" t="s">
        <v>473</v>
      </c>
      <c r="N11" s="8" t="s">
        <v>458</v>
      </c>
      <c r="O11" s="8" t="s">
        <v>457</v>
      </c>
      <c r="P11" s="8" t="s">
        <v>463</v>
      </c>
      <c r="Q11" s="8" t="s">
        <v>470</v>
      </c>
      <c r="R11" s="8" t="s">
        <v>459</v>
      </c>
      <c r="S11" s="8" t="s">
        <v>469</v>
      </c>
      <c r="T11" s="8" t="s">
        <v>471</v>
      </c>
      <c r="U11" s="8" t="s">
        <v>456</v>
      </c>
      <c r="V11" s="8" t="s">
        <v>525</v>
      </c>
    </row>
    <row r="12">
      <c r="A12" s="3" t="s">
        <v>361</v>
      </c>
      <c r="B12" s="3" t="s">
        <v>575</v>
      </c>
      <c r="C12" s="8" t="s">
        <v>627</v>
      </c>
      <c r="D12" s="8" t="s">
        <v>628</v>
      </c>
      <c r="E12" s="8" t="s">
        <v>606</v>
      </c>
      <c r="F12" s="8" t="s">
        <v>629</v>
      </c>
      <c r="G12" s="8" t="s">
        <v>629</v>
      </c>
      <c r="H12" s="8" t="s">
        <v>606</v>
      </c>
      <c r="I12" s="8" t="s">
        <v>609</v>
      </c>
      <c r="J12" s="8" t="s">
        <v>611</v>
      </c>
      <c r="K12" s="8" t="s">
        <v>612</v>
      </c>
      <c r="L12" s="8" t="s">
        <v>610</v>
      </c>
      <c r="M12" s="8" t="s">
        <v>610</v>
      </c>
      <c r="N12" s="8" t="s">
        <v>611</v>
      </c>
      <c r="O12" s="8" t="s">
        <v>610</v>
      </c>
      <c r="P12" s="8" t="s">
        <v>612</v>
      </c>
      <c r="Q12" s="8" t="s">
        <v>613</v>
      </c>
      <c r="R12" s="8" t="s">
        <v>624</v>
      </c>
      <c r="S12" s="8" t="s">
        <v>614</v>
      </c>
      <c r="T12" s="8" t="s">
        <v>613</v>
      </c>
      <c r="U12" s="8" t="s">
        <v>613</v>
      </c>
      <c r="V12" s="8" t="s">
        <v>624</v>
      </c>
    </row>
    <row r="13">
      <c r="A13" s="3" t="s">
        <v>361</v>
      </c>
      <c r="B13" s="3" t="s">
        <v>590</v>
      </c>
      <c r="C13" s="8" t="s">
        <v>630</v>
      </c>
      <c r="D13" s="8" t="s">
        <v>477</v>
      </c>
      <c r="E13" s="8" t="s">
        <v>631</v>
      </c>
      <c r="F13" s="8" t="s">
        <v>631</v>
      </c>
      <c r="G13" s="8" t="s">
        <v>475</v>
      </c>
      <c r="H13" s="8" t="s">
        <v>489</v>
      </c>
      <c r="I13" s="8" t="s">
        <v>483</v>
      </c>
      <c r="J13" s="8" t="s">
        <v>618</v>
      </c>
      <c r="K13" s="8" t="s">
        <v>490</v>
      </c>
      <c r="L13" s="8" t="s">
        <v>618</v>
      </c>
      <c r="M13" s="8" t="s">
        <v>485</v>
      </c>
      <c r="N13" s="8" t="s">
        <v>527</v>
      </c>
      <c r="O13" s="8" t="s">
        <v>490</v>
      </c>
      <c r="P13" s="8" t="s">
        <v>620</v>
      </c>
      <c r="Q13" s="8" t="s">
        <v>620</v>
      </c>
      <c r="R13" s="8" t="s">
        <v>498</v>
      </c>
      <c r="S13" s="8" t="s">
        <v>471</v>
      </c>
      <c r="T13" s="8" t="s">
        <v>476</v>
      </c>
      <c r="U13" s="8" t="s">
        <v>528</v>
      </c>
      <c r="V13" s="8" t="s">
        <v>632</v>
      </c>
    </row>
    <row r="14">
      <c r="A14" s="3" t="s">
        <v>633</v>
      </c>
      <c r="B14" s="3" t="s">
        <v>575</v>
      </c>
      <c r="C14" s="8" t="s">
        <v>634</v>
      </c>
      <c r="D14" s="8" t="s">
        <v>634</v>
      </c>
      <c r="E14" s="8" t="s">
        <v>616</v>
      </c>
      <c r="F14" s="8" t="s">
        <v>625</v>
      </c>
      <c r="G14" s="8" t="s">
        <v>625</v>
      </c>
      <c r="H14" s="8" t="s">
        <v>634</v>
      </c>
      <c r="I14" s="8" t="s">
        <v>625</v>
      </c>
      <c r="J14" s="8" t="s">
        <v>625</v>
      </c>
      <c r="K14" s="8" t="s">
        <v>625</v>
      </c>
      <c r="L14" s="8" t="s">
        <v>634</v>
      </c>
      <c r="M14" s="8" t="s">
        <v>615</v>
      </c>
      <c r="N14" s="8" t="s">
        <v>625</v>
      </c>
      <c r="O14" s="8" t="s">
        <v>625</v>
      </c>
      <c r="P14" s="8" t="s">
        <v>625</v>
      </c>
      <c r="Q14" s="8" t="s">
        <v>635</v>
      </c>
      <c r="R14" s="8" t="s">
        <v>636</v>
      </c>
      <c r="S14" s="8" t="s">
        <v>636</v>
      </c>
      <c r="T14" s="8" t="s">
        <v>636</v>
      </c>
      <c r="U14" s="8" t="s">
        <v>636</v>
      </c>
      <c r="V14" s="8" t="s">
        <v>636</v>
      </c>
    </row>
    <row r="15">
      <c r="A15" s="3" t="s">
        <v>633</v>
      </c>
      <c r="B15" s="3" t="s">
        <v>590</v>
      </c>
      <c r="C15" s="8" t="s">
        <v>449</v>
      </c>
      <c r="D15" s="8" t="s">
        <v>481</v>
      </c>
      <c r="E15" s="8" t="s">
        <v>480</v>
      </c>
      <c r="F15" s="8" t="s">
        <v>446</v>
      </c>
      <c r="G15" s="8" t="s">
        <v>481</v>
      </c>
      <c r="H15" s="8" t="s">
        <v>447</v>
      </c>
      <c r="I15" s="8" t="s">
        <v>445</v>
      </c>
      <c r="J15" s="8" t="s">
        <v>461</v>
      </c>
      <c r="K15" s="8" t="s">
        <v>462</v>
      </c>
      <c r="L15" s="8" t="s">
        <v>446</v>
      </c>
      <c r="M15" s="8" t="s">
        <v>460</v>
      </c>
      <c r="N15" s="8" t="s">
        <v>445</v>
      </c>
      <c r="O15" s="8" t="s">
        <v>446</v>
      </c>
      <c r="P15" s="8" t="s">
        <v>445</v>
      </c>
      <c r="Q15" s="8" t="s">
        <v>446</v>
      </c>
      <c r="R15" s="8" t="s">
        <v>450</v>
      </c>
      <c r="S15" s="8" t="s">
        <v>481</v>
      </c>
      <c r="T15" s="8" t="s">
        <v>445</v>
      </c>
      <c r="U15" s="8" t="s">
        <v>445</v>
      </c>
      <c r="V15" s="8" t="s">
        <v>462</v>
      </c>
    </row>
    <row r="16">
      <c r="A16" s="3" t="s">
        <v>637</v>
      </c>
      <c r="B16" s="3" t="s">
        <v>575</v>
      </c>
      <c r="C16" s="8" t="s">
        <v>636</v>
      </c>
      <c r="D16" s="8" t="s">
        <v>636</v>
      </c>
      <c r="E16" s="8" t="s">
        <v>635</v>
      </c>
      <c r="F16" s="8" t="s">
        <v>636</v>
      </c>
      <c r="G16" s="8" t="s">
        <v>636</v>
      </c>
      <c r="H16" s="8" t="s">
        <v>635</v>
      </c>
      <c r="I16" s="8" t="s">
        <v>634</v>
      </c>
      <c r="J16" s="8" t="s">
        <v>634</v>
      </c>
      <c r="K16" s="8" t="s">
        <v>634</v>
      </c>
      <c r="L16" s="8" t="s">
        <v>635</v>
      </c>
      <c r="M16" s="8" t="s">
        <v>635</v>
      </c>
      <c r="N16" s="8" t="s">
        <v>635</v>
      </c>
      <c r="O16" s="8" t="s">
        <v>635</v>
      </c>
      <c r="P16" s="8" t="s">
        <v>635</v>
      </c>
      <c r="Q16" s="8" t="s">
        <v>636</v>
      </c>
      <c r="R16" s="8" t="s">
        <v>636</v>
      </c>
      <c r="S16" s="8" t="s">
        <v>635</v>
      </c>
      <c r="T16" s="8" t="s">
        <v>636</v>
      </c>
      <c r="U16" s="8" t="s">
        <v>635</v>
      </c>
      <c r="V16" s="8" t="s">
        <v>634</v>
      </c>
    </row>
    <row r="17">
      <c r="A17" s="10" t="s">
        <v>637</v>
      </c>
      <c r="B17" s="10" t="s">
        <v>590</v>
      </c>
      <c r="C17" s="9" t="s">
        <v>435</v>
      </c>
      <c r="D17" s="9" t="s">
        <v>435</v>
      </c>
      <c r="E17" s="9" t="s">
        <v>434</v>
      </c>
      <c r="F17" s="9" t="s">
        <v>440</v>
      </c>
      <c r="G17" s="9" t="s">
        <v>440</v>
      </c>
      <c r="H17" s="9" t="s">
        <v>450</v>
      </c>
      <c r="I17" s="9" t="s">
        <v>447</v>
      </c>
      <c r="J17" s="9" t="s">
        <v>446</v>
      </c>
      <c r="K17" s="9" t="s">
        <v>480</v>
      </c>
      <c r="L17" s="9" t="s">
        <v>449</v>
      </c>
      <c r="M17" s="9" t="s">
        <v>450</v>
      </c>
      <c r="N17" s="9" t="s">
        <v>450</v>
      </c>
      <c r="O17" s="9" t="s">
        <v>450</v>
      </c>
      <c r="P17" s="9" t="s">
        <v>450</v>
      </c>
      <c r="Q17" s="9" t="s">
        <v>434</v>
      </c>
      <c r="R17" s="9" t="s">
        <v>434</v>
      </c>
      <c r="S17" s="9" t="s">
        <v>481</v>
      </c>
      <c r="T17" s="9" t="s">
        <v>480</v>
      </c>
      <c r="U17" s="9" t="s">
        <v>461</v>
      </c>
      <c r="V17" s="9" t="s">
        <v>469</v>
      </c>
    </row>
    <row r="18">
      <c r="A18" s="10" t="s">
        <v>638</v>
      </c>
      <c r="B18" s="10" t="s">
        <v>590</v>
      </c>
      <c r="C18" s="9" t="s">
        <v>533</v>
      </c>
      <c r="D18" s="9" t="s">
        <v>534</v>
      </c>
      <c r="E18" s="9" t="s">
        <v>535</v>
      </c>
      <c r="F18" s="9" t="s">
        <v>536</v>
      </c>
      <c r="G18" s="9" t="s">
        <v>537</v>
      </c>
      <c r="H18" s="9" t="s">
        <v>538</v>
      </c>
      <c r="I18" s="9" t="s">
        <v>535</v>
      </c>
      <c r="J18" s="9" t="s">
        <v>539</v>
      </c>
      <c r="K18" s="9" t="s">
        <v>540</v>
      </c>
      <c r="L18" s="9" t="s">
        <v>533</v>
      </c>
      <c r="M18" s="9" t="s">
        <v>541</v>
      </c>
      <c r="N18" s="9" t="s">
        <v>542</v>
      </c>
      <c r="O18" s="9" t="s">
        <v>533</v>
      </c>
      <c r="P18" s="9" t="s">
        <v>543</v>
      </c>
      <c r="Q18" s="9" t="s">
        <v>544</v>
      </c>
      <c r="R18" s="9" t="s">
        <v>545</v>
      </c>
      <c r="S18" s="9" t="s">
        <v>546</v>
      </c>
      <c r="T18" s="9" t="s">
        <v>547</v>
      </c>
      <c r="U18" s="9" t="s">
        <v>548</v>
      </c>
      <c r="V18" s="9" t="s">
        <v>549</v>
      </c>
    </row>
    <row r="21">
      <c r="A21" s="12" t="str">
        <f>=HYPERLINK("#'Contents'!A1", "Click here to return to the contents")</f>
      </c>
    </row>
    <row r="23">
      <c r="A23" s="12" t="str">
        <f>=HYPERLINK("#'Notes'!A1", "Click here to return to the Notes")</f>
      </c>
    </row>
  </sheetData>
  <pageMargins left="0.7" right="0.7" top="0.75" bottom="0.75" header="0.3" footer="0.3"/>
  <pageSetup paperSize="9" orientation="portrait" horizontalDpi="300" verticalDpi="300" r:id="rId2"/>
  <tableParts count="1">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639</v>
      </c>
      <c r="B1" s="1"/>
      <c r="C1" s="1"/>
      <c r="D1" s="1"/>
      <c r="E1" s="1"/>
      <c r="F1" s="1"/>
      <c r="G1" s="1"/>
      <c r="H1" s="1"/>
      <c r="I1" s="1"/>
      <c r="J1" s="1"/>
      <c r="K1" s="1"/>
      <c r="L1" s="1"/>
      <c r="M1" s="1"/>
      <c r="N1" s="1"/>
      <c r="O1" s="1"/>
      <c r="P1" s="1"/>
      <c r="Q1" s="1"/>
      <c r="R1" s="1"/>
      <c r="S1" s="1"/>
      <c r="T1" s="1"/>
      <c r="U1" s="1"/>
    </row>
    <row r="2">
      <c r="A2" s="7" t="s">
        <v>143</v>
      </c>
    </row>
    <row r="3">
      <c r="A3" s="7" t="s">
        <v>640</v>
      </c>
    </row>
    <row r="4">
      <c r="A4" s="7" t="s">
        <v>641</v>
      </c>
    </row>
    <row r="5">
      <c r="A5" s="7" t="s">
        <v>145</v>
      </c>
    </row>
    <row r="6">
      <c r="A6" s="6" t="s">
        <v>642</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643</v>
      </c>
      <c r="B7" s="8" t="s">
        <v>386</v>
      </c>
      <c r="C7" s="8" t="s">
        <v>284</v>
      </c>
      <c r="D7" s="8" t="s">
        <v>405</v>
      </c>
      <c r="E7" s="8" t="s">
        <v>186</v>
      </c>
      <c r="F7" s="8" t="s">
        <v>200</v>
      </c>
      <c r="G7" s="8" t="s">
        <v>405</v>
      </c>
      <c r="H7" s="8" t="s">
        <v>334</v>
      </c>
      <c r="I7" s="8" t="s">
        <v>284</v>
      </c>
      <c r="J7" s="8" t="s">
        <v>186</v>
      </c>
      <c r="K7" s="8" t="s">
        <v>413</v>
      </c>
      <c r="L7" s="8" t="s">
        <v>185</v>
      </c>
      <c r="M7" s="8" t="s">
        <v>302</v>
      </c>
      <c r="N7" s="8" t="s">
        <v>404</v>
      </c>
      <c r="O7" s="8" t="s">
        <v>297</v>
      </c>
      <c r="P7" s="8" t="s">
        <v>413</v>
      </c>
      <c r="Q7" s="8" t="s">
        <v>300</v>
      </c>
      <c r="R7" s="8" t="s">
        <v>413</v>
      </c>
      <c r="S7" s="8" t="s">
        <v>188</v>
      </c>
      <c r="T7" s="8" t="s">
        <v>413</v>
      </c>
      <c r="U7" s="8" t="s">
        <v>200</v>
      </c>
    </row>
    <row r="8">
      <c r="A8" s="3" t="s">
        <v>644</v>
      </c>
      <c r="B8" s="8" t="s">
        <v>263</v>
      </c>
      <c r="C8" s="8" t="s">
        <v>188</v>
      </c>
      <c r="D8" s="8" t="s">
        <v>334</v>
      </c>
      <c r="E8" s="8" t="s">
        <v>296</v>
      </c>
      <c r="F8" s="8" t="s">
        <v>200</v>
      </c>
      <c r="G8" s="8" t="s">
        <v>299</v>
      </c>
      <c r="H8" s="8" t="s">
        <v>413</v>
      </c>
      <c r="I8" s="8" t="s">
        <v>337</v>
      </c>
      <c r="J8" s="8" t="s">
        <v>186</v>
      </c>
      <c r="K8" s="8" t="s">
        <v>413</v>
      </c>
      <c r="L8" s="8" t="s">
        <v>185</v>
      </c>
      <c r="M8" s="8" t="s">
        <v>302</v>
      </c>
      <c r="N8" s="8" t="s">
        <v>301</v>
      </c>
      <c r="O8" s="8" t="s">
        <v>301</v>
      </c>
      <c r="P8" s="8" t="s">
        <v>185</v>
      </c>
      <c r="Q8" s="8" t="s">
        <v>297</v>
      </c>
      <c r="R8" s="8" t="s">
        <v>292</v>
      </c>
      <c r="S8" s="8" t="s">
        <v>300</v>
      </c>
      <c r="T8" s="8" t="s">
        <v>297</v>
      </c>
      <c r="U8" s="8" t="s">
        <v>645</v>
      </c>
    </row>
    <row r="9">
      <c r="A9" s="3" t="s">
        <v>646</v>
      </c>
      <c r="B9" s="8" t="s">
        <v>263</v>
      </c>
      <c r="C9" s="8" t="s">
        <v>188</v>
      </c>
      <c r="D9" s="8" t="s">
        <v>334</v>
      </c>
      <c r="E9" s="8" t="s">
        <v>296</v>
      </c>
      <c r="F9" s="8" t="s">
        <v>200</v>
      </c>
      <c r="G9" s="8" t="s">
        <v>299</v>
      </c>
      <c r="H9" s="8" t="s">
        <v>413</v>
      </c>
      <c r="I9" s="8" t="s">
        <v>337</v>
      </c>
      <c r="J9" s="8" t="s">
        <v>186</v>
      </c>
      <c r="K9" s="8" t="s">
        <v>413</v>
      </c>
      <c r="L9" s="8" t="s">
        <v>185</v>
      </c>
      <c r="M9" s="8" t="s">
        <v>298</v>
      </c>
      <c r="N9" s="8" t="s">
        <v>264</v>
      </c>
      <c r="O9" s="8" t="s">
        <v>264</v>
      </c>
      <c r="P9" s="8" t="s">
        <v>302</v>
      </c>
      <c r="Q9" s="8" t="s">
        <v>264</v>
      </c>
      <c r="R9" s="8" t="s">
        <v>404</v>
      </c>
      <c r="S9" s="8" t="s">
        <v>408</v>
      </c>
      <c r="T9" s="8" t="s">
        <v>645</v>
      </c>
      <c r="U9" s="8" t="s">
        <v>645</v>
      </c>
    </row>
    <row r="10">
      <c r="A10" s="3" t="s">
        <v>647</v>
      </c>
      <c r="B10" s="8" t="s">
        <v>386</v>
      </c>
      <c r="C10" s="8" t="s">
        <v>188</v>
      </c>
      <c r="D10" s="8" t="s">
        <v>334</v>
      </c>
      <c r="E10" s="8" t="s">
        <v>186</v>
      </c>
      <c r="F10" s="8" t="s">
        <v>200</v>
      </c>
      <c r="G10" s="8" t="s">
        <v>299</v>
      </c>
      <c r="H10" s="8" t="s">
        <v>413</v>
      </c>
      <c r="I10" s="8" t="s">
        <v>337</v>
      </c>
      <c r="J10" s="8" t="s">
        <v>183</v>
      </c>
      <c r="K10" s="8" t="s">
        <v>188</v>
      </c>
      <c r="L10" s="8" t="s">
        <v>185</v>
      </c>
      <c r="M10" s="8" t="s">
        <v>302</v>
      </c>
      <c r="N10" s="8" t="s">
        <v>264</v>
      </c>
      <c r="O10" s="8" t="s">
        <v>415</v>
      </c>
      <c r="P10" s="8" t="s">
        <v>404</v>
      </c>
      <c r="Q10" s="8" t="s">
        <v>408</v>
      </c>
      <c r="R10" s="8" t="s">
        <v>408</v>
      </c>
      <c r="S10" s="8" t="s">
        <v>645</v>
      </c>
      <c r="T10" s="8" t="s">
        <v>645</v>
      </c>
      <c r="U10" s="8" t="s">
        <v>645</v>
      </c>
    </row>
    <row r="11">
      <c r="A11" s="3" t="s">
        <v>648</v>
      </c>
      <c r="B11" s="8" t="s">
        <v>386</v>
      </c>
      <c r="C11" s="8" t="s">
        <v>296</v>
      </c>
      <c r="D11" s="8" t="s">
        <v>299</v>
      </c>
      <c r="E11" s="8" t="s">
        <v>186</v>
      </c>
      <c r="F11" s="8" t="s">
        <v>188</v>
      </c>
      <c r="G11" s="8" t="s">
        <v>405</v>
      </c>
      <c r="H11" s="8" t="s">
        <v>405</v>
      </c>
      <c r="I11" s="8" t="s">
        <v>284</v>
      </c>
      <c r="J11" s="8" t="s">
        <v>288</v>
      </c>
      <c r="K11" s="8" t="s">
        <v>284</v>
      </c>
      <c r="L11" s="8" t="s">
        <v>413</v>
      </c>
      <c r="M11" s="8" t="s">
        <v>292</v>
      </c>
      <c r="N11" s="8" t="s">
        <v>404</v>
      </c>
      <c r="O11" s="8" t="s">
        <v>415</v>
      </c>
      <c r="P11" s="8" t="s">
        <v>301</v>
      </c>
      <c r="Q11" s="8" t="s">
        <v>301</v>
      </c>
      <c r="R11" s="8" t="s">
        <v>645</v>
      </c>
      <c r="S11" s="8" t="s">
        <v>645</v>
      </c>
      <c r="T11" s="8" t="s">
        <v>645</v>
      </c>
      <c r="U11" s="8" t="s">
        <v>645</v>
      </c>
    </row>
    <row r="12">
      <c r="A12" s="3" t="s">
        <v>649</v>
      </c>
      <c r="B12" s="8" t="s">
        <v>386</v>
      </c>
      <c r="C12" s="8" t="s">
        <v>296</v>
      </c>
      <c r="D12" s="8" t="s">
        <v>405</v>
      </c>
      <c r="E12" s="8" t="s">
        <v>296</v>
      </c>
      <c r="F12" s="8" t="s">
        <v>188</v>
      </c>
      <c r="G12" s="8" t="s">
        <v>405</v>
      </c>
      <c r="H12" s="8" t="s">
        <v>299</v>
      </c>
      <c r="I12" s="8" t="s">
        <v>284</v>
      </c>
      <c r="J12" s="8" t="s">
        <v>285</v>
      </c>
      <c r="K12" s="8" t="s">
        <v>284</v>
      </c>
      <c r="L12" s="8" t="s">
        <v>300</v>
      </c>
      <c r="M12" s="8" t="s">
        <v>298</v>
      </c>
      <c r="N12" s="8" t="s">
        <v>301</v>
      </c>
      <c r="O12" s="8" t="s">
        <v>264</v>
      </c>
      <c r="P12" s="8" t="s">
        <v>297</v>
      </c>
      <c r="Q12" s="8" t="s">
        <v>645</v>
      </c>
      <c r="R12" s="8" t="s">
        <v>645</v>
      </c>
      <c r="S12" s="8" t="s">
        <v>645</v>
      </c>
      <c r="T12" s="8" t="s">
        <v>645</v>
      </c>
      <c r="U12" s="8" t="s">
        <v>645</v>
      </c>
    </row>
    <row r="13">
      <c r="A13" s="3" t="s">
        <v>650</v>
      </c>
      <c r="B13" s="8" t="s">
        <v>386</v>
      </c>
      <c r="C13" s="8" t="s">
        <v>284</v>
      </c>
      <c r="D13" s="8" t="s">
        <v>405</v>
      </c>
      <c r="E13" s="8" t="s">
        <v>284</v>
      </c>
      <c r="F13" s="8" t="s">
        <v>337</v>
      </c>
      <c r="G13" s="8" t="s">
        <v>299</v>
      </c>
      <c r="H13" s="8" t="s">
        <v>299</v>
      </c>
      <c r="I13" s="8" t="s">
        <v>284</v>
      </c>
      <c r="J13" s="8" t="s">
        <v>288</v>
      </c>
      <c r="K13" s="8" t="s">
        <v>296</v>
      </c>
      <c r="L13" s="8" t="s">
        <v>185</v>
      </c>
      <c r="M13" s="8" t="s">
        <v>297</v>
      </c>
      <c r="N13" s="8" t="s">
        <v>264</v>
      </c>
      <c r="O13" s="8" t="s">
        <v>259</v>
      </c>
      <c r="P13" s="8" t="s">
        <v>645</v>
      </c>
      <c r="Q13" s="8" t="s">
        <v>645</v>
      </c>
      <c r="R13" s="8" t="s">
        <v>645</v>
      </c>
      <c r="S13" s="8" t="s">
        <v>645</v>
      </c>
      <c r="T13" s="8" t="s">
        <v>645</v>
      </c>
      <c r="U13" s="8" t="s">
        <v>645</v>
      </c>
    </row>
    <row r="14">
      <c r="A14" s="3" t="s">
        <v>651</v>
      </c>
      <c r="B14" s="8" t="s">
        <v>288</v>
      </c>
      <c r="C14" s="8" t="s">
        <v>337</v>
      </c>
      <c r="D14" s="8" t="s">
        <v>413</v>
      </c>
      <c r="E14" s="8" t="s">
        <v>200</v>
      </c>
      <c r="F14" s="8" t="s">
        <v>413</v>
      </c>
      <c r="G14" s="8" t="s">
        <v>302</v>
      </c>
      <c r="H14" s="8" t="s">
        <v>292</v>
      </c>
      <c r="I14" s="8" t="s">
        <v>299</v>
      </c>
      <c r="J14" s="8" t="s">
        <v>337</v>
      </c>
      <c r="K14" s="8" t="s">
        <v>299</v>
      </c>
      <c r="L14" s="8" t="s">
        <v>297</v>
      </c>
      <c r="M14" s="8" t="s">
        <v>302</v>
      </c>
      <c r="N14" s="8" t="s">
        <v>292</v>
      </c>
      <c r="O14" s="8" t="s">
        <v>645</v>
      </c>
      <c r="P14" s="8" t="s">
        <v>645</v>
      </c>
      <c r="Q14" s="8" t="s">
        <v>645</v>
      </c>
      <c r="R14" s="8" t="s">
        <v>645</v>
      </c>
      <c r="S14" s="8" t="s">
        <v>645</v>
      </c>
      <c r="T14" s="8" t="s">
        <v>645</v>
      </c>
      <c r="U14" s="8" t="s">
        <v>645</v>
      </c>
    </row>
    <row r="15">
      <c r="A15" s="3" t="s">
        <v>652</v>
      </c>
      <c r="B15" s="8" t="s">
        <v>387</v>
      </c>
      <c r="C15" s="8" t="s">
        <v>188</v>
      </c>
      <c r="D15" s="8" t="s">
        <v>334</v>
      </c>
      <c r="E15" s="8" t="s">
        <v>337</v>
      </c>
      <c r="F15" s="8" t="s">
        <v>334</v>
      </c>
      <c r="G15" s="8" t="s">
        <v>336</v>
      </c>
      <c r="H15" s="8" t="s">
        <v>292</v>
      </c>
      <c r="I15" s="8" t="s">
        <v>405</v>
      </c>
      <c r="J15" s="8" t="s">
        <v>188</v>
      </c>
      <c r="K15" s="8" t="s">
        <v>413</v>
      </c>
      <c r="L15" s="8" t="s">
        <v>300</v>
      </c>
      <c r="M15" s="8" t="s">
        <v>300</v>
      </c>
      <c r="N15" s="8" t="s">
        <v>645</v>
      </c>
      <c r="O15" s="8" t="s">
        <v>645</v>
      </c>
      <c r="P15" s="8" t="s">
        <v>645</v>
      </c>
      <c r="Q15" s="8" t="s">
        <v>645</v>
      </c>
      <c r="R15" s="8" t="s">
        <v>645</v>
      </c>
      <c r="S15" s="8" t="s">
        <v>645</v>
      </c>
      <c r="T15" s="8" t="s">
        <v>645</v>
      </c>
      <c r="U15" s="8" t="s">
        <v>645</v>
      </c>
    </row>
    <row r="16">
      <c r="A16" s="3" t="s">
        <v>653</v>
      </c>
      <c r="B16" s="8" t="s">
        <v>262</v>
      </c>
      <c r="C16" s="8" t="s">
        <v>285</v>
      </c>
      <c r="D16" s="8" t="s">
        <v>186</v>
      </c>
      <c r="E16" s="8" t="s">
        <v>296</v>
      </c>
      <c r="F16" s="8" t="s">
        <v>284</v>
      </c>
      <c r="G16" s="8" t="s">
        <v>405</v>
      </c>
      <c r="H16" s="8" t="s">
        <v>413</v>
      </c>
      <c r="I16" s="8" t="s">
        <v>188</v>
      </c>
      <c r="J16" s="8" t="s">
        <v>337</v>
      </c>
      <c r="K16" s="8" t="s">
        <v>334</v>
      </c>
      <c r="L16" s="8" t="s">
        <v>413</v>
      </c>
      <c r="M16" s="8" t="s">
        <v>645</v>
      </c>
      <c r="N16" s="8" t="s">
        <v>645</v>
      </c>
      <c r="O16" s="8" t="s">
        <v>645</v>
      </c>
      <c r="P16" s="8" t="s">
        <v>645</v>
      </c>
      <c r="Q16" s="8" t="s">
        <v>645</v>
      </c>
      <c r="R16" s="8" t="s">
        <v>645</v>
      </c>
      <c r="S16" s="8" t="s">
        <v>645</v>
      </c>
      <c r="T16" s="8" t="s">
        <v>645</v>
      </c>
      <c r="U16" s="8" t="s">
        <v>645</v>
      </c>
    </row>
    <row r="17">
      <c r="A17" s="3" t="s">
        <v>654</v>
      </c>
      <c r="B17" s="8" t="s">
        <v>184</v>
      </c>
      <c r="C17" s="8" t="s">
        <v>290</v>
      </c>
      <c r="D17" s="8" t="s">
        <v>387</v>
      </c>
      <c r="E17" s="8" t="s">
        <v>288</v>
      </c>
      <c r="F17" s="8" t="s">
        <v>288</v>
      </c>
      <c r="G17" s="8" t="s">
        <v>296</v>
      </c>
      <c r="H17" s="8" t="s">
        <v>188</v>
      </c>
      <c r="I17" s="8" t="s">
        <v>186</v>
      </c>
      <c r="J17" s="8" t="s">
        <v>186</v>
      </c>
      <c r="K17" s="8" t="s">
        <v>337</v>
      </c>
      <c r="L17" s="8" t="s">
        <v>645</v>
      </c>
      <c r="M17" s="8" t="s">
        <v>645</v>
      </c>
      <c r="N17" s="8" t="s">
        <v>645</v>
      </c>
      <c r="O17" s="8" t="s">
        <v>645</v>
      </c>
      <c r="P17" s="8" t="s">
        <v>645</v>
      </c>
      <c r="Q17" s="8" t="s">
        <v>645</v>
      </c>
      <c r="R17" s="8" t="s">
        <v>645</v>
      </c>
      <c r="S17" s="8" t="s">
        <v>645</v>
      </c>
      <c r="T17" s="8" t="s">
        <v>645</v>
      </c>
      <c r="U17" s="8" t="s">
        <v>645</v>
      </c>
    </row>
    <row r="18">
      <c r="A18" s="3" t="s">
        <v>655</v>
      </c>
      <c r="B18" s="8" t="s">
        <v>182</v>
      </c>
      <c r="C18" s="8" t="s">
        <v>290</v>
      </c>
      <c r="D18" s="8" t="s">
        <v>386</v>
      </c>
      <c r="E18" s="8" t="s">
        <v>263</v>
      </c>
      <c r="F18" s="8" t="s">
        <v>387</v>
      </c>
      <c r="G18" s="8" t="s">
        <v>186</v>
      </c>
      <c r="H18" s="8" t="s">
        <v>188</v>
      </c>
      <c r="I18" s="8" t="s">
        <v>188</v>
      </c>
      <c r="J18" s="8" t="s">
        <v>200</v>
      </c>
      <c r="K18" s="8" t="s">
        <v>645</v>
      </c>
      <c r="L18" s="8" t="s">
        <v>645</v>
      </c>
      <c r="M18" s="8" t="s">
        <v>645</v>
      </c>
      <c r="N18" s="8" t="s">
        <v>645</v>
      </c>
      <c r="O18" s="8" t="s">
        <v>645</v>
      </c>
      <c r="P18" s="8" t="s">
        <v>645</v>
      </c>
      <c r="Q18" s="8" t="s">
        <v>645</v>
      </c>
      <c r="R18" s="8" t="s">
        <v>645</v>
      </c>
      <c r="S18" s="8" t="s">
        <v>645</v>
      </c>
      <c r="T18" s="8" t="s">
        <v>645</v>
      </c>
      <c r="U18" s="8" t="s">
        <v>645</v>
      </c>
    </row>
    <row r="19">
      <c r="A19" s="3" t="s">
        <v>656</v>
      </c>
      <c r="B19" s="8" t="s">
        <v>291</v>
      </c>
      <c r="C19" s="8" t="s">
        <v>283</v>
      </c>
      <c r="D19" s="8" t="s">
        <v>281</v>
      </c>
      <c r="E19" s="8" t="s">
        <v>386</v>
      </c>
      <c r="F19" s="8" t="s">
        <v>183</v>
      </c>
      <c r="G19" s="8" t="s">
        <v>296</v>
      </c>
      <c r="H19" s="8" t="s">
        <v>188</v>
      </c>
      <c r="I19" s="8" t="s">
        <v>296</v>
      </c>
      <c r="J19" s="8" t="s">
        <v>645</v>
      </c>
      <c r="K19" s="8" t="s">
        <v>645</v>
      </c>
      <c r="L19" s="8" t="s">
        <v>645</v>
      </c>
      <c r="M19" s="8" t="s">
        <v>645</v>
      </c>
      <c r="N19" s="8" t="s">
        <v>645</v>
      </c>
      <c r="O19" s="8" t="s">
        <v>645</v>
      </c>
      <c r="P19" s="8" t="s">
        <v>645</v>
      </c>
      <c r="Q19" s="8" t="s">
        <v>645</v>
      </c>
      <c r="R19" s="8" t="s">
        <v>645</v>
      </c>
      <c r="S19" s="8" t="s">
        <v>645</v>
      </c>
      <c r="T19" s="8" t="s">
        <v>645</v>
      </c>
      <c r="U19" s="8" t="s">
        <v>645</v>
      </c>
    </row>
    <row r="20">
      <c r="A20" s="3" t="s">
        <v>657</v>
      </c>
      <c r="B20" s="8" t="s">
        <v>184</v>
      </c>
      <c r="C20" s="8" t="s">
        <v>281</v>
      </c>
      <c r="D20" s="8" t="s">
        <v>386</v>
      </c>
      <c r="E20" s="8" t="s">
        <v>290</v>
      </c>
      <c r="F20" s="8" t="s">
        <v>387</v>
      </c>
      <c r="G20" s="8" t="s">
        <v>285</v>
      </c>
      <c r="H20" s="8" t="s">
        <v>183</v>
      </c>
      <c r="I20" s="8" t="s">
        <v>645</v>
      </c>
      <c r="J20" s="8" t="s">
        <v>645</v>
      </c>
      <c r="K20" s="8" t="s">
        <v>645</v>
      </c>
      <c r="L20" s="8" t="s">
        <v>645</v>
      </c>
      <c r="M20" s="8" t="s">
        <v>645</v>
      </c>
      <c r="N20" s="8" t="s">
        <v>645</v>
      </c>
      <c r="O20" s="8" t="s">
        <v>645</v>
      </c>
      <c r="P20" s="8" t="s">
        <v>645</v>
      </c>
      <c r="Q20" s="8" t="s">
        <v>645</v>
      </c>
      <c r="R20" s="8" t="s">
        <v>645</v>
      </c>
      <c r="S20" s="8" t="s">
        <v>645</v>
      </c>
      <c r="T20" s="8" t="s">
        <v>645</v>
      </c>
      <c r="U20" s="8" t="s">
        <v>645</v>
      </c>
    </row>
    <row r="21">
      <c r="A21" s="3" t="s">
        <v>658</v>
      </c>
      <c r="B21" s="8" t="s">
        <v>262</v>
      </c>
      <c r="C21" s="8" t="s">
        <v>290</v>
      </c>
      <c r="D21" s="8" t="s">
        <v>183</v>
      </c>
      <c r="E21" s="8" t="s">
        <v>183</v>
      </c>
      <c r="F21" s="8" t="s">
        <v>285</v>
      </c>
      <c r="G21" s="8" t="s">
        <v>284</v>
      </c>
      <c r="H21" s="8" t="s">
        <v>645</v>
      </c>
      <c r="I21" s="8" t="s">
        <v>645</v>
      </c>
      <c r="J21" s="8" t="s">
        <v>645</v>
      </c>
      <c r="K21" s="8" t="s">
        <v>645</v>
      </c>
      <c r="L21" s="8" t="s">
        <v>645</v>
      </c>
      <c r="M21" s="8" t="s">
        <v>645</v>
      </c>
      <c r="N21" s="8" t="s">
        <v>645</v>
      </c>
      <c r="O21" s="8" t="s">
        <v>645</v>
      </c>
      <c r="P21" s="8" t="s">
        <v>645</v>
      </c>
      <c r="Q21" s="8" t="s">
        <v>645</v>
      </c>
      <c r="R21" s="8" t="s">
        <v>645</v>
      </c>
      <c r="S21" s="8" t="s">
        <v>645</v>
      </c>
      <c r="T21" s="8" t="s">
        <v>645</v>
      </c>
      <c r="U21" s="8" t="s">
        <v>645</v>
      </c>
    </row>
    <row r="22">
      <c r="A22" s="3" t="s">
        <v>659</v>
      </c>
      <c r="B22" s="8" t="s">
        <v>184</v>
      </c>
      <c r="C22" s="8" t="s">
        <v>203</v>
      </c>
      <c r="D22" s="8" t="s">
        <v>263</v>
      </c>
      <c r="E22" s="8" t="s">
        <v>660</v>
      </c>
      <c r="F22" s="8" t="s">
        <v>262</v>
      </c>
      <c r="G22" s="8" t="s">
        <v>645</v>
      </c>
      <c r="H22" s="8" t="s">
        <v>645</v>
      </c>
      <c r="I22" s="8" t="s">
        <v>645</v>
      </c>
      <c r="J22" s="8" t="s">
        <v>645</v>
      </c>
      <c r="K22" s="8" t="s">
        <v>645</v>
      </c>
      <c r="L22" s="8" t="s">
        <v>645</v>
      </c>
      <c r="M22" s="8" t="s">
        <v>645</v>
      </c>
      <c r="N22" s="8" t="s">
        <v>645</v>
      </c>
      <c r="O22" s="8" t="s">
        <v>645</v>
      </c>
      <c r="P22" s="8" t="s">
        <v>645</v>
      </c>
      <c r="Q22" s="8" t="s">
        <v>645</v>
      </c>
      <c r="R22" s="8" t="s">
        <v>645</v>
      </c>
      <c r="S22" s="8" t="s">
        <v>645</v>
      </c>
      <c r="T22" s="8" t="s">
        <v>645</v>
      </c>
      <c r="U22" s="8" t="s">
        <v>645</v>
      </c>
    </row>
    <row r="23">
      <c r="A23" s="3" t="s">
        <v>661</v>
      </c>
      <c r="B23" s="8" t="s">
        <v>180</v>
      </c>
      <c r="C23" s="8" t="s">
        <v>198</v>
      </c>
      <c r="D23" s="8" t="s">
        <v>283</v>
      </c>
      <c r="E23" s="8" t="s">
        <v>289</v>
      </c>
      <c r="F23" s="8" t="s">
        <v>645</v>
      </c>
      <c r="G23" s="8" t="s">
        <v>645</v>
      </c>
      <c r="H23" s="8" t="s">
        <v>645</v>
      </c>
      <c r="I23" s="8" t="s">
        <v>645</v>
      </c>
      <c r="J23" s="8" t="s">
        <v>645</v>
      </c>
      <c r="K23" s="8" t="s">
        <v>645</v>
      </c>
      <c r="L23" s="8" t="s">
        <v>645</v>
      </c>
      <c r="M23" s="8" t="s">
        <v>645</v>
      </c>
      <c r="N23" s="8" t="s">
        <v>645</v>
      </c>
      <c r="O23" s="8" t="s">
        <v>645</v>
      </c>
      <c r="P23" s="8" t="s">
        <v>645</v>
      </c>
      <c r="Q23" s="8" t="s">
        <v>645</v>
      </c>
      <c r="R23" s="8" t="s">
        <v>645</v>
      </c>
      <c r="S23" s="8" t="s">
        <v>645</v>
      </c>
      <c r="T23" s="8" t="s">
        <v>645</v>
      </c>
      <c r="U23" s="8" t="s">
        <v>645</v>
      </c>
    </row>
    <row r="24">
      <c r="A24" s="10" t="s">
        <v>662</v>
      </c>
      <c r="B24" s="9" t="s">
        <v>645</v>
      </c>
      <c r="C24" s="9" t="s">
        <v>645</v>
      </c>
      <c r="D24" s="9" t="s">
        <v>203</v>
      </c>
      <c r="E24" s="9" t="s">
        <v>645</v>
      </c>
      <c r="F24" s="9" t="s">
        <v>645</v>
      </c>
      <c r="G24" s="9" t="s">
        <v>645</v>
      </c>
      <c r="H24" s="9" t="s">
        <v>645</v>
      </c>
      <c r="I24" s="9" t="s">
        <v>645</v>
      </c>
      <c r="J24" s="9" t="s">
        <v>645</v>
      </c>
      <c r="K24" s="9" t="s">
        <v>645</v>
      </c>
      <c r="L24" s="9" t="s">
        <v>645</v>
      </c>
      <c r="M24" s="9" t="s">
        <v>645</v>
      </c>
      <c r="N24" s="9" t="s">
        <v>645</v>
      </c>
      <c r="O24" s="9" t="s">
        <v>645</v>
      </c>
      <c r="P24" s="9" t="s">
        <v>645</v>
      </c>
      <c r="Q24" s="9" t="s">
        <v>645</v>
      </c>
      <c r="R24" s="9" t="s">
        <v>645</v>
      </c>
      <c r="S24" s="9" t="s">
        <v>645</v>
      </c>
      <c r="T24" s="9" t="s">
        <v>645</v>
      </c>
      <c r="U24" s="9" t="s">
        <v>645</v>
      </c>
    </row>
    <row r="27">
      <c r="A27" s="12" t="str">
        <f>=HYPERLINK("#'Contents'!A1", "Click here to return to the contents")</f>
      </c>
    </row>
    <row r="29">
      <c r="A29" s="12" t="str">
        <f>=HYPERLINK("#'Notes'!A1", "Click here to return to the Notes")</f>
      </c>
    </row>
  </sheetData>
  <pageMargins left="0.7" right="0.7" top="0.75" bottom="0.75" header="0.3" footer="0.3"/>
  <pageSetup paperSize="9" orientation="portrait" horizontalDpi="300" verticalDpi="300" r:id="rId2"/>
  <tableParts count="1">
    <tablePart r:id="rId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65.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663</v>
      </c>
      <c r="B1" s="1"/>
      <c r="C1" s="1"/>
      <c r="D1" s="1"/>
      <c r="E1" s="1"/>
      <c r="F1" s="1"/>
      <c r="G1" s="1"/>
      <c r="H1" s="1"/>
      <c r="I1" s="1"/>
      <c r="J1" s="1"/>
      <c r="K1" s="1"/>
      <c r="L1" s="1"/>
      <c r="M1" s="1"/>
      <c r="N1" s="1"/>
      <c r="O1" s="1"/>
      <c r="P1" s="1"/>
      <c r="Q1" s="1"/>
      <c r="R1" s="1"/>
      <c r="S1" s="1"/>
      <c r="T1" s="1"/>
      <c r="U1" s="1"/>
    </row>
    <row r="2">
      <c r="A2" s="7" t="s">
        <v>143</v>
      </c>
    </row>
    <row r="3">
      <c r="A3" s="7" t="s">
        <v>664</v>
      </c>
    </row>
    <row r="4">
      <c r="A4" s="7" t="s">
        <v>665</v>
      </c>
    </row>
    <row r="5">
      <c r="A5" s="7" t="s">
        <v>419</v>
      </c>
    </row>
    <row r="6">
      <c r="A6" s="6" t="s">
        <v>666</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667</v>
      </c>
      <c r="B7" s="8" t="s">
        <v>668</v>
      </c>
      <c r="C7" s="8" t="s">
        <v>669</v>
      </c>
      <c r="D7" s="8" t="s">
        <v>670</v>
      </c>
      <c r="E7" s="8" t="s">
        <v>671</v>
      </c>
      <c r="F7" s="8" t="s">
        <v>672</v>
      </c>
      <c r="G7" s="8" t="s">
        <v>673</v>
      </c>
      <c r="H7" s="8" t="s">
        <v>674</v>
      </c>
      <c r="I7" s="8" t="s">
        <v>675</v>
      </c>
      <c r="J7" s="8" t="s">
        <v>676</v>
      </c>
      <c r="K7" s="8" t="s">
        <v>677</v>
      </c>
      <c r="L7" s="8" t="s">
        <v>678</v>
      </c>
      <c r="M7" s="8" t="s">
        <v>679</v>
      </c>
      <c r="N7" s="8" t="s">
        <v>680</v>
      </c>
      <c r="O7" s="8" t="s">
        <v>681</v>
      </c>
      <c r="P7" s="8" t="s">
        <v>682</v>
      </c>
      <c r="Q7" s="8" t="s">
        <v>683</v>
      </c>
      <c r="R7" s="8" t="s">
        <v>684</v>
      </c>
      <c r="S7" s="8" t="s">
        <v>685</v>
      </c>
      <c r="T7" s="8" t="s">
        <v>686</v>
      </c>
      <c r="U7" s="8" t="s">
        <v>687</v>
      </c>
    </row>
    <row r="8">
      <c r="A8" s="3" t="s">
        <v>688</v>
      </c>
      <c r="B8" s="8" t="s">
        <v>689</v>
      </c>
      <c r="C8" s="8" t="s">
        <v>690</v>
      </c>
      <c r="D8" s="8" t="s">
        <v>691</v>
      </c>
      <c r="E8" s="8" t="s">
        <v>692</v>
      </c>
      <c r="F8" s="8" t="s">
        <v>693</v>
      </c>
      <c r="G8" s="8" t="s">
        <v>694</v>
      </c>
      <c r="H8" s="8" t="s">
        <v>695</v>
      </c>
      <c r="I8" s="8" t="s">
        <v>696</v>
      </c>
      <c r="J8" s="8" t="s">
        <v>697</v>
      </c>
      <c r="K8" s="8" t="s">
        <v>698</v>
      </c>
      <c r="L8" s="8" t="s">
        <v>699</v>
      </c>
      <c r="M8" s="8" t="s">
        <v>700</v>
      </c>
      <c r="N8" s="8" t="s">
        <v>701</v>
      </c>
      <c r="O8" s="8" t="s">
        <v>702</v>
      </c>
      <c r="P8" s="8" t="s">
        <v>703</v>
      </c>
      <c r="Q8" s="8" t="s">
        <v>704</v>
      </c>
      <c r="R8" s="8" t="s">
        <v>705</v>
      </c>
      <c r="S8" s="8" t="s">
        <v>706</v>
      </c>
      <c r="T8" s="8" t="s">
        <v>707</v>
      </c>
      <c r="U8" s="8" t="s">
        <v>708</v>
      </c>
    </row>
    <row r="9">
      <c r="A9" s="3" t="s">
        <v>709</v>
      </c>
      <c r="B9" s="8" t="s">
        <v>689</v>
      </c>
      <c r="C9" s="8" t="s">
        <v>690</v>
      </c>
      <c r="D9" s="8" t="s">
        <v>691</v>
      </c>
      <c r="E9" s="8" t="s">
        <v>692</v>
      </c>
      <c r="F9" s="8" t="s">
        <v>693</v>
      </c>
      <c r="G9" s="8" t="s">
        <v>694</v>
      </c>
      <c r="H9" s="8" t="s">
        <v>695</v>
      </c>
      <c r="I9" s="8" t="s">
        <v>696</v>
      </c>
      <c r="J9" s="8" t="s">
        <v>697</v>
      </c>
      <c r="K9" s="8" t="s">
        <v>698</v>
      </c>
      <c r="L9" s="8" t="s">
        <v>699</v>
      </c>
      <c r="M9" s="8" t="s">
        <v>700</v>
      </c>
      <c r="N9" s="8" t="s">
        <v>701</v>
      </c>
      <c r="O9" s="8" t="s">
        <v>702</v>
      </c>
      <c r="P9" s="8" t="s">
        <v>710</v>
      </c>
      <c r="Q9" s="8" t="s">
        <v>711</v>
      </c>
      <c r="R9" s="8" t="s">
        <v>710</v>
      </c>
      <c r="S9" s="8" t="s">
        <v>712</v>
      </c>
      <c r="T9" s="8" t="s">
        <v>713</v>
      </c>
      <c r="U9" s="8" t="s">
        <v>714</v>
      </c>
    </row>
    <row r="10">
      <c r="A10" s="3" t="s">
        <v>715</v>
      </c>
      <c r="B10" s="8" t="s">
        <v>420</v>
      </c>
      <c r="C10" s="8" t="s">
        <v>421</v>
      </c>
      <c r="D10" s="8" t="s">
        <v>422</v>
      </c>
      <c r="E10" s="8" t="s">
        <v>423</v>
      </c>
      <c r="F10" s="8" t="s">
        <v>424</v>
      </c>
      <c r="G10" s="8" t="s">
        <v>422</v>
      </c>
      <c r="H10" s="8" t="s">
        <v>425</v>
      </c>
      <c r="I10" s="8" t="s">
        <v>426</v>
      </c>
      <c r="J10" s="8" t="s">
        <v>423</v>
      </c>
      <c r="K10" s="8" t="s">
        <v>427</v>
      </c>
      <c r="L10" s="8" t="s">
        <v>428</v>
      </c>
      <c r="M10" s="8" t="s">
        <v>427</v>
      </c>
      <c r="N10" s="8" t="s">
        <v>427</v>
      </c>
      <c r="O10" s="8" t="s">
        <v>422</v>
      </c>
      <c r="P10" s="8" t="s">
        <v>429</v>
      </c>
      <c r="Q10" s="8" t="s">
        <v>430</v>
      </c>
      <c r="R10" s="8" t="s">
        <v>422</v>
      </c>
      <c r="S10" s="8" t="s">
        <v>431</v>
      </c>
      <c r="T10" s="8" t="s">
        <v>432</v>
      </c>
      <c r="U10" s="8" t="s">
        <v>433</v>
      </c>
    </row>
    <row r="11">
      <c r="A11" s="3" t="s">
        <v>716</v>
      </c>
      <c r="B11" s="8" t="s">
        <v>436</v>
      </c>
      <c r="C11" s="8" t="s">
        <v>436</v>
      </c>
      <c r="D11" s="8" t="s">
        <v>437</v>
      </c>
      <c r="E11" s="8" t="s">
        <v>467</v>
      </c>
      <c r="F11" s="8" t="s">
        <v>449</v>
      </c>
      <c r="G11" s="8" t="s">
        <v>436</v>
      </c>
      <c r="H11" s="8" t="s">
        <v>449</v>
      </c>
      <c r="I11" s="8" t="s">
        <v>440</v>
      </c>
      <c r="J11" s="8" t="s">
        <v>435</v>
      </c>
      <c r="K11" s="8" t="s">
        <v>434</v>
      </c>
      <c r="L11" s="8" t="s">
        <v>450</v>
      </c>
      <c r="M11" s="8" t="s">
        <v>434</v>
      </c>
      <c r="N11" s="8" t="s">
        <v>450</v>
      </c>
      <c r="O11" s="8" t="s">
        <v>450</v>
      </c>
      <c r="P11" s="8" t="s">
        <v>445</v>
      </c>
      <c r="Q11" s="8" t="s">
        <v>467</v>
      </c>
      <c r="R11" s="8" t="s">
        <v>519</v>
      </c>
      <c r="S11" s="8" t="s">
        <v>465</v>
      </c>
      <c r="T11" s="8" t="s">
        <v>519</v>
      </c>
      <c r="U11" s="8" t="s">
        <v>467</v>
      </c>
    </row>
    <row r="12">
      <c r="A12" s="10" t="s">
        <v>717</v>
      </c>
      <c r="B12" s="9" t="s">
        <v>171</v>
      </c>
      <c r="C12" s="9" t="s">
        <v>172</v>
      </c>
      <c r="D12" s="9" t="s">
        <v>173</v>
      </c>
      <c r="E12" s="9" t="s">
        <v>174</v>
      </c>
      <c r="F12" s="9" t="s">
        <v>175</v>
      </c>
      <c r="G12" s="9" t="s">
        <v>176</v>
      </c>
      <c r="H12" s="9" t="s">
        <v>177</v>
      </c>
      <c r="I12" s="9" t="s">
        <v>173</v>
      </c>
      <c r="J12" s="9" t="s">
        <v>178</v>
      </c>
      <c r="K12" s="9" t="s">
        <v>179</v>
      </c>
      <c r="L12" s="9" t="s">
        <v>180</v>
      </c>
      <c r="M12" s="9" t="s">
        <v>181</v>
      </c>
      <c r="N12" s="9" t="s">
        <v>182</v>
      </c>
      <c r="O12" s="9" t="s">
        <v>183</v>
      </c>
      <c r="P12" s="9" t="s">
        <v>184</v>
      </c>
      <c r="Q12" s="9" t="s">
        <v>185</v>
      </c>
      <c r="R12" s="9" t="s">
        <v>186</v>
      </c>
      <c r="S12" s="9" t="s">
        <v>187</v>
      </c>
      <c r="T12" s="9" t="s">
        <v>185</v>
      </c>
      <c r="U12" s="9" t="s">
        <v>188</v>
      </c>
    </row>
    <row r="15">
      <c r="A15" s="12" t="str">
        <f>=HYPERLINK("#'Contents'!A1", "Click here to return to the contents")</f>
      </c>
    </row>
    <row r="17">
      <c r="A17" s="12" t="str">
        <f>=HYPERLINK("#'Notes'!A1", "Click here to return to the Notes")</f>
      </c>
    </row>
  </sheetData>
  <pageMargins left="0.7" right="0.7" top="0.75" bottom="0.75" header="0.3" footer="0.3"/>
  <pageSetup paperSize="9" orientation="portrait" horizontalDpi="300" verticalDpi="300" r:id="rId2"/>
  <tableParts count="1">
    <tablePart r:id="rId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 min="12" max="12" width="12.71" hidden="0" customWidth="1"/>
    <col min="13" max="13" width="12.71" hidden="0" customWidth="1"/>
    <col min="14" max="14" width="12.71" hidden="0" customWidth="1"/>
    <col min="15" max="15" width="12.71" hidden="0" customWidth="1"/>
    <col min="16" max="16" width="12.71" hidden="0" customWidth="1"/>
    <col min="17" max="17" width="12.71" hidden="0" customWidth="1"/>
    <col min="18" max="18" width="12.71" hidden="0" customWidth="1"/>
    <col min="19" max="19" width="12.71" hidden="0" customWidth="1"/>
    <col min="20" max="20" width="12.71" hidden="0" customWidth="1"/>
    <col min="21" max="21" width="12.71" hidden="0" customWidth="1"/>
  </cols>
  <sheetData>
    <row r="1" ht="40" customHeight="1">
      <c r="A1" s="1" t="s">
        <v>718</v>
      </c>
      <c r="B1" s="1"/>
      <c r="C1" s="1"/>
      <c r="D1" s="1"/>
      <c r="E1" s="1"/>
      <c r="F1" s="1"/>
      <c r="G1" s="1"/>
      <c r="H1" s="1"/>
      <c r="I1" s="1"/>
      <c r="J1" s="1"/>
      <c r="K1" s="1"/>
      <c r="L1" s="1"/>
      <c r="M1" s="1"/>
      <c r="N1" s="1"/>
      <c r="O1" s="1"/>
      <c r="P1" s="1"/>
      <c r="Q1" s="1"/>
      <c r="R1" s="1"/>
      <c r="S1" s="1"/>
      <c r="T1" s="1"/>
      <c r="U1" s="1"/>
    </row>
    <row r="2">
      <c r="A2" s="7" t="s">
        <v>143</v>
      </c>
    </row>
    <row r="3">
      <c r="A3" s="7" t="s">
        <v>640</v>
      </c>
    </row>
    <row r="4">
      <c r="A4" s="7" t="s">
        <v>641</v>
      </c>
    </row>
    <row r="5">
      <c r="A5" s="7" t="s">
        <v>145</v>
      </c>
    </row>
    <row r="6">
      <c r="A6" s="6" t="s">
        <v>642</v>
      </c>
      <c r="B6" s="6" t="s">
        <v>149</v>
      </c>
      <c r="C6" s="6" t="s">
        <v>150</v>
      </c>
      <c r="D6" s="6" t="s">
        <v>151</v>
      </c>
      <c r="E6" s="6" t="s">
        <v>152</v>
      </c>
      <c r="F6" s="6" t="s">
        <v>153</v>
      </c>
      <c r="G6" s="6" t="s">
        <v>154</v>
      </c>
      <c r="H6" s="6" t="s">
        <v>155</v>
      </c>
      <c r="I6" s="6" t="s">
        <v>156</v>
      </c>
      <c r="J6" s="6" t="s">
        <v>157</v>
      </c>
      <c r="K6" s="6" t="s">
        <v>158</v>
      </c>
      <c r="L6" s="6" t="s">
        <v>159</v>
      </c>
      <c r="M6" s="6" t="s">
        <v>160</v>
      </c>
      <c r="N6" s="6" t="s">
        <v>161</v>
      </c>
      <c r="O6" s="6" t="s">
        <v>162</v>
      </c>
      <c r="P6" s="6" t="s">
        <v>163</v>
      </c>
      <c r="Q6" s="6" t="s">
        <v>164</v>
      </c>
      <c r="R6" s="6" t="s">
        <v>165</v>
      </c>
      <c r="S6" s="6" t="s">
        <v>166</v>
      </c>
      <c r="T6" s="6" t="s">
        <v>167</v>
      </c>
      <c r="U6" s="6" t="s">
        <v>168</v>
      </c>
    </row>
    <row r="7">
      <c r="A7" s="3" t="s">
        <v>643</v>
      </c>
      <c r="B7" s="8" t="s">
        <v>171</v>
      </c>
      <c r="C7" s="8" t="s">
        <v>172</v>
      </c>
      <c r="D7" s="8" t="s">
        <v>173</v>
      </c>
      <c r="E7" s="8" t="s">
        <v>174</v>
      </c>
      <c r="F7" s="8" t="s">
        <v>175</v>
      </c>
      <c r="G7" s="8" t="s">
        <v>176</v>
      </c>
      <c r="H7" s="8" t="s">
        <v>177</v>
      </c>
      <c r="I7" s="8" t="s">
        <v>173</v>
      </c>
      <c r="J7" s="8" t="s">
        <v>178</v>
      </c>
      <c r="K7" s="8" t="s">
        <v>179</v>
      </c>
      <c r="L7" s="8" t="s">
        <v>180</v>
      </c>
      <c r="M7" s="8" t="s">
        <v>181</v>
      </c>
      <c r="N7" s="8" t="s">
        <v>182</v>
      </c>
      <c r="O7" s="8" t="s">
        <v>183</v>
      </c>
      <c r="P7" s="8" t="s">
        <v>184</v>
      </c>
      <c r="Q7" s="8" t="s">
        <v>185</v>
      </c>
      <c r="R7" s="8" t="s">
        <v>186</v>
      </c>
      <c r="S7" s="8" t="s">
        <v>187</v>
      </c>
      <c r="T7" s="8" t="s">
        <v>185</v>
      </c>
      <c r="U7" s="8" t="s">
        <v>188</v>
      </c>
    </row>
    <row r="8">
      <c r="A8" s="3" t="s">
        <v>644</v>
      </c>
      <c r="B8" s="8" t="s">
        <v>195</v>
      </c>
      <c r="C8" s="8" t="s">
        <v>235</v>
      </c>
      <c r="D8" s="8" t="s">
        <v>199</v>
      </c>
      <c r="E8" s="8" t="s">
        <v>231</v>
      </c>
      <c r="F8" s="8" t="s">
        <v>384</v>
      </c>
      <c r="G8" s="8" t="s">
        <v>199</v>
      </c>
      <c r="H8" s="8" t="s">
        <v>719</v>
      </c>
      <c r="I8" s="8" t="s">
        <v>247</v>
      </c>
      <c r="J8" s="8" t="s">
        <v>178</v>
      </c>
      <c r="K8" s="8" t="s">
        <v>325</v>
      </c>
      <c r="L8" s="8" t="s">
        <v>289</v>
      </c>
      <c r="M8" s="8" t="s">
        <v>295</v>
      </c>
      <c r="N8" s="8" t="s">
        <v>660</v>
      </c>
      <c r="O8" s="8" t="s">
        <v>296</v>
      </c>
      <c r="P8" s="8" t="s">
        <v>660</v>
      </c>
      <c r="Q8" s="8" t="s">
        <v>298</v>
      </c>
      <c r="R8" s="8" t="s">
        <v>336</v>
      </c>
      <c r="S8" s="8" t="s">
        <v>283</v>
      </c>
      <c r="T8" s="8" t="s">
        <v>264</v>
      </c>
      <c r="U8" s="8" t="s">
        <v>645</v>
      </c>
    </row>
    <row r="9">
      <c r="A9" s="3" t="s">
        <v>646</v>
      </c>
      <c r="B9" s="8" t="s">
        <v>231</v>
      </c>
      <c r="C9" s="8" t="s">
        <v>173</v>
      </c>
      <c r="D9" s="8" t="s">
        <v>199</v>
      </c>
      <c r="E9" s="8" t="s">
        <v>231</v>
      </c>
      <c r="F9" s="8" t="s">
        <v>248</v>
      </c>
      <c r="G9" s="8" t="s">
        <v>331</v>
      </c>
      <c r="H9" s="8" t="s">
        <v>719</v>
      </c>
      <c r="I9" s="8" t="s">
        <v>719</v>
      </c>
      <c r="J9" s="8" t="s">
        <v>247</v>
      </c>
      <c r="K9" s="8" t="s">
        <v>187</v>
      </c>
      <c r="L9" s="8" t="s">
        <v>291</v>
      </c>
      <c r="M9" s="8" t="s">
        <v>289</v>
      </c>
      <c r="N9" s="8" t="s">
        <v>283</v>
      </c>
      <c r="O9" s="8" t="s">
        <v>200</v>
      </c>
      <c r="P9" s="8" t="s">
        <v>262</v>
      </c>
      <c r="Q9" s="8" t="s">
        <v>404</v>
      </c>
      <c r="R9" s="8" t="s">
        <v>336</v>
      </c>
      <c r="S9" s="8" t="s">
        <v>415</v>
      </c>
      <c r="T9" s="8" t="s">
        <v>645</v>
      </c>
      <c r="U9" s="8" t="s">
        <v>645</v>
      </c>
    </row>
    <row r="10">
      <c r="A10" s="3" t="s">
        <v>647</v>
      </c>
      <c r="B10" s="8" t="s">
        <v>174</v>
      </c>
      <c r="C10" s="8" t="s">
        <v>235</v>
      </c>
      <c r="D10" s="8" t="s">
        <v>332</v>
      </c>
      <c r="E10" s="8" t="s">
        <v>238</v>
      </c>
      <c r="F10" s="8" t="s">
        <v>374</v>
      </c>
      <c r="G10" s="8" t="s">
        <v>331</v>
      </c>
      <c r="H10" s="8" t="s">
        <v>176</v>
      </c>
      <c r="I10" s="8" t="s">
        <v>177</v>
      </c>
      <c r="J10" s="8" t="s">
        <v>720</v>
      </c>
      <c r="K10" s="8" t="s">
        <v>282</v>
      </c>
      <c r="L10" s="8" t="s">
        <v>289</v>
      </c>
      <c r="M10" s="8" t="s">
        <v>181</v>
      </c>
      <c r="N10" s="8" t="s">
        <v>281</v>
      </c>
      <c r="O10" s="8" t="s">
        <v>200</v>
      </c>
      <c r="P10" s="8" t="s">
        <v>281</v>
      </c>
      <c r="Q10" s="8" t="s">
        <v>264</v>
      </c>
      <c r="R10" s="8" t="s">
        <v>298</v>
      </c>
      <c r="S10" s="8" t="s">
        <v>645</v>
      </c>
      <c r="T10" s="8" t="s">
        <v>645</v>
      </c>
      <c r="U10" s="8" t="s">
        <v>645</v>
      </c>
    </row>
    <row r="11">
      <c r="A11" s="3" t="s">
        <v>648</v>
      </c>
      <c r="B11" s="8" t="s">
        <v>171</v>
      </c>
      <c r="C11" s="8" t="s">
        <v>384</v>
      </c>
      <c r="D11" s="8" t="s">
        <v>720</v>
      </c>
      <c r="E11" s="8" t="s">
        <v>326</v>
      </c>
      <c r="F11" s="8" t="s">
        <v>196</v>
      </c>
      <c r="G11" s="8" t="s">
        <v>235</v>
      </c>
      <c r="H11" s="8" t="s">
        <v>383</v>
      </c>
      <c r="I11" s="8" t="s">
        <v>286</v>
      </c>
      <c r="J11" s="8" t="s">
        <v>172</v>
      </c>
      <c r="K11" s="8" t="s">
        <v>331</v>
      </c>
      <c r="L11" s="8" t="s">
        <v>187</v>
      </c>
      <c r="M11" s="8" t="s">
        <v>244</v>
      </c>
      <c r="N11" s="8" t="s">
        <v>203</v>
      </c>
      <c r="O11" s="8" t="s">
        <v>284</v>
      </c>
      <c r="P11" s="8" t="s">
        <v>291</v>
      </c>
      <c r="Q11" s="8" t="s">
        <v>183</v>
      </c>
      <c r="R11" s="8" t="s">
        <v>645</v>
      </c>
      <c r="S11" s="8" t="s">
        <v>645</v>
      </c>
      <c r="T11" s="8" t="s">
        <v>645</v>
      </c>
      <c r="U11" s="8" t="s">
        <v>645</v>
      </c>
    </row>
    <row r="12">
      <c r="A12" s="3" t="s">
        <v>649</v>
      </c>
      <c r="B12" s="8" t="s">
        <v>171</v>
      </c>
      <c r="C12" s="8" t="s">
        <v>384</v>
      </c>
      <c r="D12" s="8" t="s">
        <v>246</v>
      </c>
      <c r="E12" s="8" t="s">
        <v>327</v>
      </c>
      <c r="F12" s="8" t="s">
        <v>721</v>
      </c>
      <c r="G12" s="8" t="s">
        <v>178</v>
      </c>
      <c r="H12" s="8" t="s">
        <v>383</v>
      </c>
      <c r="I12" s="8" t="s">
        <v>286</v>
      </c>
      <c r="J12" s="8" t="s">
        <v>722</v>
      </c>
      <c r="K12" s="8" t="s">
        <v>719</v>
      </c>
      <c r="L12" s="8" t="s">
        <v>245</v>
      </c>
      <c r="M12" s="8" t="s">
        <v>245</v>
      </c>
      <c r="N12" s="8" t="s">
        <v>660</v>
      </c>
      <c r="O12" s="8" t="s">
        <v>183</v>
      </c>
      <c r="P12" s="8" t="s">
        <v>182</v>
      </c>
      <c r="Q12" s="8" t="s">
        <v>645</v>
      </c>
      <c r="R12" s="8" t="s">
        <v>645</v>
      </c>
      <c r="S12" s="8" t="s">
        <v>645</v>
      </c>
      <c r="T12" s="8" t="s">
        <v>645</v>
      </c>
      <c r="U12" s="8" t="s">
        <v>645</v>
      </c>
    </row>
    <row r="13">
      <c r="A13" s="3" t="s">
        <v>650</v>
      </c>
      <c r="B13" s="8" t="s">
        <v>174</v>
      </c>
      <c r="C13" s="8" t="s">
        <v>204</v>
      </c>
      <c r="D13" s="8" t="s">
        <v>235</v>
      </c>
      <c r="E13" s="8" t="s">
        <v>251</v>
      </c>
      <c r="F13" s="8" t="s">
        <v>345</v>
      </c>
      <c r="G13" s="8" t="s">
        <v>178</v>
      </c>
      <c r="H13" s="8" t="s">
        <v>246</v>
      </c>
      <c r="I13" s="8" t="s">
        <v>286</v>
      </c>
      <c r="J13" s="8" t="s">
        <v>722</v>
      </c>
      <c r="K13" s="8" t="s">
        <v>719</v>
      </c>
      <c r="L13" s="8" t="s">
        <v>289</v>
      </c>
      <c r="M13" s="8" t="s">
        <v>181</v>
      </c>
      <c r="N13" s="8" t="s">
        <v>289</v>
      </c>
      <c r="O13" s="8" t="s">
        <v>183</v>
      </c>
      <c r="P13" s="8" t="s">
        <v>645</v>
      </c>
      <c r="Q13" s="8" t="s">
        <v>645</v>
      </c>
      <c r="R13" s="8" t="s">
        <v>645</v>
      </c>
      <c r="S13" s="8" t="s">
        <v>645</v>
      </c>
      <c r="T13" s="8" t="s">
        <v>645</v>
      </c>
      <c r="U13" s="8" t="s">
        <v>645</v>
      </c>
    </row>
    <row r="14">
      <c r="A14" s="3" t="s">
        <v>651</v>
      </c>
      <c r="B14" s="8" t="s">
        <v>384</v>
      </c>
      <c r="C14" s="8" t="s">
        <v>331</v>
      </c>
      <c r="D14" s="8" t="s">
        <v>324</v>
      </c>
      <c r="E14" s="8" t="s">
        <v>345</v>
      </c>
      <c r="F14" s="8" t="s">
        <v>179</v>
      </c>
      <c r="G14" s="8" t="s">
        <v>263</v>
      </c>
      <c r="H14" s="8" t="s">
        <v>295</v>
      </c>
      <c r="I14" s="8" t="s">
        <v>244</v>
      </c>
      <c r="J14" s="8" t="s">
        <v>187</v>
      </c>
      <c r="K14" s="8" t="s">
        <v>182</v>
      </c>
      <c r="L14" s="8" t="s">
        <v>263</v>
      </c>
      <c r="M14" s="8" t="s">
        <v>291</v>
      </c>
      <c r="N14" s="8" t="s">
        <v>244</v>
      </c>
      <c r="O14" s="8" t="s">
        <v>645</v>
      </c>
      <c r="P14" s="8" t="s">
        <v>645</v>
      </c>
      <c r="Q14" s="8" t="s">
        <v>645</v>
      </c>
      <c r="R14" s="8" t="s">
        <v>645</v>
      </c>
      <c r="S14" s="8" t="s">
        <v>645</v>
      </c>
      <c r="T14" s="8" t="s">
        <v>645</v>
      </c>
      <c r="U14" s="8" t="s">
        <v>645</v>
      </c>
    </row>
    <row r="15">
      <c r="A15" s="3" t="s">
        <v>652</v>
      </c>
      <c r="B15" s="8" t="s">
        <v>374</v>
      </c>
      <c r="C15" s="8" t="s">
        <v>280</v>
      </c>
      <c r="D15" s="8" t="s">
        <v>324</v>
      </c>
      <c r="E15" s="8" t="s">
        <v>345</v>
      </c>
      <c r="F15" s="8" t="s">
        <v>331</v>
      </c>
      <c r="G15" s="8" t="s">
        <v>181</v>
      </c>
      <c r="H15" s="8" t="s">
        <v>187</v>
      </c>
      <c r="I15" s="8" t="s">
        <v>179</v>
      </c>
      <c r="J15" s="8" t="s">
        <v>199</v>
      </c>
      <c r="K15" s="8" t="s">
        <v>245</v>
      </c>
      <c r="L15" s="8" t="s">
        <v>182</v>
      </c>
      <c r="M15" s="8" t="s">
        <v>181</v>
      </c>
      <c r="N15" s="8" t="s">
        <v>645</v>
      </c>
      <c r="O15" s="8" t="s">
        <v>645</v>
      </c>
      <c r="P15" s="8" t="s">
        <v>645</v>
      </c>
      <c r="Q15" s="8" t="s">
        <v>645</v>
      </c>
      <c r="R15" s="8" t="s">
        <v>645</v>
      </c>
      <c r="S15" s="8" t="s">
        <v>645</v>
      </c>
      <c r="T15" s="8" t="s">
        <v>645</v>
      </c>
      <c r="U15" s="8" t="s">
        <v>645</v>
      </c>
    </row>
    <row r="16">
      <c r="A16" s="3" t="s">
        <v>653</v>
      </c>
      <c r="B16" s="8" t="s">
        <v>194</v>
      </c>
      <c r="C16" s="8" t="s">
        <v>723</v>
      </c>
      <c r="D16" s="8" t="s">
        <v>329</v>
      </c>
      <c r="E16" s="8" t="s">
        <v>231</v>
      </c>
      <c r="F16" s="8" t="s">
        <v>720</v>
      </c>
      <c r="G16" s="8" t="s">
        <v>282</v>
      </c>
      <c r="H16" s="8" t="s">
        <v>719</v>
      </c>
      <c r="I16" s="8" t="s">
        <v>173</v>
      </c>
      <c r="J16" s="8" t="s">
        <v>246</v>
      </c>
      <c r="K16" s="8" t="s">
        <v>199</v>
      </c>
      <c r="L16" s="8" t="s">
        <v>197</v>
      </c>
      <c r="M16" s="8" t="s">
        <v>645</v>
      </c>
      <c r="N16" s="8" t="s">
        <v>645</v>
      </c>
      <c r="O16" s="8" t="s">
        <v>645</v>
      </c>
      <c r="P16" s="8" t="s">
        <v>645</v>
      </c>
      <c r="Q16" s="8" t="s">
        <v>645</v>
      </c>
      <c r="R16" s="8" t="s">
        <v>645</v>
      </c>
      <c r="S16" s="8" t="s">
        <v>645</v>
      </c>
      <c r="T16" s="8" t="s">
        <v>645</v>
      </c>
      <c r="U16" s="8" t="s">
        <v>645</v>
      </c>
    </row>
    <row r="17">
      <c r="A17" s="3" t="s">
        <v>654</v>
      </c>
      <c r="B17" s="8" t="s">
        <v>239</v>
      </c>
      <c r="C17" s="8" t="s">
        <v>724</v>
      </c>
      <c r="D17" s="8" t="s">
        <v>246</v>
      </c>
      <c r="E17" s="8" t="s">
        <v>239</v>
      </c>
      <c r="F17" s="8" t="s">
        <v>384</v>
      </c>
      <c r="G17" s="8" t="s">
        <v>247</v>
      </c>
      <c r="H17" s="8" t="s">
        <v>720</v>
      </c>
      <c r="I17" s="8" t="s">
        <v>172</v>
      </c>
      <c r="J17" s="8" t="s">
        <v>246</v>
      </c>
      <c r="K17" s="8" t="s">
        <v>331</v>
      </c>
      <c r="L17" s="8" t="s">
        <v>645</v>
      </c>
      <c r="M17" s="8" t="s">
        <v>645</v>
      </c>
      <c r="N17" s="8" t="s">
        <v>645</v>
      </c>
      <c r="O17" s="8" t="s">
        <v>645</v>
      </c>
      <c r="P17" s="8" t="s">
        <v>645</v>
      </c>
      <c r="Q17" s="8" t="s">
        <v>645</v>
      </c>
      <c r="R17" s="8" t="s">
        <v>645</v>
      </c>
      <c r="S17" s="8" t="s">
        <v>645</v>
      </c>
      <c r="T17" s="8" t="s">
        <v>645</v>
      </c>
      <c r="U17" s="8" t="s">
        <v>645</v>
      </c>
    </row>
    <row r="18">
      <c r="A18" s="3" t="s">
        <v>655</v>
      </c>
      <c r="B18" s="8" t="s">
        <v>251</v>
      </c>
      <c r="C18" s="8" t="s">
        <v>196</v>
      </c>
      <c r="D18" s="8" t="s">
        <v>723</v>
      </c>
      <c r="E18" s="8" t="s">
        <v>251</v>
      </c>
      <c r="F18" s="8" t="s">
        <v>345</v>
      </c>
      <c r="G18" s="8" t="s">
        <v>235</v>
      </c>
      <c r="H18" s="8" t="s">
        <v>723</v>
      </c>
      <c r="I18" s="8" t="s">
        <v>722</v>
      </c>
      <c r="J18" s="8" t="s">
        <v>173</v>
      </c>
      <c r="K18" s="8" t="s">
        <v>645</v>
      </c>
      <c r="L18" s="8" t="s">
        <v>645</v>
      </c>
      <c r="M18" s="8" t="s">
        <v>645</v>
      </c>
      <c r="N18" s="8" t="s">
        <v>645</v>
      </c>
      <c r="O18" s="8" t="s">
        <v>645</v>
      </c>
      <c r="P18" s="8" t="s">
        <v>645</v>
      </c>
      <c r="Q18" s="8" t="s">
        <v>645</v>
      </c>
      <c r="R18" s="8" t="s">
        <v>645</v>
      </c>
      <c r="S18" s="8" t="s">
        <v>645</v>
      </c>
      <c r="T18" s="8" t="s">
        <v>645</v>
      </c>
      <c r="U18" s="8" t="s">
        <v>645</v>
      </c>
    </row>
    <row r="19">
      <c r="A19" s="3" t="s">
        <v>656</v>
      </c>
      <c r="B19" s="8" t="s">
        <v>238</v>
      </c>
      <c r="C19" s="8" t="s">
        <v>196</v>
      </c>
      <c r="D19" s="8" t="s">
        <v>723</v>
      </c>
      <c r="E19" s="8" t="s">
        <v>241</v>
      </c>
      <c r="F19" s="8" t="s">
        <v>286</v>
      </c>
      <c r="G19" s="8" t="s">
        <v>331</v>
      </c>
      <c r="H19" s="8" t="s">
        <v>719</v>
      </c>
      <c r="I19" s="8" t="s">
        <v>177</v>
      </c>
      <c r="J19" s="8" t="s">
        <v>645</v>
      </c>
      <c r="K19" s="8" t="s">
        <v>645</v>
      </c>
      <c r="L19" s="8" t="s">
        <v>645</v>
      </c>
      <c r="M19" s="8" t="s">
        <v>645</v>
      </c>
      <c r="N19" s="8" t="s">
        <v>645</v>
      </c>
      <c r="O19" s="8" t="s">
        <v>645</v>
      </c>
      <c r="P19" s="8" t="s">
        <v>645</v>
      </c>
      <c r="Q19" s="8" t="s">
        <v>645</v>
      </c>
      <c r="R19" s="8" t="s">
        <v>645</v>
      </c>
      <c r="S19" s="8" t="s">
        <v>645</v>
      </c>
      <c r="T19" s="8" t="s">
        <v>645</v>
      </c>
      <c r="U19" s="8" t="s">
        <v>645</v>
      </c>
    </row>
    <row r="20">
      <c r="A20" s="3" t="s">
        <v>657</v>
      </c>
      <c r="B20" s="8" t="s">
        <v>238</v>
      </c>
      <c r="C20" s="8" t="s">
        <v>196</v>
      </c>
      <c r="D20" s="8" t="s">
        <v>723</v>
      </c>
      <c r="E20" s="8" t="s">
        <v>241</v>
      </c>
      <c r="F20" s="8" t="s">
        <v>286</v>
      </c>
      <c r="G20" s="8" t="s">
        <v>719</v>
      </c>
      <c r="H20" s="8" t="s">
        <v>719</v>
      </c>
      <c r="I20" s="8" t="s">
        <v>645</v>
      </c>
      <c r="J20" s="8" t="s">
        <v>645</v>
      </c>
      <c r="K20" s="8" t="s">
        <v>645</v>
      </c>
      <c r="L20" s="8" t="s">
        <v>645</v>
      </c>
      <c r="M20" s="8" t="s">
        <v>645</v>
      </c>
      <c r="N20" s="8" t="s">
        <v>645</v>
      </c>
      <c r="O20" s="8" t="s">
        <v>645</v>
      </c>
      <c r="P20" s="8" t="s">
        <v>645</v>
      </c>
      <c r="Q20" s="8" t="s">
        <v>645</v>
      </c>
      <c r="R20" s="8" t="s">
        <v>645</v>
      </c>
      <c r="S20" s="8" t="s">
        <v>645</v>
      </c>
      <c r="T20" s="8" t="s">
        <v>645</v>
      </c>
      <c r="U20" s="8" t="s">
        <v>645</v>
      </c>
    </row>
    <row r="21">
      <c r="A21" s="3" t="s">
        <v>658</v>
      </c>
      <c r="B21" s="8" t="s">
        <v>725</v>
      </c>
      <c r="C21" s="8" t="s">
        <v>286</v>
      </c>
      <c r="D21" s="8" t="s">
        <v>329</v>
      </c>
      <c r="E21" s="8" t="s">
        <v>248</v>
      </c>
      <c r="F21" s="8" t="s">
        <v>280</v>
      </c>
      <c r="G21" s="8" t="s">
        <v>332</v>
      </c>
      <c r="H21" s="8" t="s">
        <v>645</v>
      </c>
      <c r="I21" s="8" t="s">
        <v>645</v>
      </c>
      <c r="J21" s="8" t="s">
        <v>645</v>
      </c>
      <c r="K21" s="8" t="s">
        <v>645</v>
      </c>
      <c r="L21" s="8" t="s">
        <v>645</v>
      </c>
      <c r="M21" s="8" t="s">
        <v>645</v>
      </c>
      <c r="N21" s="8" t="s">
        <v>645</v>
      </c>
      <c r="O21" s="8" t="s">
        <v>645</v>
      </c>
      <c r="P21" s="8" t="s">
        <v>645</v>
      </c>
      <c r="Q21" s="8" t="s">
        <v>645</v>
      </c>
      <c r="R21" s="8" t="s">
        <v>645</v>
      </c>
      <c r="S21" s="8" t="s">
        <v>645</v>
      </c>
      <c r="T21" s="8" t="s">
        <v>645</v>
      </c>
      <c r="U21" s="8" t="s">
        <v>645</v>
      </c>
    </row>
    <row r="22">
      <c r="A22" s="3" t="s">
        <v>659</v>
      </c>
      <c r="B22" s="8" t="s">
        <v>726</v>
      </c>
      <c r="C22" s="8" t="s">
        <v>727</v>
      </c>
      <c r="D22" s="8" t="s">
        <v>248</v>
      </c>
      <c r="E22" s="8" t="s">
        <v>728</v>
      </c>
      <c r="F22" s="8" t="s">
        <v>195</v>
      </c>
      <c r="G22" s="8" t="s">
        <v>645</v>
      </c>
      <c r="H22" s="8" t="s">
        <v>645</v>
      </c>
      <c r="I22" s="8" t="s">
        <v>645</v>
      </c>
      <c r="J22" s="8" t="s">
        <v>645</v>
      </c>
      <c r="K22" s="8" t="s">
        <v>645</v>
      </c>
      <c r="L22" s="8" t="s">
        <v>645</v>
      </c>
      <c r="M22" s="8" t="s">
        <v>645</v>
      </c>
      <c r="N22" s="8" t="s">
        <v>645</v>
      </c>
      <c r="O22" s="8" t="s">
        <v>645</v>
      </c>
      <c r="P22" s="8" t="s">
        <v>645</v>
      </c>
      <c r="Q22" s="8" t="s">
        <v>645</v>
      </c>
      <c r="R22" s="8" t="s">
        <v>645</v>
      </c>
      <c r="S22" s="8" t="s">
        <v>645</v>
      </c>
      <c r="T22" s="8" t="s">
        <v>645</v>
      </c>
      <c r="U22" s="8" t="s">
        <v>645</v>
      </c>
    </row>
    <row r="23">
      <c r="A23" s="3" t="s">
        <v>661</v>
      </c>
      <c r="B23" s="8" t="s">
        <v>726</v>
      </c>
      <c r="C23" s="8" t="s">
        <v>727</v>
      </c>
      <c r="D23" s="8" t="s">
        <v>374</v>
      </c>
      <c r="E23" s="8" t="s">
        <v>249</v>
      </c>
      <c r="F23" s="8" t="s">
        <v>645</v>
      </c>
      <c r="G23" s="8" t="s">
        <v>645</v>
      </c>
      <c r="H23" s="8" t="s">
        <v>645</v>
      </c>
      <c r="I23" s="8" t="s">
        <v>645</v>
      </c>
      <c r="J23" s="8" t="s">
        <v>645</v>
      </c>
      <c r="K23" s="8" t="s">
        <v>645</v>
      </c>
      <c r="L23" s="8" t="s">
        <v>645</v>
      </c>
      <c r="M23" s="8" t="s">
        <v>645</v>
      </c>
      <c r="N23" s="8" t="s">
        <v>645</v>
      </c>
      <c r="O23" s="8" t="s">
        <v>645</v>
      </c>
      <c r="P23" s="8" t="s">
        <v>645</v>
      </c>
      <c r="Q23" s="8" t="s">
        <v>645</v>
      </c>
      <c r="R23" s="8" t="s">
        <v>645</v>
      </c>
      <c r="S23" s="8" t="s">
        <v>645</v>
      </c>
      <c r="T23" s="8" t="s">
        <v>645</v>
      </c>
      <c r="U23" s="8" t="s">
        <v>645</v>
      </c>
    </row>
    <row r="24">
      <c r="A24" s="10" t="s">
        <v>662</v>
      </c>
      <c r="B24" s="9" t="s">
        <v>202</v>
      </c>
      <c r="C24" s="9" t="s">
        <v>232</v>
      </c>
      <c r="D24" s="9" t="s">
        <v>373</v>
      </c>
      <c r="E24" s="9" t="s">
        <v>645</v>
      </c>
      <c r="F24" s="9" t="s">
        <v>645</v>
      </c>
      <c r="G24" s="9" t="s">
        <v>645</v>
      </c>
      <c r="H24" s="9" t="s">
        <v>645</v>
      </c>
      <c r="I24" s="9" t="s">
        <v>645</v>
      </c>
      <c r="J24" s="9" t="s">
        <v>645</v>
      </c>
      <c r="K24" s="9" t="s">
        <v>645</v>
      </c>
      <c r="L24" s="9" t="s">
        <v>645</v>
      </c>
      <c r="M24" s="9" t="s">
        <v>645</v>
      </c>
      <c r="N24" s="9" t="s">
        <v>645</v>
      </c>
      <c r="O24" s="9" t="s">
        <v>645</v>
      </c>
      <c r="P24" s="9" t="s">
        <v>645</v>
      </c>
      <c r="Q24" s="9" t="s">
        <v>645</v>
      </c>
      <c r="R24" s="9" t="s">
        <v>645</v>
      </c>
      <c r="S24" s="9" t="s">
        <v>645</v>
      </c>
      <c r="T24" s="9" t="s">
        <v>645</v>
      </c>
      <c r="U24" s="9" t="s">
        <v>645</v>
      </c>
    </row>
    <row r="27">
      <c r="A27" s="12" t="str">
        <f>=HYPERLINK("#'Contents'!A1", "Click here to return to the contents")</f>
      </c>
    </row>
    <row r="29">
      <c r="A29" s="12" t="str">
        <f>=HYPERLINK("#'Notes'!A1", "Click here to return to the Notes")</f>
      </c>
    </row>
  </sheetData>
  <pageMargins left="0.7" right="0.7" top="0.75" bottom="0.75" header="0.3" footer="0.3"/>
  <pageSetup paperSize="9" orientation="portrait" horizontalDpi="300" verticalDpi="300" r:id="rId2"/>
  <tableParts count="1">
    <tablePart r:id="rId9"/>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HMRC</dc:creator>
  <cp:lastModifiedBy>HMRC</cp:lastModifiedBy>
  <dcterms:created xsi:type="dcterms:W3CDTF">2026-06-16T12:53:14Z</dcterms:created>
</coreProperties>
</file>