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ducationgovuk-my.sharepoint.com/personal/james_robinson_education_gov_uk/Documents/Downloads/"/>
    </mc:Choice>
  </mc:AlternateContent>
  <xr:revisionPtr revIDLastSave="0" documentId="8_{C9F5FAC0-5549-46A2-9E2E-1DC27B1A827A}" xr6:coauthVersionLast="47" xr6:coauthVersionMax="47" xr10:uidLastSave="{00000000-0000-0000-0000-000000000000}"/>
  <bookViews>
    <workbookView xWindow="-110" yWindow="-110" windowWidth="22780" windowHeight="14540" xr2:uid="{19031F7B-2BE5-433C-BE73-C01A1BD94C3F}"/>
  </bookViews>
  <sheets>
    <sheet name="Information" sheetId="1" r:id="rId1"/>
    <sheet name="Allocations" sheetId="2" r:id="rId2"/>
    <sheet name="2026-27_Step_by_Step"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2" i="3" l="1"/>
  <c r="Y162" i="3" s="1"/>
  <c r="U162" i="3"/>
  <c r="X162" i="3" s="1"/>
  <c r="O162" i="3"/>
  <c r="N162" i="3"/>
  <c r="M162" i="3"/>
  <c r="Q162" i="3" s="1"/>
  <c r="Y161" i="3"/>
  <c r="X161" i="3"/>
  <c r="V161" i="3"/>
  <c r="U161" i="3"/>
  <c r="Q161" i="3"/>
  <c r="O161" i="3"/>
  <c r="N161" i="3"/>
  <c r="M161" i="3"/>
  <c r="V160" i="3"/>
  <c r="Y160" i="3" s="1"/>
  <c r="U160" i="3"/>
  <c r="X160" i="3" s="1"/>
  <c r="Q160" i="3"/>
  <c r="O160" i="3"/>
  <c r="N160" i="3"/>
  <c r="M160" i="3"/>
  <c r="Y159" i="3"/>
  <c r="V159" i="3"/>
  <c r="U159" i="3"/>
  <c r="X159" i="3" s="1"/>
  <c r="O159" i="3"/>
  <c r="N159" i="3"/>
  <c r="M159" i="3"/>
  <c r="Q159" i="3" s="1"/>
  <c r="Y158" i="3"/>
  <c r="X158" i="3"/>
  <c r="V158" i="3"/>
  <c r="U158" i="3"/>
  <c r="Q158" i="3"/>
  <c r="O158" i="3"/>
  <c r="N158" i="3"/>
  <c r="M158" i="3"/>
  <c r="Y157" i="3"/>
  <c r="V157" i="3"/>
  <c r="U157" i="3"/>
  <c r="X157" i="3" s="1"/>
  <c r="Q157" i="3"/>
  <c r="O157" i="3"/>
  <c r="N157" i="3"/>
  <c r="M157" i="3"/>
  <c r="Y156" i="3"/>
  <c r="X156" i="3"/>
  <c r="V156" i="3"/>
  <c r="U156" i="3"/>
  <c r="O156" i="3"/>
  <c r="N156" i="3"/>
  <c r="M156" i="3"/>
  <c r="Q156" i="3" s="1"/>
  <c r="X155" i="3"/>
  <c r="V155" i="3"/>
  <c r="Y155" i="3" s="1"/>
  <c r="U155" i="3"/>
  <c r="O155" i="3"/>
  <c r="N155" i="3"/>
  <c r="M155" i="3"/>
  <c r="Q155" i="3" s="1"/>
  <c r="Y154" i="3"/>
  <c r="V154" i="3"/>
  <c r="U154" i="3"/>
  <c r="X154" i="3" s="1"/>
  <c r="Q154" i="3"/>
  <c r="O154" i="3"/>
  <c r="N154" i="3"/>
  <c r="M154" i="3"/>
  <c r="X153" i="3"/>
  <c r="V153" i="3"/>
  <c r="Y153" i="3" s="1"/>
  <c r="U153" i="3"/>
  <c r="O153" i="3"/>
  <c r="N153" i="3"/>
  <c r="M153" i="3"/>
  <c r="Q153" i="3" s="1"/>
  <c r="Y152" i="3"/>
  <c r="X152" i="3"/>
  <c r="V152" i="3"/>
  <c r="U152" i="3"/>
  <c r="O152" i="3"/>
  <c r="N152" i="3"/>
  <c r="M152" i="3"/>
  <c r="Q152" i="3" s="1"/>
  <c r="V151" i="3"/>
  <c r="Y151" i="3" s="1"/>
  <c r="U151" i="3"/>
  <c r="X151" i="3" s="1"/>
  <c r="O151" i="3"/>
  <c r="N151" i="3"/>
  <c r="M151" i="3"/>
  <c r="Q151" i="3" s="1"/>
  <c r="X150" i="3"/>
  <c r="V150" i="3"/>
  <c r="Y150" i="3" s="1"/>
  <c r="U150" i="3"/>
  <c r="Q150" i="3"/>
  <c r="O150" i="3"/>
  <c r="N150" i="3"/>
  <c r="M150" i="3"/>
  <c r="V149" i="3"/>
  <c r="Y149" i="3" s="1"/>
  <c r="U149" i="3"/>
  <c r="X149" i="3" s="1"/>
  <c r="Q149" i="3"/>
  <c r="O149" i="3"/>
  <c r="N149" i="3"/>
  <c r="M149" i="3"/>
  <c r="Y148" i="3"/>
  <c r="X148" i="3"/>
  <c r="V148" i="3"/>
  <c r="U148" i="3"/>
  <c r="Q148" i="3"/>
  <c r="O148" i="3"/>
  <c r="N148" i="3"/>
  <c r="M148" i="3"/>
  <c r="Y147" i="3"/>
  <c r="X147" i="3"/>
  <c r="V147" i="3"/>
  <c r="U147" i="3"/>
  <c r="Q147" i="3"/>
  <c r="O147" i="3"/>
  <c r="N147" i="3"/>
  <c r="M147" i="3"/>
  <c r="X146" i="3"/>
  <c r="V146" i="3"/>
  <c r="Y146" i="3" s="1"/>
  <c r="U146" i="3"/>
  <c r="Q146" i="3"/>
  <c r="O146" i="3"/>
  <c r="N146" i="3"/>
  <c r="M146" i="3"/>
  <c r="V145" i="3"/>
  <c r="Y145" i="3" s="1"/>
  <c r="U145" i="3"/>
  <c r="X145" i="3" s="1"/>
  <c r="Q145" i="3"/>
  <c r="O145" i="3"/>
  <c r="N145" i="3"/>
  <c r="M145" i="3"/>
  <c r="Y144" i="3"/>
  <c r="X144" i="3"/>
  <c r="V144" i="3"/>
  <c r="U144" i="3"/>
  <c r="Q144" i="3"/>
  <c r="O144" i="3"/>
  <c r="N144" i="3"/>
  <c r="M144" i="3"/>
  <c r="X143" i="3"/>
  <c r="V143" i="3"/>
  <c r="Y143" i="3" s="1"/>
  <c r="U143" i="3"/>
  <c r="Q143" i="3"/>
  <c r="O143" i="3"/>
  <c r="N143" i="3"/>
  <c r="M143" i="3"/>
  <c r="V142" i="3"/>
  <c r="Y142" i="3" s="1"/>
  <c r="U142" i="3"/>
  <c r="X142" i="3" s="1"/>
  <c r="O142" i="3"/>
  <c r="N142" i="3"/>
  <c r="M142" i="3"/>
  <c r="Q142" i="3" s="1"/>
  <c r="V141" i="3"/>
  <c r="Y141" i="3" s="1"/>
  <c r="U141" i="3"/>
  <c r="X141" i="3" s="1"/>
  <c r="Q141" i="3"/>
  <c r="O141" i="3"/>
  <c r="N141" i="3"/>
  <c r="M141" i="3"/>
  <c r="Y140" i="3"/>
  <c r="V140" i="3"/>
  <c r="U140" i="3"/>
  <c r="X140" i="3" s="1"/>
  <c r="O140" i="3"/>
  <c r="N140" i="3"/>
  <c r="M140" i="3"/>
  <c r="Q140" i="3" s="1"/>
  <c r="Y139" i="3"/>
  <c r="X139" i="3"/>
  <c r="V139" i="3"/>
  <c r="U139" i="3"/>
  <c r="Q139" i="3"/>
  <c r="O139" i="3"/>
  <c r="N139" i="3"/>
  <c r="M139" i="3"/>
  <c r="X138" i="3"/>
  <c r="V138" i="3"/>
  <c r="Y138" i="3" s="1"/>
  <c r="U138" i="3"/>
  <c r="O138" i="3"/>
  <c r="N138" i="3"/>
  <c r="M138" i="3"/>
  <c r="Q138" i="3" s="1"/>
  <c r="V137" i="3"/>
  <c r="Y137" i="3" s="1"/>
  <c r="U137" i="3"/>
  <c r="X137" i="3" s="1"/>
  <c r="Q137" i="3"/>
  <c r="O137" i="3"/>
  <c r="N137" i="3"/>
  <c r="M137" i="3"/>
  <c r="Y136" i="3"/>
  <c r="V136" i="3"/>
  <c r="U136" i="3"/>
  <c r="X136" i="3" s="1"/>
  <c r="Q136" i="3"/>
  <c r="O136" i="3"/>
  <c r="N136" i="3"/>
  <c r="M136" i="3"/>
  <c r="Y135" i="3"/>
  <c r="X135" i="3"/>
  <c r="V135" i="3"/>
  <c r="U135" i="3"/>
  <c r="O135" i="3"/>
  <c r="N135" i="3"/>
  <c r="M135" i="3"/>
  <c r="Q135" i="3" s="1"/>
  <c r="Y134" i="3"/>
  <c r="V134" i="3"/>
  <c r="U134" i="3"/>
  <c r="X134" i="3" s="1"/>
  <c r="O134" i="3"/>
  <c r="N134" i="3"/>
  <c r="M134" i="3"/>
  <c r="Q134" i="3" s="1"/>
  <c r="Y133" i="3"/>
  <c r="V133" i="3"/>
  <c r="U133" i="3"/>
  <c r="X133" i="3" s="1"/>
  <c r="O133" i="3"/>
  <c r="N133" i="3"/>
  <c r="M133" i="3"/>
  <c r="Q133" i="3" s="1"/>
  <c r="X132" i="3"/>
  <c r="V132" i="3"/>
  <c r="Y132" i="3" s="1"/>
  <c r="U132" i="3"/>
  <c r="O132" i="3"/>
  <c r="N132" i="3"/>
  <c r="M132" i="3"/>
  <c r="Q132" i="3" s="1"/>
  <c r="Y131" i="3"/>
  <c r="V131" i="3"/>
  <c r="U131" i="3"/>
  <c r="X131" i="3" s="1"/>
  <c r="Q131" i="3"/>
  <c r="O131" i="3"/>
  <c r="N131" i="3"/>
  <c r="M131" i="3"/>
  <c r="X130" i="3"/>
  <c r="V130" i="3"/>
  <c r="Y130" i="3" s="1"/>
  <c r="U130" i="3"/>
  <c r="Q130" i="3"/>
  <c r="O130" i="3"/>
  <c r="N130" i="3"/>
  <c r="M130" i="3"/>
  <c r="V129" i="3"/>
  <c r="Y129" i="3" s="1"/>
  <c r="U129" i="3"/>
  <c r="X129" i="3" s="1"/>
  <c r="Q129" i="3"/>
  <c r="O129" i="3"/>
  <c r="N129" i="3"/>
  <c r="M129" i="3"/>
  <c r="V128" i="3"/>
  <c r="Y128" i="3" s="1"/>
  <c r="U128" i="3"/>
  <c r="X128" i="3" s="1"/>
  <c r="O128" i="3"/>
  <c r="N128" i="3"/>
  <c r="M128" i="3"/>
  <c r="Q128" i="3" s="1"/>
  <c r="Y127" i="3"/>
  <c r="X127" i="3"/>
  <c r="V127" i="3"/>
  <c r="U127" i="3"/>
  <c r="Q127" i="3"/>
  <c r="O127" i="3"/>
  <c r="N127" i="3"/>
  <c r="M127" i="3"/>
  <c r="V126" i="3"/>
  <c r="Y126" i="3" s="1"/>
  <c r="U126" i="3"/>
  <c r="X126" i="3" s="1"/>
  <c r="O126" i="3"/>
  <c r="N126" i="3"/>
  <c r="M126" i="3"/>
  <c r="Q126" i="3" s="1"/>
  <c r="Y125" i="3"/>
  <c r="X125" i="3"/>
  <c r="V125" i="3"/>
  <c r="U125" i="3"/>
  <c r="Q125" i="3"/>
  <c r="O125" i="3"/>
  <c r="N125" i="3"/>
  <c r="M125" i="3"/>
  <c r="X124" i="3"/>
  <c r="V124" i="3"/>
  <c r="Y124" i="3" s="1"/>
  <c r="U124" i="3"/>
  <c r="Q124" i="3"/>
  <c r="O124" i="3"/>
  <c r="N124" i="3"/>
  <c r="M124" i="3"/>
  <c r="Y123" i="3"/>
  <c r="V123" i="3"/>
  <c r="U123" i="3"/>
  <c r="X123" i="3" s="1"/>
  <c r="O123" i="3"/>
  <c r="N123" i="3"/>
  <c r="M123" i="3"/>
  <c r="Q123" i="3" s="1"/>
  <c r="V122" i="3"/>
  <c r="Y122" i="3" s="1"/>
  <c r="U122" i="3"/>
  <c r="X122" i="3" s="1"/>
  <c r="O122" i="3"/>
  <c r="N122" i="3"/>
  <c r="M122" i="3"/>
  <c r="Q122" i="3" s="1"/>
  <c r="Y121" i="3"/>
  <c r="X121" i="3"/>
  <c r="V121" i="3"/>
  <c r="U121" i="3"/>
  <c r="O121" i="3"/>
  <c r="N121" i="3"/>
  <c r="M121" i="3"/>
  <c r="Q121" i="3" s="1"/>
  <c r="X120" i="3"/>
  <c r="V120" i="3"/>
  <c r="Y120" i="3" s="1"/>
  <c r="U120" i="3"/>
  <c r="Q120" i="3"/>
  <c r="O120" i="3"/>
  <c r="N120" i="3"/>
  <c r="M120" i="3"/>
  <c r="Y119" i="3"/>
  <c r="X119" i="3"/>
  <c r="V119" i="3"/>
  <c r="U119" i="3"/>
  <c r="O119" i="3"/>
  <c r="N119" i="3"/>
  <c r="M119" i="3"/>
  <c r="Q119" i="3" s="1"/>
  <c r="Y118" i="3"/>
  <c r="V118" i="3"/>
  <c r="U118" i="3"/>
  <c r="X118" i="3" s="1"/>
  <c r="Q118" i="3"/>
  <c r="O118" i="3"/>
  <c r="N118" i="3"/>
  <c r="M118" i="3"/>
  <c r="Y117" i="3"/>
  <c r="V117" i="3"/>
  <c r="U117" i="3"/>
  <c r="X117" i="3" s="1"/>
  <c r="Q117" i="3"/>
  <c r="O117" i="3"/>
  <c r="N117" i="3"/>
  <c r="M117" i="3"/>
  <c r="V116" i="3"/>
  <c r="Y116" i="3" s="1"/>
  <c r="U116" i="3"/>
  <c r="X116" i="3" s="1"/>
  <c r="O116" i="3"/>
  <c r="N116" i="3"/>
  <c r="M116" i="3"/>
  <c r="Q116" i="3" s="1"/>
  <c r="Y115" i="3"/>
  <c r="V115" i="3"/>
  <c r="U115" i="3"/>
  <c r="X115" i="3" s="1"/>
  <c r="Q115" i="3"/>
  <c r="O115" i="3"/>
  <c r="N115" i="3"/>
  <c r="M115" i="3"/>
  <c r="Y114" i="3"/>
  <c r="V114" i="3"/>
  <c r="U114" i="3"/>
  <c r="X114" i="3" s="1"/>
  <c r="Q114" i="3"/>
  <c r="O114" i="3"/>
  <c r="N114" i="3"/>
  <c r="M114" i="3"/>
  <c r="Y113" i="3"/>
  <c r="X113" i="3"/>
  <c r="V113" i="3"/>
  <c r="U113" i="3"/>
  <c r="Q113" i="3"/>
  <c r="O113" i="3"/>
  <c r="N113" i="3"/>
  <c r="M113" i="3"/>
  <c r="Y112" i="3"/>
  <c r="X112" i="3"/>
  <c r="V112" i="3"/>
  <c r="U112" i="3"/>
  <c r="O112" i="3"/>
  <c r="N112" i="3"/>
  <c r="M112" i="3"/>
  <c r="Q112" i="3" s="1"/>
  <c r="Y111" i="3"/>
  <c r="X111" i="3"/>
  <c r="V111" i="3"/>
  <c r="U111" i="3"/>
  <c r="Q111" i="3"/>
  <c r="O111" i="3"/>
  <c r="N111" i="3"/>
  <c r="M111" i="3"/>
  <c r="V110" i="3"/>
  <c r="Y110" i="3" s="1"/>
  <c r="U110" i="3"/>
  <c r="X110" i="3" s="1"/>
  <c r="O110" i="3"/>
  <c r="N110" i="3"/>
  <c r="M110" i="3"/>
  <c r="Q110" i="3" s="1"/>
  <c r="V109" i="3"/>
  <c r="Y109" i="3" s="1"/>
  <c r="U109" i="3"/>
  <c r="X109" i="3" s="1"/>
  <c r="Q109" i="3"/>
  <c r="O109" i="3"/>
  <c r="N109" i="3"/>
  <c r="M109" i="3"/>
  <c r="Y108" i="3"/>
  <c r="V108" i="3"/>
  <c r="U108" i="3"/>
  <c r="X108" i="3" s="1"/>
  <c r="Q108" i="3"/>
  <c r="O108" i="3"/>
  <c r="N108" i="3"/>
  <c r="M108" i="3"/>
  <c r="Y107" i="3"/>
  <c r="V107" i="3"/>
  <c r="U107" i="3"/>
  <c r="X107" i="3" s="1"/>
  <c r="Q107" i="3"/>
  <c r="O107" i="3"/>
  <c r="N107" i="3"/>
  <c r="M107" i="3"/>
  <c r="X106" i="3"/>
  <c r="V106" i="3"/>
  <c r="Y106" i="3" s="1"/>
  <c r="U106" i="3"/>
  <c r="Q106" i="3"/>
  <c r="O106" i="3"/>
  <c r="N106" i="3"/>
  <c r="M106" i="3"/>
  <c r="V105" i="3"/>
  <c r="Y105" i="3" s="1"/>
  <c r="U105" i="3"/>
  <c r="X105" i="3" s="1"/>
  <c r="O105" i="3"/>
  <c r="N105" i="3"/>
  <c r="M105" i="3"/>
  <c r="Q105" i="3" s="1"/>
  <c r="Y104" i="3"/>
  <c r="V104" i="3"/>
  <c r="U104" i="3"/>
  <c r="X104" i="3" s="1"/>
  <c r="Q104" i="3"/>
  <c r="O104" i="3"/>
  <c r="N104" i="3"/>
  <c r="M104" i="3"/>
  <c r="Y103" i="3"/>
  <c r="X103" i="3"/>
  <c r="V103" i="3"/>
  <c r="U103" i="3"/>
  <c r="O103" i="3"/>
  <c r="N103" i="3"/>
  <c r="M103" i="3"/>
  <c r="Q103" i="3" s="1"/>
  <c r="X102" i="3"/>
  <c r="V102" i="3"/>
  <c r="Y102" i="3" s="1"/>
  <c r="U102" i="3"/>
  <c r="Q102" i="3"/>
  <c r="O102" i="3"/>
  <c r="N102" i="3"/>
  <c r="M102" i="3"/>
  <c r="Y101" i="3"/>
  <c r="X101" i="3"/>
  <c r="V101" i="3"/>
  <c r="U101" i="3"/>
  <c r="Q101" i="3"/>
  <c r="O101" i="3"/>
  <c r="N101" i="3"/>
  <c r="M101" i="3"/>
  <c r="Y100" i="3"/>
  <c r="V100" i="3"/>
  <c r="U100" i="3"/>
  <c r="X100" i="3" s="1"/>
  <c r="O100" i="3"/>
  <c r="N100" i="3"/>
  <c r="M100" i="3"/>
  <c r="Q100" i="3" s="1"/>
  <c r="Y99" i="3"/>
  <c r="X99" i="3"/>
  <c r="V99" i="3"/>
  <c r="U99" i="3"/>
  <c r="Q99" i="3"/>
  <c r="O99" i="3"/>
  <c r="N99" i="3"/>
  <c r="M99" i="3"/>
  <c r="Y98" i="3"/>
  <c r="V98" i="3"/>
  <c r="U98" i="3"/>
  <c r="X98" i="3" s="1"/>
  <c r="O98" i="3"/>
  <c r="N98" i="3"/>
  <c r="M98" i="3"/>
  <c r="Q98" i="3" s="1"/>
  <c r="Y97" i="3"/>
  <c r="X97" i="3"/>
  <c r="V97" i="3"/>
  <c r="U97" i="3"/>
  <c r="O97" i="3"/>
  <c r="N97" i="3"/>
  <c r="M97" i="3"/>
  <c r="Q97" i="3" s="1"/>
  <c r="V96" i="3"/>
  <c r="Y96" i="3" s="1"/>
  <c r="U96" i="3"/>
  <c r="X96" i="3" s="1"/>
  <c r="Q96" i="3"/>
  <c r="O96" i="3"/>
  <c r="N96" i="3"/>
  <c r="M96" i="3"/>
  <c r="Y95" i="3"/>
  <c r="X95" i="3"/>
  <c r="V95" i="3"/>
  <c r="U95" i="3"/>
  <c r="Q95" i="3"/>
  <c r="O95" i="3"/>
  <c r="N95" i="3"/>
  <c r="M95" i="3"/>
  <c r="X94" i="3"/>
  <c r="V94" i="3"/>
  <c r="Y94" i="3" s="1"/>
  <c r="U94" i="3"/>
  <c r="O94" i="3"/>
  <c r="N94" i="3"/>
  <c r="M94" i="3"/>
  <c r="Q94" i="3" s="1"/>
  <c r="V93" i="3"/>
  <c r="Y93" i="3" s="1"/>
  <c r="U93" i="3"/>
  <c r="X93" i="3" s="1"/>
  <c r="Q93" i="3"/>
  <c r="O93" i="3"/>
  <c r="N93" i="3"/>
  <c r="M93" i="3"/>
  <c r="Y92" i="3"/>
  <c r="V92" i="3"/>
  <c r="U92" i="3"/>
  <c r="X92" i="3" s="1"/>
  <c r="Q92" i="3"/>
  <c r="O92" i="3"/>
  <c r="N92" i="3"/>
  <c r="M92" i="3"/>
  <c r="Y91" i="3"/>
  <c r="X91" i="3"/>
  <c r="V91" i="3"/>
  <c r="U91" i="3"/>
  <c r="O91" i="3"/>
  <c r="N91" i="3"/>
  <c r="M91" i="3"/>
  <c r="Q91" i="3" s="1"/>
  <c r="V90" i="3"/>
  <c r="Y90" i="3" s="1"/>
  <c r="U90" i="3"/>
  <c r="X90" i="3" s="1"/>
  <c r="O90" i="3"/>
  <c r="N90" i="3"/>
  <c r="M90" i="3"/>
  <c r="Q90" i="3" s="1"/>
  <c r="X89" i="3"/>
  <c r="V89" i="3"/>
  <c r="Y89" i="3" s="1"/>
  <c r="U89" i="3"/>
  <c r="O89" i="3"/>
  <c r="N89" i="3"/>
  <c r="M89" i="3"/>
  <c r="Q89" i="3" s="1"/>
  <c r="V88" i="3"/>
  <c r="Y88" i="3" s="1"/>
  <c r="U88" i="3"/>
  <c r="X88" i="3" s="1"/>
  <c r="Q88" i="3"/>
  <c r="O88" i="3"/>
  <c r="N88" i="3"/>
  <c r="M88" i="3"/>
  <c r="Y87" i="3"/>
  <c r="V87" i="3"/>
  <c r="U87" i="3"/>
  <c r="X87" i="3" s="1"/>
  <c r="Q87" i="3"/>
  <c r="O87" i="3"/>
  <c r="N87" i="3"/>
  <c r="M87" i="3"/>
  <c r="X86" i="3"/>
  <c r="V86" i="3"/>
  <c r="Y86" i="3" s="1"/>
  <c r="U86" i="3"/>
  <c r="Q86" i="3"/>
  <c r="O86" i="3"/>
  <c r="N86" i="3"/>
  <c r="M86" i="3"/>
  <c r="Y85" i="3"/>
  <c r="X85" i="3"/>
  <c r="V85" i="3"/>
  <c r="U85" i="3"/>
  <c r="Q85" i="3"/>
  <c r="O85" i="3"/>
  <c r="N85" i="3"/>
  <c r="M85" i="3"/>
  <c r="Y84" i="3"/>
  <c r="X84" i="3"/>
  <c r="V84" i="3"/>
  <c r="U84" i="3"/>
  <c r="O84" i="3"/>
  <c r="N84" i="3"/>
  <c r="M84" i="3"/>
  <c r="Q84" i="3" s="1"/>
  <c r="X83" i="3"/>
  <c r="V83" i="3"/>
  <c r="Y83" i="3" s="1"/>
  <c r="U83" i="3"/>
  <c r="Q83" i="3"/>
  <c r="O83" i="3"/>
  <c r="N83" i="3"/>
  <c r="M83" i="3"/>
  <c r="Y82" i="3"/>
  <c r="V82" i="3"/>
  <c r="U82" i="3"/>
  <c r="X82" i="3" s="1"/>
  <c r="Q82" i="3"/>
  <c r="O82" i="3"/>
  <c r="N82" i="3"/>
  <c r="M82" i="3"/>
  <c r="Y81" i="3"/>
  <c r="X81" i="3"/>
  <c r="V81" i="3"/>
  <c r="U81" i="3"/>
  <c r="Q81" i="3"/>
  <c r="O81" i="3"/>
  <c r="N81" i="3"/>
  <c r="M81" i="3"/>
  <c r="V80" i="3"/>
  <c r="Y80" i="3" s="1"/>
  <c r="U80" i="3"/>
  <c r="X80" i="3" s="1"/>
  <c r="O80" i="3"/>
  <c r="N80" i="3"/>
  <c r="M80" i="3"/>
  <c r="Q80" i="3" s="1"/>
  <c r="X79" i="3"/>
  <c r="V79" i="3"/>
  <c r="Y79" i="3" s="1"/>
  <c r="U79" i="3"/>
  <c r="O79" i="3"/>
  <c r="N79" i="3"/>
  <c r="M79" i="3"/>
  <c r="Q79" i="3" s="1"/>
  <c r="Y78" i="3"/>
  <c r="V78" i="3"/>
  <c r="U78" i="3"/>
  <c r="X78" i="3" s="1"/>
  <c r="O78" i="3"/>
  <c r="N78" i="3"/>
  <c r="M78" i="3"/>
  <c r="Q78" i="3" s="1"/>
  <c r="Y77" i="3"/>
  <c r="X77" i="3"/>
  <c r="V77" i="3"/>
  <c r="U77" i="3"/>
  <c r="Q77" i="3"/>
  <c r="O77" i="3"/>
  <c r="N77" i="3"/>
  <c r="M77" i="3"/>
  <c r="X76" i="3"/>
  <c r="V76" i="3"/>
  <c r="Y76" i="3" s="1"/>
  <c r="U76" i="3"/>
  <c r="Q76" i="3"/>
  <c r="O76" i="3"/>
  <c r="N76" i="3"/>
  <c r="M76" i="3"/>
  <c r="Y75" i="3"/>
  <c r="X75" i="3"/>
  <c r="V75" i="3"/>
  <c r="U75" i="3"/>
  <c r="O75" i="3"/>
  <c r="N75" i="3"/>
  <c r="M75" i="3"/>
  <c r="Q75" i="3" s="1"/>
  <c r="V74" i="3"/>
  <c r="Y74" i="3" s="1"/>
  <c r="U74" i="3"/>
  <c r="X74" i="3" s="1"/>
  <c r="Q74" i="3"/>
  <c r="O74" i="3"/>
  <c r="N74" i="3"/>
  <c r="M74" i="3"/>
  <c r="V73" i="3"/>
  <c r="Y73" i="3" s="1"/>
  <c r="U73" i="3"/>
  <c r="X73" i="3" s="1"/>
  <c r="O73" i="3"/>
  <c r="N73" i="3"/>
  <c r="M73" i="3"/>
  <c r="Q73" i="3" s="1"/>
  <c r="V72" i="3"/>
  <c r="Y72" i="3" s="1"/>
  <c r="U72" i="3"/>
  <c r="X72" i="3" s="1"/>
  <c r="O72" i="3"/>
  <c r="N72" i="3"/>
  <c r="M72" i="3"/>
  <c r="Q72" i="3" s="1"/>
  <c r="Y71" i="3"/>
  <c r="X71" i="3"/>
  <c r="V71" i="3"/>
  <c r="U71" i="3"/>
  <c r="Q71" i="3"/>
  <c r="O71" i="3"/>
  <c r="N71" i="3"/>
  <c r="M71" i="3"/>
  <c r="X70" i="3"/>
  <c r="V70" i="3"/>
  <c r="Y70" i="3" s="1"/>
  <c r="U70" i="3"/>
  <c r="O70" i="3"/>
  <c r="N70" i="3"/>
  <c r="M70" i="3"/>
  <c r="Q70" i="3" s="1"/>
  <c r="Y69" i="3"/>
  <c r="V69" i="3"/>
  <c r="U69" i="3"/>
  <c r="X69" i="3" s="1"/>
  <c r="Q69" i="3"/>
  <c r="O69" i="3"/>
  <c r="N69" i="3"/>
  <c r="M69" i="3"/>
  <c r="X68" i="3"/>
  <c r="V68" i="3"/>
  <c r="Y68" i="3" s="1"/>
  <c r="U68" i="3"/>
  <c r="O68" i="3"/>
  <c r="N68" i="3"/>
  <c r="M68" i="3"/>
  <c r="Q68" i="3" s="1"/>
  <c r="Y67" i="3"/>
  <c r="V67" i="3"/>
  <c r="U67" i="3"/>
  <c r="X67" i="3" s="1"/>
  <c r="Q67" i="3"/>
  <c r="O67" i="3"/>
  <c r="N67" i="3"/>
  <c r="M67" i="3"/>
  <c r="Y66" i="3"/>
  <c r="X66" i="3"/>
  <c r="V66" i="3"/>
  <c r="U66" i="3"/>
  <c r="Q66" i="3"/>
  <c r="O66" i="3"/>
  <c r="N66" i="3"/>
  <c r="M66" i="3"/>
  <c r="X65" i="3"/>
  <c r="V65" i="3"/>
  <c r="Y65" i="3" s="1"/>
  <c r="U65" i="3"/>
  <c r="O65" i="3"/>
  <c r="N65" i="3"/>
  <c r="M65" i="3"/>
  <c r="Q65" i="3" s="1"/>
  <c r="Y64" i="3"/>
  <c r="X64" i="3"/>
  <c r="V64" i="3"/>
  <c r="U64" i="3"/>
  <c r="Q64" i="3"/>
  <c r="O64" i="3"/>
  <c r="N64" i="3"/>
  <c r="M64" i="3"/>
  <c r="X63" i="3"/>
  <c r="V63" i="3"/>
  <c r="Y63" i="3" s="1"/>
  <c r="U63" i="3"/>
  <c r="O63" i="3"/>
  <c r="N63" i="3"/>
  <c r="M63" i="3"/>
  <c r="Q63" i="3" s="1"/>
  <c r="X62" i="3"/>
  <c r="V62" i="3"/>
  <c r="Y62" i="3" s="1"/>
  <c r="U62" i="3"/>
  <c r="O62" i="3"/>
  <c r="N62" i="3"/>
  <c r="M62" i="3"/>
  <c r="Q62" i="3" s="1"/>
  <c r="V61" i="3"/>
  <c r="Y61" i="3" s="1"/>
  <c r="U61" i="3"/>
  <c r="X61" i="3" s="1"/>
  <c r="Q61" i="3"/>
  <c r="O61" i="3"/>
  <c r="N61" i="3"/>
  <c r="M61" i="3"/>
  <c r="Y60" i="3"/>
  <c r="X60" i="3"/>
  <c r="V60" i="3"/>
  <c r="U60" i="3"/>
  <c r="O60" i="3"/>
  <c r="N60" i="3"/>
  <c r="M60" i="3"/>
  <c r="Q60" i="3" s="1"/>
  <c r="Y59" i="3"/>
  <c r="X59" i="3"/>
  <c r="V59" i="3"/>
  <c r="U59" i="3"/>
  <c r="Q59" i="3"/>
  <c r="O59" i="3"/>
  <c r="N59" i="3"/>
  <c r="M59" i="3"/>
  <c r="X58" i="3"/>
  <c r="V58" i="3"/>
  <c r="Y58" i="3" s="1"/>
  <c r="U58" i="3"/>
  <c r="Q58" i="3"/>
  <c r="O58" i="3"/>
  <c r="N58" i="3"/>
  <c r="M58" i="3"/>
  <c r="Y57" i="3"/>
  <c r="X57" i="3"/>
  <c r="V57" i="3"/>
  <c r="U57" i="3"/>
  <c r="Q57" i="3"/>
  <c r="O57" i="3"/>
  <c r="N57" i="3"/>
  <c r="M57" i="3"/>
  <c r="Y56" i="3"/>
  <c r="V56" i="3"/>
  <c r="U56" i="3"/>
  <c r="X56" i="3" s="1"/>
  <c r="O56" i="3"/>
  <c r="N56" i="3"/>
  <c r="M56" i="3"/>
  <c r="Q56" i="3" s="1"/>
  <c r="V55" i="3"/>
  <c r="Y55" i="3" s="1"/>
  <c r="U55" i="3"/>
  <c r="X55" i="3" s="1"/>
  <c r="Q55" i="3"/>
  <c r="O55" i="3"/>
  <c r="N55" i="3"/>
  <c r="M55" i="3"/>
  <c r="X54" i="3"/>
  <c r="V54" i="3"/>
  <c r="Y54" i="3" s="1"/>
  <c r="U54" i="3"/>
  <c r="Q54" i="3"/>
  <c r="O54" i="3"/>
  <c r="N54" i="3"/>
  <c r="M54" i="3"/>
  <c r="X53" i="3"/>
  <c r="V53" i="3"/>
  <c r="Y53" i="3" s="1"/>
  <c r="U53" i="3"/>
  <c r="Q53" i="3"/>
  <c r="O53" i="3"/>
  <c r="N53" i="3"/>
  <c r="M53" i="3"/>
  <c r="X52" i="3"/>
  <c r="V52" i="3"/>
  <c r="Y52" i="3" s="1"/>
  <c r="U52" i="3"/>
  <c r="O52" i="3"/>
  <c r="N52" i="3"/>
  <c r="M52" i="3"/>
  <c r="Q52" i="3" s="1"/>
  <c r="V51" i="3"/>
  <c r="Y51" i="3" s="1"/>
  <c r="U51" i="3"/>
  <c r="X51" i="3" s="1"/>
  <c r="O51" i="3"/>
  <c r="N51" i="3"/>
  <c r="M51" i="3"/>
  <c r="Q51" i="3" s="1"/>
  <c r="Y50" i="3"/>
  <c r="V50" i="3"/>
  <c r="U50" i="3"/>
  <c r="X50" i="3" s="1"/>
  <c r="Q50" i="3"/>
  <c r="O50" i="3"/>
  <c r="N50" i="3"/>
  <c r="M50" i="3"/>
  <c r="Y49" i="3"/>
  <c r="X49" i="3"/>
  <c r="V49" i="3"/>
  <c r="U49" i="3"/>
  <c r="Q49" i="3"/>
  <c r="O49" i="3"/>
  <c r="N49" i="3"/>
  <c r="M49" i="3"/>
  <c r="Y48" i="3"/>
  <c r="X48" i="3"/>
  <c r="V48" i="3"/>
  <c r="U48" i="3"/>
  <c r="O48" i="3"/>
  <c r="N48" i="3"/>
  <c r="M48" i="3"/>
  <c r="Q48" i="3" s="1"/>
  <c r="Y47" i="3"/>
  <c r="V47" i="3"/>
  <c r="U47" i="3"/>
  <c r="X47" i="3" s="1"/>
  <c r="Q47" i="3"/>
  <c r="O47" i="3"/>
  <c r="N47" i="3"/>
  <c r="M47" i="3"/>
  <c r="V46" i="3"/>
  <c r="Y46" i="3" s="1"/>
  <c r="U46" i="3"/>
  <c r="X46" i="3" s="1"/>
  <c r="O46" i="3"/>
  <c r="N46" i="3"/>
  <c r="M46" i="3"/>
  <c r="Q46" i="3" s="1"/>
  <c r="Y45" i="3"/>
  <c r="X45" i="3"/>
  <c r="V45" i="3"/>
  <c r="U45" i="3"/>
  <c r="Q45" i="3"/>
  <c r="O45" i="3"/>
  <c r="N45" i="3"/>
  <c r="M45" i="3"/>
  <c r="X44" i="3"/>
  <c r="V44" i="3"/>
  <c r="Y44" i="3" s="1"/>
  <c r="U44" i="3"/>
  <c r="O44" i="3"/>
  <c r="N44" i="3"/>
  <c r="M44" i="3"/>
  <c r="Q44" i="3" s="1"/>
  <c r="X43" i="3"/>
  <c r="V43" i="3"/>
  <c r="Y43" i="3" s="1"/>
  <c r="U43" i="3"/>
  <c r="O43" i="3"/>
  <c r="N43" i="3"/>
  <c r="M43" i="3"/>
  <c r="Q43" i="3" s="1"/>
  <c r="X42" i="3"/>
  <c r="V42" i="3"/>
  <c r="Y42" i="3" s="1"/>
  <c r="U42" i="3"/>
  <c r="Q42" i="3"/>
  <c r="O42" i="3"/>
  <c r="N42" i="3"/>
  <c r="M42" i="3"/>
  <c r="Y41" i="3"/>
  <c r="X41" i="3"/>
  <c r="V41" i="3"/>
  <c r="U41" i="3"/>
  <c r="Q41" i="3"/>
  <c r="O41" i="3"/>
  <c r="N41" i="3"/>
  <c r="M41" i="3"/>
  <c r="V40" i="3"/>
  <c r="Y40" i="3" s="1"/>
  <c r="U40" i="3"/>
  <c r="X40" i="3" s="1"/>
  <c r="Q40" i="3"/>
  <c r="O40" i="3"/>
  <c r="N40" i="3"/>
  <c r="M40" i="3"/>
  <c r="V39" i="3"/>
  <c r="Y39" i="3" s="1"/>
  <c r="U39" i="3"/>
  <c r="X39" i="3" s="1"/>
  <c r="Q39" i="3"/>
  <c r="O39" i="3"/>
  <c r="N39" i="3"/>
  <c r="M39" i="3"/>
  <c r="Y38" i="3"/>
  <c r="V38" i="3"/>
  <c r="U38" i="3"/>
  <c r="X38" i="3" s="1"/>
  <c r="O38" i="3"/>
  <c r="N38" i="3"/>
  <c r="M38" i="3"/>
  <c r="Q38" i="3" s="1"/>
  <c r="X37" i="3"/>
  <c r="V37" i="3"/>
  <c r="Y37" i="3" s="1"/>
  <c r="U37" i="3"/>
  <c r="Q37" i="3"/>
  <c r="O37" i="3"/>
  <c r="N37" i="3"/>
  <c r="M37" i="3"/>
  <c r="Y36" i="3"/>
  <c r="X36" i="3"/>
  <c r="V36" i="3"/>
  <c r="U36" i="3"/>
  <c r="O36" i="3"/>
  <c r="N36" i="3"/>
  <c r="M36" i="3"/>
  <c r="Q36" i="3" s="1"/>
  <c r="X35" i="3"/>
  <c r="V35" i="3"/>
  <c r="Y35" i="3" s="1"/>
  <c r="U35" i="3"/>
  <c r="O35" i="3"/>
  <c r="N35" i="3"/>
  <c r="M35" i="3"/>
  <c r="Q35" i="3" s="1"/>
  <c r="V34" i="3"/>
  <c r="Y34" i="3" s="1"/>
  <c r="U34" i="3"/>
  <c r="X34" i="3" s="1"/>
  <c r="O34" i="3"/>
  <c r="N34" i="3"/>
  <c r="M34" i="3"/>
  <c r="Q34" i="3" s="1"/>
  <c r="V33" i="3"/>
  <c r="Y33" i="3" s="1"/>
  <c r="U33" i="3"/>
  <c r="X33" i="3" s="1"/>
  <c r="Q33" i="3"/>
  <c r="O33" i="3"/>
  <c r="N33" i="3"/>
  <c r="M33" i="3"/>
  <c r="Y32" i="3"/>
  <c r="V32" i="3"/>
  <c r="U32" i="3"/>
  <c r="X32" i="3" s="1"/>
  <c r="O32" i="3"/>
  <c r="N32" i="3"/>
  <c r="M32" i="3"/>
  <c r="Q32" i="3" s="1"/>
  <c r="Y31" i="3"/>
  <c r="X31" i="3"/>
  <c r="V31" i="3"/>
  <c r="U31" i="3"/>
  <c r="Q31" i="3"/>
  <c r="O31" i="3"/>
  <c r="N31" i="3"/>
  <c r="M31" i="3"/>
  <c r="X30" i="3"/>
  <c r="V30" i="3"/>
  <c r="Y30" i="3" s="1"/>
  <c r="U30" i="3"/>
  <c r="Q30" i="3"/>
  <c r="O30" i="3"/>
  <c r="N30" i="3"/>
  <c r="M30" i="3"/>
  <c r="V29" i="3"/>
  <c r="Y29" i="3" s="1"/>
  <c r="U29" i="3"/>
  <c r="X29" i="3" s="1"/>
  <c r="Q29" i="3"/>
  <c r="O29" i="3"/>
  <c r="N29" i="3"/>
  <c r="M29" i="3"/>
  <c r="Y28" i="3"/>
  <c r="V28" i="3"/>
  <c r="U28" i="3"/>
  <c r="X28" i="3" s="1"/>
  <c r="O28" i="3"/>
  <c r="N28" i="3"/>
  <c r="M28" i="3"/>
  <c r="Q28" i="3" s="1"/>
  <c r="Y27" i="3"/>
  <c r="V27" i="3"/>
  <c r="U27" i="3"/>
  <c r="X27" i="3" s="1"/>
  <c r="O27" i="3"/>
  <c r="N27" i="3"/>
  <c r="M27" i="3"/>
  <c r="Q27" i="3" s="1"/>
  <c r="V26" i="3"/>
  <c r="Y26" i="3" s="1"/>
  <c r="U26" i="3"/>
  <c r="X26" i="3" s="1"/>
  <c r="O26" i="3"/>
  <c r="N26" i="3"/>
  <c r="M26" i="3"/>
  <c r="Q26" i="3" s="1"/>
  <c r="V25" i="3"/>
  <c r="Y25" i="3" s="1"/>
  <c r="U25" i="3"/>
  <c r="X25" i="3" s="1"/>
  <c r="O25" i="3"/>
  <c r="N25" i="3"/>
  <c r="M25" i="3"/>
  <c r="Q25" i="3" s="1"/>
  <c r="X24" i="3"/>
  <c r="V24" i="3"/>
  <c r="Y24" i="3" s="1"/>
  <c r="U24" i="3"/>
  <c r="Q24" i="3"/>
  <c r="O24" i="3"/>
  <c r="N24" i="3"/>
  <c r="M24" i="3"/>
  <c r="Y23" i="3"/>
  <c r="V23" i="3"/>
  <c r="U23" i="3"/>
  <c r="X23" i="3" s="1"/>
  <c r="Q23" i="3"/>
  <c r="O23" i="3"/>
  <c r="N23" i="3"/>
  <c r="M23" i="3"/>
  <c r="X22" i="3"/>
  <c r="V22" i="3"/>
  <c r="Y22" i="3" s="1"/>
  <c r="U22" i="3"/>
  <c r="Q22" i="3"/>
  <c r="O22" i="3"/>
  <c r="N22" i="3"/>
  <c r="M22" i="3"/>
  <c r="V21" i="3"/>
  <c r="U21" i="3"/>
  <c r="X21" i="3" s="1"/>
  <c r="O21" i="3"/>
  <c r="N21" i="3"/>
  <c r="M21" i="3"/>
  <c r="Q21" i="3" s="1"/>
  <c r="Y20" i="3"/>
  <c r="X20" i="3"/>
  <c r="V20" i="3"/>
  <c r="U20" i="3"/>
  <c r="O20" i="3"/>
  <c r="N20" i="3"/>
  <c r="M20" i="3"/>
  <c r="Q20" i="3" s="1"/>
  <c r="Y19" i="3"/>
  <c r="X19" i="3"/>
  <c r="V19" i="3"/>
  <c r="U19" i="3"/>
  <c r="O19" i="3"/>
  <c r="N19" i="3"/>
  <c r="M19" i="3"/>
  <c r="Q19" i="3" s="1"/>
  <c r="Y18" i="3"/>
  <c r="X18" i="3"/>
  <c r="V18" i="3"/>
  <c r="U18" i="3"/>
  <c r="Q18" i="3"/>
  <c r="O18" i="3"/>
  <c r="N18" i="3"/>
  <c r="M18" i="3"/>
  <c r="V17" i="3"/>
  <c r="Y17" i="3" s="1"/>
  <c r="U17" i="3"/>
  <c r="X17" i="3" s="1"/>
  <c r="Q17" i="3"/>
  <c r="O17" i="3"/>
  <c r="N17" i="3"/>
  <c r="M17" i="3"/>
  <c r="V16" i="3"/>
  <c r="Y16" i="3" s="1"/>
  <c r="U16" i="3"/>
  <c r="X16" i="3" s="1"/>
  <c r="O16" i="3"/>
  <c r="N16" i="3"/>
  <c r="M16" i="3"/>
  <c r="Q16" i="3" s="1"/>
  <c r="V15" i="3"/>
  <c r="Y15" i="3" s="1"/>
  <c r="U15" i="3"/>
  <c r="X15" i="3" s="1"/>
  <c r="O15" i="3"/>
  <c r="N15" i="3"/>
  <c r="M15" i="3"/>
  <c r="Q15" i="3" s="1"/>
  <c r="Y14" i="3"/>
  <c r="V14" i="3"/>
  <c r="U14" i="3"/>
  <c r="O14" i="3"/>
  <c r="N14" i="3"/>
  <c r="M14" i="3"/>
  <c r="Q14" i="3" s="1"/>
  <c r="Y13" i="3"/>
  <c r="X13" i="3"/>
  <c r="V13" i="3"/>
  <c r="U13" i="3"/>
  <c r="O13" i="3"/>
  <c r="N13" i="3"/>
  <c r="M13" i="3"/>
  <c r="Q13" i="3" s="1"/>
  <c r="Y12" i="3"/>
  <c r="X12" i="3"/>
  <c r="V12" i="3"/>
  <c r="U12" i="3"/>
  <c r="Q12" i="3"/>
  <c r="O12" i="3"/>
  <c r="N12" i="3"/>
  <c r="M12" i="3"/>
  <c r="P11" i="3"/>
  <c r="P10" i="3" s="1"/>
  <c r="H11" i="3"/>
  <c r="G11" i="3"/>
  <c r="F11" i="3"/>
  <c r="E11" i="3"/>
  <c r="B6" i="3"/>
  <c r="B5" i="3"/>
  <c r="B4" i="3"/>
  <c r="D3" i="2"/>
  <c r="X14" i="3" l="1"/>
  <c r="U11" i="3"/>
  <c r="S108" i="3"/>
  <c r="S69" i="3"/>
  <c r="Y11" i="3"/>
  <c r="AB155" i="3" s="1"/>
  <c r="R54" i="3"/>
  <c r="S59" i="3"/>
  <c r="S54" i="3"/>
  <c r="Y21" i="3"/>
  <c r="V11" i="3"/>
  <c r="Q11" i="3"/>
  <c r="Q10" i="3" s="1"/>
  <c r="S36" i="3"/>
  <c r="S86" i="3"/>
  <c r="S117" i="3"/>
  <c r="S130" i="3"/>
  <c r="S157" i="3"/>
  <c r="AB73" i="3"/>
  <c r="AB55" i="3"/>
  <c r="AB37" i="3"/>
  <c r="AB53" i="3"/>
  <c r="AB40" i="3"/>
  <c r="AB123" i="3"/>
  <c r="AB81" i="3"/>
  <c r="AB34" i="3"/>
  <c r="AB22" i="3"/>
  <c r="AB107" i="3"/>
  <c r="AB39" i="3"/>
  <c r="AB29" i="3"/>
  <c r="AB58" i="3"/>
  <c r="AB38" i="3"/>
  <c r="AB124" i="3"/>
  <c r="AB23" i="3"/>
  <c r="S20" i="3"/>
  <c r="S24" i="3"/>
  <c r="S84" i="3"/>
  <c r="C5" i="3"/>
  <c r="S70" i="3"/>
  <c r="M11" i="3"/>
  <c r="M10" i="3" s="1"/>
  <c r="S16" i="3"/>
  <c r="S44" i="3"/>
  <c r="S66" i="3"/>
  <c r="R100" i="3"/>
  <c r="S15" i="3"/>
  <c r="R41" i="3"/>
  <c r="S41" i="3"/>
  <c r="S49" i="3"/>
  <c r="AB54" i="3"/>
  <c r="R21" i="3"/>
  <c r="S23" i="3"/>
  <c r="AB31" i="3"/>
  <c r="AB68" i="3"/>
  <c r="S113" i="3"/>
  <c r="R62" i="3"/>
  <c r="R104" i="3"/>
  <c r="O11" i="3"/>
  <c r="O10" i="3" s="1"/>
  <c r="S28" i="3"/>
  <c r="S118" i="3"/>
  <c r="S137" i="3"/>
  <c r="R95" i="3"/>
  <c r="R156" i="3"/>
  <c r="S51" i="3"/>
  <c r="S73" i="3"/>
  <c r="S38" i="3"/>
  <c r="S29" i="3"/>
  <c r="R35" i="3"/>
  <c r="R127" i="3"/>
  <c r="R148" i="3"/>
  <c r="R23" i="3"/>
  <c r="S33" i="3"/>
  <c r="S47" i="3"/>
  <c r="S57" i="3"/>
  <c r="S96" i="3"/>
  <c r="S91" i="3"/>
  <c r="S162" i="3"/>
  <c r="S109" i="3"/>
  <c r="S136" i="3"/>
  <c r="S40" i="3"/>
  <c r="S58" i="3"/>
  <c r="R70" i="3"/>
  <c r="R75" i="3"/>
  <c r="S94" i="3"/>
  <c r="N11" i="3"/>
  <c r="N10" i="3" s="1"/>
  <c r="R28" i="3" s="1"/>
  <c r="R83" i="3"/>
  <c r="R123" i="3"/>
  <c r="R57" i="3"/>
  <c r="R108" i="3"/>
  <c r="R111" i="3"/>
  <c r="R126" i="3"/>
  <c r="S134" i="3"/>
  <c r="S82" i="3"/>
  <c r="S143" i="3"/>
  <c r="W156" i="3" l="1"/>
  <c r="Z156" i="3" s="1"/>
  <c r="W83" i="3"/>
  <c r="Z83" i="3" s="1"/>
  <c r="R101" i="3"/>
  <c r="W101" i="3" s="1"/>
  <c r="Z101" i="3" s="1"/>
  <c r="T152" i="3"/>
  <c r="S151" i="3"/>
  <c r="R150" i="3"/>
  <c r="W150" i="3" s="1"/>
  <c r="Z150" i="3" s="1"/>
  <c r="T155" i="3"/>
  <c r="T137" i="3"/>
  <c r="T119" i="3"/>
  <c r="T101" i="3"/>
  <c r="T83" i="3"/>
  <c r="T65" i="3"/>
  <c r="T47" i="3"/>
  <c r="T160" i="3"/>
  <c r="T143" i="3"/>
  <c r="T134" i="3"/>
  <c r="T80" i="3"/>
  <c r="T124" i="3"/>
  <c r="T112" i="3"/>
  <c r="T102" i="3"/>
  <c r="T91" i="3"/>
  <c r="T70" i="3"/>
  <c r="W70" i="3" s="1"/>
  <c r="Z70" i="3" s="1"/>
  <c r="T58" i="3"/>
  <c r="T48" i="3"/>
  <c r="T37" i="3"/>
  <c r="T139" i="3"/>
  <c r="T133" i="3"/>
  <c r="T114" i="3"/>
  <c r="T107" i="3"/>
  <c r="R88" i="3"/>
  <c r="T29" i="3"/>
  <c r="T161" i="3"/>
  <c r="T150" i="3"/>
  <c r="R149" i="3"/>
  <c r="W149" i="3" s="1"/>
  <c r="Z149" i="3" s="1"/>
  <c r="T144" i="3"/>
  <c r="S133" i="3"/>
  <c r="T120" i="3"/>
  <c r="T89" i="3"/>
  <c r="T76" i="3"/>
  <c r="T44" i="3"/>
  <c r="T30" i="3"/>
  <c r="T12" i="3"/>
  <c r="T156" i="3"/>
  <c r="S150" i="3"/>
  <c r="T127" i="3"/>
  <c r="T121" i="3"/>
  <c r="T115" i="3"/>
  <c r="R114" i="3"/>
  <c r="T95" i="3"/>
  <c r="S89" i="3"/>
  <c r="T77" i="3"/>
  <c r="T71" i="3"/>
  <c r="T57" i="3"/>
  <c r="T39" i="3"/>
  <c r="T135" i="3"/>
  <c r="T128" i="3"/>
  <c r="T116" i="3"/>
  <c r="T109" i="3"/>
  <c r="T103" i="3"/>
  <c r="R78" i="3"/>
  <c r="W78" i="3" s="1"/>
  <c r="Z78" i="3" s="1"/>
  <c r="T59" i="3"/>
  <c r="T46" i="3"/>
  <c r="T40" i="3"/>
  <c r="T34" i="3"/>
  <c r="R33" i="3"/>
  <c r="W33" i="3" s="1"/>
  <c r="Z33" i="3" s="1"/>
  <c r="T17" i="3"/>
  <c r="R147" i="3"/>
  <c r="T87" i="3"/>
  <c r="T26" i="3"/>
  <c r="T20" i="3"/>
  <c r="R155" i="3"/>
  <c r="W155" i="3" s="1"/>
  <c r="Z155" i="3" s="1"/>
  <c r="S112" i="3"/>
  <c r="R109" i="3"/>
  <c r="T106" i="3"/>
  <c r="R87" i="3"/>
  <c r="W87" i="3" s="1"/>
  <c r="Z87" i="3" s="1"/>
  <c r="T69" i="3"/>
  <c r="S43" i="3"/>
  <c r="T162" i="3"/>
  <c r="S155" i="3"/>
  <c r="T138" i="3"/>
  <c r="T130" i="3"/>
  <c r="T94" i="3"/>
  <c r="S87" i="3"/>
  <c r="T75" i="3"/>
  <c r="T43" i="3"/>
  <c r="T36" i="3"/>
  <c r="T33" i="3"/>
  <c r="S26" i="3"/>
  <c r="T15" i="3"/>
  <c r="S138" i="3"/>
  <c r="S127" i="3"/>
  <c r="W127" i="3" s="1"/>
  <c r="Z127" i="3" s="1"/>
  <c r="T62" i="3"/>
  <c r="W62" i="3" s="1"/>
  <c r="Z62" i="3" s="1"/>
  <c r="T54" i="3"/>
  <c r="W54" i="3" s="1"/>
  <c r="Z54" i="3" s="1"/>
  <c r="S159" i="3"/>
  <c r="T153" i="3"/>
  <c r="R129" i="3"/>
  <c r="W129" i="3" s="1"/>
  <c r="Z129" i="3" s="1"/>
  <c r="S115" i="3"/>
  <c r="R106" i="3"/>
  <c r="T79" i="3"/>
  <c r="R55" i="3"/>
  <c r="R52" i="3"/>
  <c r="R46" i="3"/>
  <c r="W46" i="3" s="1"/>
  <c r="Z46" i="3" s="1"/>
  <c r="S31" i="3"/>
  <c r="T27" i="3"/>
  <c r="S19" i="3"/>
  <c r="R159" i="3"/>
  <c r="S156" i="3"/>
  <c r="S153" i="3"/>
  <c r="T147" i="3"/>
  <c r="R115" i="3"/>
  <c r="W115" i="3" s="1"/>
  <c r="Z115" i="3" s="1"/>
  <c r="R103" i="3"/>
  <c r="S147" i="3"/>
  <c r="S121" i="3"/>
  <c r="T82" i="3"/>
  <c r="T32" i="3"/>
  <c r="T23" i="3"/>
  <c r="T142" i="3"/>
  <c r="R121" i="3"/>
  <c r="T97" i="3"/>
  <c r="R82" i="3"/>
  <c r="R76" i="3"/>
  <c r="T68" i="3"/>
  <c r="T50" i="3"/>
  <c r="R49" i="3"/>
  <c r="W49" i="3" s="1"/>
  <c r="Z49" i="3" s="1"/>
  <c r="T35" i="3"/>
  <c r="S32" i="3"/>
  <c r="T16" i="3"/>
  <c r="T145" i="3"/>
  <c r="S142" i="3"/>
  <c r="T118" i="3"/>
  <c r="R112" i="3"/>
  <c r="W112" i="3" s="1"/>
  <c r="Z112" i="3" s="1"/>
  <c r="T104" i="3"/>
  <c r="S97" i="3"/>
  <c r="T86" i="3"/>
  <c r="S68" i="3"/>
  <c r="T53" i="3"/>
  <c r="S50" i="3"/>
  <c r="T41" i="3"/>
  <c r="W41" i="3" s="1"/>
  <c r="Z41" i="3" s="1"/>
  <c r="T151" i="3"/>
  <c r="R132" i="3"/>
  <c r="R74" i="3"/>
  <c r="R60" i="3"/>
  <c r="T55" i="3"/>
  <c r="T45" i="3"/>
  <c r="R160" i="3"/>
  <c r="T146" i="3"/>
  <c r="R137" i="3"/>
  <c r="W137" i="3" s="1"/>
  <c r="Z137" i="3" s="1"/>
  <c r="T125" i="3"/>
  <c r="R118" i="3"/>
  <c r="W118" i="3" s="1"/>
  <c r="Z118" i="3" s="1"/>
  <c r="S77" i="3"/>
  <c r="S55" i="3"/>
  <c r="R50" i="3"/>
  <c r="S45" i="3"/>
  <c r="T24" i="3"/>
  <c r="R130" i="3"/>
  <c r="W130" i="3" s="1"/>
  <c r="Z130" i="3" s="1"/>
  <c r="T111" i="3"/>
  <c r="T92" i="3"/>
  <c r="R77" i="3"/>
  <c r="T18" i="3"/>
  <c r="T158" i="3"/>
  <c r="R146" i="3"/>
  <c r="R125" i="3"/>
  <c r="R142" i="3"/>
  <c r="T140" i="3"/>
  <c r="R97" i="3"/>
  <c r="W97" i="3" s="1"/>
  <c r="Z97" i="3" s="1"/>
  <c r="T90" i="3"/>
  <c r="R61" i="3"/>
  <c r="W61" i="3" s="1"/>
  <c r="Z61" i="3" s="1"/>
  <c r="R53" i="3"/>
  <c r="W53" i="3" s="1"/>
  <c r="Z53" i="3" s="1"/>
  <c r="R30" i="3"/>
  <c r="T25" i="3"/>
  <c r="S140" i="3"/>
  <c r="T131" i="3"/>
  <c r="S102" i="3"/>
  <c r="S95" i="3"/>
  <c r="T88" i="3"/>
  <c r="T73" i="3"/>
  <c r="T66" i="3"/>
  <c r="T154" i="3"/>
  <c r="S131" i="3"/>
  <c r="S88" i="3"/>
  <c r="T78" i="3"/>
  <c r="R73" i="3"/>
  <c r="W73" i="3" s="1"/>
  <c r="Z73" i="3" s="1"/>
  <c r="T56" i="3"/>
  <c r="T51" i="3"/>
  <c r="S34" i="3"/>
  <c r="R31" i="3"/>
  <c r="R25" i="3"/>
  <c r="S22" i="3"/>
  <c r="R19" i="3"/>
  <c r="S13" i="3"/>
  <c r="R154" i="3"/>
  <c r="R131" i="3"/>
  <c r="T110" i="3"/>
  <c r="T105" i="3"/>
  <c r="S78" i="3"/>
  <c r="R66" i="3"/>
  <c r="W66" i="3" s="1"/>
  <c r="Z66" i="3" s="1"/>
  <c r="S56" i="3"/>
  <c r="R48" i="3"/>
  <c r="T28" i="3"/>
  <c r="W28" i="3" s="1"/>
  <c r="Z28" i="3" s="1"/>
  <c r="S129" i="3"/>
  <c r="T81" i="3"/>
  <c r="T19" i="3"/>
  <c r="S122" i="3"/>
  <c r="S39" i="3"/>
  <c r="S30" i="3"/>
  <c r="S12" i="3"/>
  <c r="T149" i="3"/>
  <c r="T100" i="3"/>
  <c r="R17" i="3"/>
  <c r="T141" i="3"/>
  <c r="T74" i="3"/>
  <c r="S60" i="3"/>
  <c r="T157" i="3"/>
  <c r="S141" i="3"/>
  <c r="S128" i="3"/>
  <c r="T126" i="3"/>
  <c r="S98" i="3"/>
  <c r="R96" i="3"/>
  <c r="S92" i="3"/>
  <c r="S74" i="3"/>
  <c r="R64" i="3"/>
  <c r="W64" i="3" s="1"/>
  <c r="Z64" i="3" s="1"/>
  <c r="T31" i="3"/>
  <c r="R24" i="3"/>
  <c r="T61" i="3"/>
  <c r="R42" i="3"/>
  <c r="T38" i="3"/>
  <c r="S18" i="3"/>
  <c r="T67" i="3"/>
  <c r="S61" i="3"/>
  <c r="R18" i="3"/>
  <c r="W18" i="3" s="1"/>
  <c r="Z18" i="3" s="1"/>
  <c r="S67" i="3"/>
  <c r="S158" i="3"/>
  <c r="S148" i="3"/>
  <c r="W148" i="3" s="1"/>
  <c r="Z148" i="3" s="1"/>
  <c r="R138" i="3"/>
  <c r="W138" i="3" s="1"/>
  <c r="Z138" i="3" s="1"/>
  <c r="R105" i="3"/>
  <c r="W105" i="3" s="1"/>
  <c r="Z105" i="3" s="1"/>
  <c r="S99" i="3"/>
  <c r="T93" i="3"/>
  <c r="S71" i="3"/>
  <c r="T122" i="3"/>
  <c r="R43" i="3"/>
  <c r="W43" i="3" s="1"/>
  <c r="Z43" i="3" s="1"/>
  <c r="R120" i="3"/>
  <c r="S110" i="3"/>
  <c r="T108" i="3"/>
  <c r="W108" i="3" s="1"/>
  <c r="Z108" i="3" s="1"/>
  <c r="T72" i="3"/>
  <c r="T49" i="3"/>
  <c r="R39" i="3"/>
  <c r="S37" i="3"/>
  <c r="R12" i="3"/>
  <c r="S135" i="3"/>
  <c r="S106" i="3"/>
  <c r="R86" i="3"/>
  <c r="W86" i="3" s="1"/>
  <c r="Z86" i="3" s="1"/>
  <c r="R72" i="3"/>
  <c r="W72" i="3" s="1"/>
  <c r="Z72" i="3" s="1"/>
  <c r="R37" i="3"/>
  <c r="W37" i="3" s="1"/>
  <c r="Z37" i="3" s="1"/>
  <c r="R68" i="3"/>
  <c r="W68" i="3" s="1"/>
  <c r="Z68" i="3" s="1"/>
  <c r="T60" i="3"/>
  <c r="T159" i="3"/>
  <c r="T98" i="3"/>
  <c r="T96" i="3"/>
  <c r="T64" i="3"/>
  <c r="T123" i="3"/>
  <c r="T85" i="3"/>
  <c r="T148" i="3"/>
  <c r="S105" i="3"/>
  <c r="T99" i="3"/>
  <c r="S85" i="3"/>
  <c r="S25" i="3"/>
  <c r="R157" i="3"/>
  <c r="W157" i="3" s="1"/>
  <c r="Z157" i="3" s="1"/>
  <c r="S126" i="3"/>
  <c r="W126" i="3" s="1"/>
  <c r="Z126" i="3" s="1"/>
  <c r="R98" i="3"/>
  <c r="R92" i="3"/>
  <c r="T84" i="3"/>
  <c r="R80" i="3"/>
  <c r="W80" i="3" s="1"/>
  <c r="Z80" i="3" s="1"/>
  <c r="T22" i="3"/>
  <c r="T13" i="3"/>
  <c r="R143" i="3"/>
  <c r="W143" i="3" s="1"/>
  <c r="Z143" i="3" s="1"/>
  <c r="T52" i="3"/>
  <c r="R13" i="3"/>
  <c r="R161" i="3"/>
  <c r="T136" i="3"/>
  <c r="T132" i="3"/>
  <c r="S52" i="3"/>
  <c r="T42" i="3"/>
  <c r="R134" i="3"/>
  <c r="W134" i="3" s="1"/>
  <c r="Z134" i="3" s="1"/>
  <c r="S132" i="3"/>
  <c r="T117" i="3"/>
  <c r="T113" i="3"/>
  <c r="S42" i="3"/>
  <c r="R144" i="3"/>
  <c r="W144" i="3" s="1"/>
  <c r="Z144" i="3" s="1"/>
  <c r="T21" i="3"/>
  <c r="R67" i="3"/>
  <c r="W67" i="3" s="1"/>
  <c r="Z67" i="3" s="1"/>
  <c r="R71" i="3"/>
  <c r="S53" i="3"/>
  <c r="T14" i="3"/>
  <c r="S79" i="3"/>
  <c r="T63" i="3"/>
  <c r="R152" i="3"/>
  <c r="S27" i="3"/>
  <c r="S93" i="3"/>
  <c r="R93" i="3"/>
  <c r="T129" i="3"/>
  <c r="R158" i="3"/>
  <c r="W158" i="3" s="1"/>
  <c r="Z158" i="3" s="1"/>
  <c r="S14" i="3"/>
  <c r="S152" i="3"/>
  <c r="R34" i="3"/>
  <c r="S124" i="3"/>
  <c r="R135" i="3"/>
  <c r="R94" i="3"/>
  <c r="W94" i="3" s="1"/>
  <c r="Z94" i="3" s="1"/>
  <c r="S123" i="3"/>
  <c r="W123" i="3" s="1"/>
  <c r="Z123" i="3" s="1"/>
  <c r="S160" i="3"/>
  <c r="S48" i="3"/>
  <c r="S90" i="3"/>
  <c r="R110" i="3"/>
  <c r="W110" i="3" s="1"/>
  <c r="Z110" i="3" s="1"/>
  <c r="S62" i="3"/>
  <c r="R119" i="3"/>
  <c r="S116" i="3"/>
  <c r="S75" i="3"/>
  <c r="S46" i="3"/>
  <c r="R140" i="3"/>
  <c r="R122" i="3"/>
  <c r="S63" i="3"/>
  <c r="R26" i="3"/>
  <c r="S103" i="3"/>
  <c r="S145" i="3"/>
  <c r="R51" i="3"/>
  <c r="S107" i="3"/>
  <c r="S35" i="3"/>
  <c r="W35" i="3" s="1"/>
  <c r="Z35" i="3" s="1"/>
  <c r="R139" i="3"/>
  <c r="W139" i="3" s="1"/>
  <c r="Z139" i="3" s="1"/>
  <c r="R81" i="3"/>
  <c r="W81" i="3" s="1"/>
  <c r="Z81" i="3" s="1"/>
  <c r="R79" i="3"/>
  <c r="S119" i="3"/>
  <c r="R14" i="3"/>
  <c r="R136" i="3"/>
  <c r="S149" i="3"/>
  <c r="R47" i="3"/>
  <c r="R153" i="3"/>
  <c r="S111" i="3"/>
  <c r="W111" i="3" s="1"/>
  <c r="Z111" i="3" s="1"/>
  <c r="S101" i="3"/>
  <c r="R44" i="3"/>
  <c r="R40" i="3"/>
  <c r="W40" i="3" s="1"/>
  <c r="Z40" i="3" s="1"/>
  <c r="AB14" i="3"/>
  <c r="AB131" i="3"/>
  <c r="AB118" i="3"/>
  <c r="AB42" i="3"/>
  <c r="R32" i="3"/>
  <c r="W32" i="3" s="1"/>
  <c r="Z32" i="3" s="1"/>
  <c r="S146" i="3"/>
  <c r="AB79" i="3"/>
  <c r="AB60" i="3"/>
  <c r="AB91" i="3"/>
  <c r="W23" i="3"/>
  <c r="Z23" i="3" s="1"/>
  <c r="AB143" i="3"/>
  <c r="AB89" i="3"/>
  <c r="AB109" i="3"/>
  <c r="AB56" i="3"/>
  <c r="AB26" i="3"/>
  <c r="AB17" i="3"/>
  <c r="AB153" i="3"/>
  <c r="AB72" i="3"/>
  <c r="AB127" i="3"/>
  <c r="W95" i="3"/>
  <c r="Z95" i="3" s="1"/>
  <c r="R128" i="3"/>
  <c r="W128" i="3" s="1"/>
  <c r="Z128" i="3" s="1"/>
  <c r="AB49" i="3"/>
  <c r="AB21" i="3"/>
  <c r="AB121" i="3"/>
  <c r="AB97" i="3"/>
  <c r="AB142" i="3"/>
  <c r="R15" i="3"/>
  <c r="R116" i="3"/>
  <c r="AB24" i="3"/>
  <c r="AB62" i="3"/>
  <c r="AB69" i="3"/>
  <c r="AB25" i="3"/>
  <c r="AB116" i="3"/>
  <c r="AB160" i="3"/>
  <c r="R89" i="3"/>
  <c r="R145" i="3"/>
  <c r="R107" i="3"/>
  <c r="AB159" i="3"/>
  <c r="AB125" i="3"/>
  <c r="AB99" i="3"/>
  <c r="AB152" i="3"/>
  <c r="R63" i="3"/>
  <c r="W63" i="3" s="1"/>
  <c r="Z63" i="3" s="1"/>
  <c r="R99" i="3"/>
  <c r="W99" i="3" s="1"/>
  <c r="Z99" i="3" s="1"/>
  <c r="S83" i="3"/>
  <c r="S139" i="3"/>
  <c r="S65" i="3"/>
  <c r="R133" i="3"/>
  <c r="S80" i="3"/>
  <c r="R45" i="3"/>
  <c r="S72" i="3"/>
  <c r="AB64" i="3"/>
  <c r="S161" i="3"/>
  <c r="S114" i="3"/>
  <c r="S76" i="3"/>
  <c r="AB86" i="3"/>
  <c r="AB140" i="3"/>
  <c r="AB137" i="3"/>
  <c r="AB74" i="3"/>
  <c r="S125" i="3"/>
  <c r="R36" i="3"/>
  <c r="W36" i="3" s="1"/>
  <c r="Z36" i="3" s="1"/>
  <c r="S100" i="3"/>
  <c r="W100" i="3" s="1"/>
  <c r="Z100" i="3" s="1"/>
  <c r="R27" i="3"/>
  <c r="R151" i="3"/>
  <c r="R90" i="3"/>
  <c r="R38" i="3"/>
  <c r="W38" i="3" s="1"/>
  <c r="Z38" i="3" s="1"/>
  <c r="AB100" i="3"/>
  <c r="AB134" i="3"/>
  <c r="AB154" i="3"/>
  <c r="R84" i="3"/>
  <c r="AB132" i="3"/>
  <c r="AB130" i="3"/>
  <c r="AB87" i="3"/>
  <c r="AB77" i="3"/>
  <c r="AB30" i="3"/>
  <c r="AB120" i="3"/>
  <c r="AB50" i="3"/>
  <c r="AB115" i="3"/>
  <c r="AB59" i="3"/>
  <c r="AB114" i="3"/>
  <c r="AB43" i="3"/>
  <c r="AB144" i="3"/>
  <c r="AB71" i="3"/>
  <c r="AB105" i="3"/>
  <c r="AB93" i="3"/>
  <c r="AB135" i="3"/>
  <c r="AB51" i="3"/>
  <c r="AB95" i="3"/>
  <c r="AB19" i="3"/>
  <c r="AB103" i="3"/>
  <c r="AB83" i="3"/>
  <c r="AB156" i="3"/>
  <c r="AB108" i="3"/>
  <c r="AB82" i="3"/>
  <c r="AB18" i="3"/>
  <c r="AB85" i="3"/>
  <c r="AB158" i="3"/>
  <c r="AB92" i="3"/>
  <c r="AB80" i="3"/>
  <c r="AB112" i="3"/>
  <c r="AB98" i="3"/>
  <c r="AB94" i="3"/>
  <c r="AB16" i="3"/>
  <c r="AB63" i="3"/>
  <c r="AB141" i="3"/>
  <c r="AB28" i="3"/>
  <c r="AB13" i="3"/>
  <c r="AB90" i="3"/>
  <c r="AB76" i="3"/>
  <c r="AB111" i="3"/>
  <c r="AB12" i="3"/>
  <c r="AB162" i="3"/>
  <c r="AB128" i="3"/>
  <c r="AB67" i="3"/>
  <c r="AB48" i="3"/>
  <c r="AB122" i="3"/>
  <c r="AB147" i="3"/>
  <c r="AB148" i="3"/>
  <c r="AB36" i="3"/>
  <c r="AB145" i="3"/>
  <c r="AB96" i="3"/>
  <c r="AB35" i="3"/>
  <c r="AB45" i="3"/>
  <c r="AB101" i="3"/>
  <c r="AB161" i="3"/>
  <c r="AB27" i="3"/>
  <c r="AB150" i="3"/>
  <c r="AB33" i="3"/>
  <c r="W57" i="3"/>
  <c r="Z57" i="3" s="1"/>
  <c r="AB126" i="3"/>
  <c r="AB57" i="3"/>
  <c r="AB66" i="3"/>
  <c r="R162" i="3"/>
  <c r="R85" i="3"/>
  <c r="W85" i="3" s="1"/>
  <c r="Z85" i="3" s="1"/>
  <c r="AB84" i="3"/>
  <c r="AB119" i="3"/>
  <c r="AB61" i="3"/>
  <c r="AB138" i="3"/>
  <c r="AB113" i="3"/>
  <c r="AB47" i="3"/>
  <c r="AB41" i="3"/>
  <c r="R58" i="3"/>
  <c r="R59" i="3"/>
  <c r="W59" i="3" s="1"/>
  <c r="Z59" i="3" s="1"/>
  <c r="R113" i="3"/>
  <c r="W113" i="3" s="1"/>
  <c r="Z113" i="3" s="1"/>
  <c r="AB75" i="3"/>
  <c r="AB151" i="3"/>
  <c r="AB129" i="3"/>
  <c r="AB52" i="3"/>
  <c r="R29" i="3"/>
  <c r="W29" i="3" s="1"/>
  <c r="Z29" i="3" s="1"/>
  <c r="R69" i="3"/>
  <c r="W69" i="3" s="1"/>
  <c r="Z69" i="3" s="1"/>
  <c r="AB78" i="3"/>
  <c r="AB44" i="3"/>
  <c r="AB136" i="3"/>
  <c r="AB106" i="3"/>
  <c r="R56" i="3"/>
  <c r="S64" i="3"/>
  <c r="R141" i="3"/>
  <c r="R65" i="3"/>
  <c r="W65" i="3" s="1"/>
  <c r="Z65" i="3" s="1"/>
  <c r="R16" i="3"/>
  <c r="S21" i="3"/>
  <c r="AB88" i="3"/>
  <c r="AB65" i="3"/>
  <c r="AB20" i="3"/>
  <c r="AB117" i="3"/>
  <c r="S154" i="3"/>
  <c r="S120" i="3"/>
  <c r="AB15" i="3"/>
  <c r="R124" i="3"/>
  <c r="W124" i="3" s="1"/>
  <c r="Z124" i="3" s="1"/>
  <c r="AB149" i="3"/>
  <c r="S104" i="3"/>
  <c r="W104" i="3" s="1"/>
  <c r="Z104" i="3" s="1"/>
  <c r="AB46" i="3"/>
  <c r="AB102" i="3"/>
  <c r="AB157" i="3"/>
  <c r="AB104" i="3"/>
  <c r="AB139" i="3"/>
  <c r="R20" i="3"/>
  <c r="W20" i="3" s="1"/>
  <c r="Z20" i="3" s="1"/>
  <c r="S81" i="3"/>
  <c r="S17" i="3"/>
  <c r="S144" i="3"/>
  <c r="R117" i="3"/>
  <c r="W117" i="3" s="1"/>
  <c r="Z117" i="3" s="1"/>
  <c r="R91" i="3"/>
  <c r="R102" i="3"/>
  <c r="AB32" i="3"/>
  <c r="AB133" i="3"/>
  <c r="AB70" i="3"/>
  <c r="AB110" i="3"/>
  <c r="AB146" i="3"/>
  <c r="R22" i="3"/>
  <c r="W22" i="3" s="1"/>
  <c r="Z22" i="3" s="1"/>
  <c r="X11" i="3"/>
  <c r="W107" i="3" l="1"/>
  <c r="Z107" i="3" s="1"/>
  <c r="W89" i="3"/>
  <c r="Z89" i="3" s="1"/>
  <c r="W34" i="3"/>
  <c r="Z34" i="3" s="1"/>
  <c r="W60" i="3"/>
  <c r="Z60" i="3" s="1"/>
  <c r="W159" i="3"/>
  <c r="Z159" i="3" s="1"/>
  <c r="W26" i="3"/>
  <c r="Z26" i="3" s="1"/>
  <c r="W74" i="3"/>
  <c r="Z74" i="3" s="1"/>
  <c r="T11" i="3"/>
  <c r="T10" i="3" s="1"/>
  <c r="W162" i="3"/>
  <c r="Z162" i="3" s="1"/>
  <c r="W103" i="3"/>
  <c r="Z103" i="3" s="1"/>
  <c r="W160" i="3"/>
  <c r="Z160" i="3" s="1"/>
  <c r="W102" i="3"/>
  <c r="Z102" i="3" s="1"/>
  <c r="W51" i="3"/>
  <c r="Z51" i="3" s="1"/>
  <c r="W135" i="3"/>
  <c r="Z135" i="3" s="1"/>
  <c r="W92" i="3"/>
  <c r="Z92" i="3" s="1"/>
  <c r="W48" i="3"/>
  <c r="Z48" i="3" s="1"/>
  <c r="W125" i="3"/>
  <c r="Z125" i="3" s="1"/>
  <c r="W91" i="3"/>
  <c r="Z91" i="3" s="1"/>
  <c r="W145" i="3"/>
  <c r="Z145" i="3" s="1"/>
  <c r="W98" i="3"/>
  <c r="Z98" i="3" s="1"/>
  <c r="W21" i="3"/>
  <c r="Z21" i="3" s="1"/>
  <c r="R11" i="3"/>
  <c r="R10" i="3" s="1"/>
  <c r="W12" i="3"/>
  <c r="W77" i="3"/>
  <c r="Z77" i="3" s="1"/>
  <c r="W132" i="3"/>
  <c r="Z132" i="3" s="1"/>
  <c r="W16" i="3"/>
  <c r="Z16" i="3" s="1"/>
  <c r="W122" i="3"/>
  <c r="Z122" i="3" s="1"/>
  <c r="W76" i="3"/>
  <c r="Z76" i="3" s="1"/>
  <c r="W147" i="3"/>
  <c r="Z147" i="3" s="1"/>
  <c r="W45" i="3"/>
  <c r="Z45" i="3" s="1"/>
  <c r="W140" i="3"/>
  <c r="Z140" i="3" s="1"/>
  <c r="W39" i="3"/>
  <c r="Z39" i="3" s="1"/>
  <c r="W131" i="3"/>
  <c r="Z131" i="3" s="1"/>
  <c r="W82" i="3"/>
  <c r="Z82" i="3" s="1"/>
  <c r="W114" i="3"/>
  <c r="Z114" i="3" s="1"/>
  <c r="W154" i="3"/>
  <c r="Z154" i="3" s="1"/>
  <c r="W47" i="3"/>
  <c r="Z47" i="3" s="1"/>
  <c r="W55" i="3"/>
  <c r="Z55" i="3" s="1"/>
  <c r="W56" i="3"/>
  <c r="Z56" i="3" s="1"/>
  <c r="AA93" i="3"/>
  <c r="AA75" i="3"/>
  <c r="AA114" i="3"/>
  <c r="AA50" i="3"/>
  <c r="AA88" i="3"/>
  <c r="AA120" i="3"/>
  <c r="AA30" i="3"/>
  <c r="AA112" i="3"/>
  <c r="AA51" i="3"/>
  <c r="AA118" i="3"/>
  <c r="AA43" i="3"/>
  <c r="AA37" i="3"/>
  <c r="AA139" i="3"/>
  <c r="AA53" i="3"/>
  <c r="AA149" i="3"/>
  <c r="AA107" i="3"/>
  <c r="AA101" i="3"/>
  <c r="AA46" i="3"/>
  <c r="AA109" i="3"/>
  <c r="AA89" i="3"/>
  <c r="AA98" i="3"/>
  <c r="AA159" i="3"/>
  <c r="AA117" i="3"/>
  <c r="AA19" i="3"/>
  <c r="AA142" i="3"/>
  <c r="AA71" i="3"/>
  <c r="AA69" i="3"/>
  <c r="AA39" i="3"/>
  <c r="AA143" i="3"/>
  <c r="AA130" i="3"/>
  <c r="AA141" i="3"/>
  <c r="AA106" i="3"/>
  <c r="AA158" i="3"/>
  <c r="AA132" i="3"/>
  <c r="AA38" i="3"/>
  <c r="AA45" i="3"/>
  <c r="AA32" i="3"/>
  <c r="AA150" i="3"/>
  <c r="AA155" i="3"/>
  <c r="AA108" i="3"/>
  <c r="AA52" i="3"/>
  <c r="AA67" i="3"/>
  <c r="AA44" i="3"/>
  <c r="AA137" i="3"/>
  <c r="AA135" i="3"/>
  <c r="AA86" i="3"/>
  <c r="AA20" i="3"/>
  <c r="AA90" i="3"/>
  <c r="AA41" i="3"/>
  <c r="AA35" i="3"/>
  <c r="AA16" i="3"/>
  <c r="AA113" i="3"/>
  <c r="AA68" i="3"/>
  <c r="AA62" i="3"/>
  <c r="AA72" i="3"/>
  <c r="AA145" i="3"/>
  <c r="AA147" i="3"/>
  <c r="AA136" i="3"/>
  <c r="AA47" i="3"/>
  <c r="AA61" i="3"/>
  <c r="AA26" i="3"/>
  <c r="AA29" i="3"/>
  <c r="AA54" i="3"/>
  <c r="AA91" i="3"/>
  <c r="AA22" i="3"/>
  <c r="AA140" i="3"/>
  <c r="AA153" i="3"/>
  <c r="AA36" i="3"/>
  <c r="AA66" i="3"/>
  <c r="AA121" i="3"/>
  <c r="AA125" i="3"/>
  <c r="AA70" i="3"/>
  <c r="AA138" i="3"/>
  <c r="AA60" i="3"/>
  <c r="AA103" i="3"/>
  <c r="AA122" i="3"/>
  <c r="AA27" i="3"/>
  <c r="AA76" i="3"/>
  <c r="AA127" i="3"/>
  <c r="AA123" i="3"/>
  <c r="AA99" i="3"/>
  <c r="AA42" i="3"/>
  <c r="AA78" i="3"/>
  <c r="AA94" i="3"/>
  <c r="AA110" i="3"/>
  <c r="AA92" i="3"/>
  <c r="AA21" i="3"/>
  <c r="AA87" i="3"/>
  <c r="AA84" i="3"/>
  <c r="AA104" i="3"/>
  <c r="AA28" i="3"/>
  <c r="AA17" i="3"/>
  <c r="AA56" i="3"/>
  <c r="AA24" i="3"/>
  <c r="AA156" i="3"/>
  <c r="AA57" i="3"/>
  <c r="AA73" i="3"/>
  <c r="AA131" i="3"/>
  <c r="AA34" i="3"/>
  <c r="AA31" i="3"/>
  <c r="AA82" i="3"/>
  <c r="AA23" i="3"/>
  <c r="AA40" i="3"/>
  <c r="AA111" i="3"/>
  <c r="AA160" i="3"/>
  <c r="AA128" i="3"/>
  <c r="AA95" i="3"/>
  <c r="AA81" i="3"/>
  <c r="AA157" i="3"/>
  <c r="AA133" i="3"/>
  <c r="AA85" i="3"/>
  <c r="AA74" i="3"/>
  <c r="AA154" i="3"/>
  <c r="AA102" i="3"/>
  <c r="AA119" i="3"/>
  <c r="AA63" i="3"/>
  <c r="AA55" i="3"/>
  <c r="AA151" i="3"/>
  <c r="AA48" i="3"/>
  <c r="AA15" i="3"/>
  <c r="AA79" i="3"/>
  <c r="AA49" i="3"/>
  <c r="AA33" i="3"/>
  <c r="AA25" i="3"/>
  <c r="AA12" i="3"/>
  <c r="AA18" i="3"/>
  <c r="C4" i="3"/>
  <c r="AA134" i="3"/>
  <c r="AA115" i="3"/>
  <c r="AA146" i="3"/>
  <c r="AA105" i="3"/>
  <c r="AA148" i="3"/>
  <c r="AA58" i="3"/>
  <c r="AA65" i="3"/>
  <c r="AA162" i="3"/>
  <c r="AA144" i="3"/>
  <c r="AA126" i="3"/>
  <c r="AA152" i="3"/>
  <c r="AA116" i="3"/>
  <c r="AA64" i="3"/>
  <c r="AA100" i="3"/>
  <c r="AA97" i="3"/>
  <c r="AA124" i="3"/>
  <c r="AA77" i="3"/>
  <c r="AA59" i="3"/>
  <c r="AA83" i="3"/>
  <c r="AA80" i="3"/>
  <c r="AA13" i="3"/>
  <c r="AA161" i="3"/>
  <c r="AA129" i="3"/>
  <c r="AA96" i="3"/>
  <c r="W151" i="3"/>
  <c r="Z151" i="3" s="1"/>
  <c r="W15" i="3"/>
  <c r="Z15" i="3" s="1"/>
  <c r="W136" i="3"/>
  <c r="Z136" i="3" s="1"/>
  <c r="W119" i="3"/>
  <c r="Z119" i="3" s="1"/>
  <c r="W152" i="3"/>
  <c r="Z152" i="3" s="1"/>
  <c r="W161" i="3"/>
  <c r="Z161" i="3" s="1"/>
  <c r="S11" i="3"/>
  <c r="S10" i="3" s="1"/>
  <c r="W50" i="3"/>
  <c r="Z50" i="3" s="1"/>
  <c r="W106" i="3"/>
  <c r="Z106" i="3" s="1"/>
  <c r="W31" i="3"/>
  <c r="Z31" i="3" s="1"/>
  <c r="W79" i="3"/>
  <c r="Z79" i="3" s="1"/>
  <c r="W71" i="3"/>
  <c r="Z71" i="3" s="1"/>
  <c r="W96" i="3"/>
  <c r="Z96" i="3" s="1"/>
  <c r="AB11" i="3"/>
  <c r="W142" i="3"/>
  <c r="Z142" i="3" s="1"/>
  <c r="W109" i="3"/>
  <c r="Z109" i="3" s="1"/>
  <c r="W146" i="3"/>
  <c r="Z146" i="3" s="1"/>
  <c r="W58" i="3"/>
  <c r="Z58" i="3" s="1"/>
  <c r="W84" i="3"/>
  <c r="Z84" i="3" s="1"/>
  <c r="W44" i="3"/>
  <c r="Z44" i="3" s="1"/>
  <c r="W88" i="3"/>
  <c r="Z88" i="3" s="1"/>
  <c r="W141" i="3"/>
  <c r="Z141" i="3" s="1"/>
  <c r="W153" i="3"/>
  <c r="Z153" i="3" s="1"/>
  <c r="W93" i="3"/>
  <c r="Z93" i="3" s="1"/>
  <c r="W17" i="3"/>
  <c r="Z17" i="3" s="1"/>
  <c r="W52" i="3"/>
  <c r="Z52" i="3" s="1"/>
  <c r="W133" i="3"/>
  <c r="Z133" i="3" s="1"/>
  <c r="W75" i="3"/>
  <c r="Z75" i="3" s="1"/>
  <c r="W121" i="3"/>
  <c r="Z121" i="3" s="1"/>
  <c r="W90" i="3"/>
  <c r="Z90" i="3" s="1"/>
  <c r="W116" i="3"/>
  <c r="Z116" i="3" s="1"/>
  <c r="W42" i="3"/>
  <c r="Z42" i="3" s="1"/>
  <c r="W19" i="3"/>
  <c r="Z19" i="3" s="1"/>
  <c r="AA14" i="3"/>
  <c r="W27" i="3"/>
  <c r="Z27" i="3" s="1"/>
  <c r="W14" i="3"/>
  <c r="Z14" i="3" s="1"/>
  <c r="W13" i="3"/>
  <c r="Z13" i="3" s="1"/>
  <c r="W120" i="3"/>
  <c r="Z120" i="3" s="1"/>
  <c r="W24" i="3"/>
  <c r="Z24" i="3" s="1"/>
  <c r="W25" i="3"/>
  <c r="Z25" i="3" s="1"/>
  <c r="W30" i="3"/>
  <c r="Z30" i="3" s="1"/>
  <c r="AA11" i="3" l="1"/>
  <c r="Z12" i="3"/>
  <c r="W11" i="3"/>
  <c r="Z11" i="3" l="1"/>
  <c r="AC12" i="3"/>
  <c r="AD12" i="3" l="1"/>
  <c r="C6" i="3"/>
  <c r="AC108" i="3"/>
  <c r="AD108" i="3" s="1"/>
  <c r="AC117" i="3"/>
  <c r="AD117" i="3" s="1"/>
  <c r="AC150" i="3"/>
  <c r="AD150" i="3" s="1"/>
  <c r="AC130" i="3"/>
  <c r="AD130" i="3" s="1"/>
  <c r="AC64" i="3"/>
  <c r="AD64" i="3" s="1"/>
  <c r="AC41" i="3"/>
  <c r="AD41" i="3" s="1"/>
  <c r="AC63" i="3"/>
  <c r="AD63" i="3" s="1"/>
  <c r="AC72" i="3"/>
  <c r="AD72" i="3" s="1"/>
  <c r="AC138" i="3"/>
  <c r="AD138" i="3" s="1"/>
  <c r="AC69" i="3"/>
  <c r="AD69" i="3" s="1"/>
  <c r="AC156" i="3"/>
  <c r="AD156" i="3" s="1"/>
  <c r="AC62" i="3"/>
  <c r="AD62" i="3" s="1"/>
  <c r="AC61" i="3"/>
  <c r="AD61" i="3" s="1"/>
  <c r="AC81" i="3"/>
  <c r="AD81" i="3" s="1"/>
  <c r="AC86" i="3"/>
  <c r="AD86" i="3" s="1"/>
  <c r="AC148" i="3"/>
  <c r="AD148" i="3" s="1"/>
  <c r="AC118" i="3"/>
  <c r="AD118" i="3" s="1"/>
  <c r="AC111" i="3"/>
  <c r="AD111" i="3" s="1"/>
  <c r="AC124" i="3"/>
  <c r="AD124" i="3" s="1"/>
  <c r="AC37" i="3"/>
  <c r="AD37" i="3" s="1"/>
  <c r="AC32" i="3"/>
  <c r="AD32" i="3" s="1"/>
  <c r="AC126" i="3"/>
  <c r="AD126" i="3" s="1"/>
  <c r="AC113" i="3"/>
  <c r="AD113" i="3" s="1"/>
  <c r="AC65" i="3"/>
  <c r="AD65" i="3" s="1"/>
  <c r="AC144" i="3"/>
  <c r="AD144" i="3" s="1"/>
  <c r="AC112" i="3"/>
  <c r="AD112" i="3" s="1"/>
  <c r="AC33" i="3"/>
  <c r="AD33" i="3" s="1"/>
  <c r="AC123" i="3"/>
  <c r="AD123" i="3" s="1"/>
  <c r="AC143" i="3"/>
  <c r="AD143" i="3" s="1"/>
  <c r="AC66" i="3"/>
  <c r="AD66" i="3" s="1"/>
  <c r="AC29" i="3"/>
  <c r="AD29" i="3" s="1"/>
  <c r="AC49" i="3"/>
  <c r="AD49" i="3" s="1"/>
  <c r="AC104" i="3"/>
  <c r="AD104" i="3" s="1"/>
  <c r="AC97" i="3"/>
  <c r="AD97" i="3" s="1"/>
  <c r="AC95" i="3"/>
  <c r="AD95" i="3" s="1"/>
  <c r="AC85" i="3"/>
  <c r="AD85" i="3" s="1"/>
  <c r="AC83" i="3"/>
  <c r="AD83" i="3" s="1"/>
  <c r="AC99" i="3"/>
  <c r="AD99" i="3" s="1"/>
  <c r="AC53" i="3"/>
  <c r="AD53" i="3" s="1"/>
  <c r="AC134" i="3"/>
  <c r="AD134" i="3" s="1"/>
  <c r="AC105" i="3"/>
  <c r="AD105" i="3" s="1"/>
  <c r="AC36" i="3"/>
  <c r="AD36" i="3" s="1"/>
  <c r="AC100" i="3"/>
  <c r="AD100" i="3" s="1"/>
  <c r="AC149" i="3"/>
  <c r="AD149" i="3" s="1"/>
  <c r="AC101" i="3"/>
  <c r="AD101" i="3" s="1"/>
  <c r="AC155" i="3"/>
  <c r="AD155" i="3" s="1"/>
  <c r="AC137" i="3"/>
  <c r="AD137" i="3" s="1"/>
  <c r="AC70" i="3"/>
  <c r="AD70" i="3" s="1"/>
  <c r="AC59" i="3"/>
  <c r="AD59" i="3" s="1"/>
  <c r="AC80" i="3"/>
  <c r="AD80" i="3" s="1"/>
  <c r="AC38" i="3"/>
  <c r="AD38" i="3" s="1"/>
  <c r="AC87" i="3"/>
  <c r="AD87" i="3" s="1"/>
  <c r="AC18" i="3"/>
  <c r="AD18" i="3" s="1"/>
  <c r="AC54" i="3"/>
  <c r="AD54" i="3" s="1"/>
  <c r="AC40" i="3"/>
  <c r="AD40" i="3" s="1"/>
  <c r="AC73" i="3"/>
  <c r="AD73" i="3" s="1"/>
  <c r="AC128" i="3"/>
  <c r="AD128" i="3" s="1"/>
  <c r="AC158" i="3"/>
  <c r="AD158" i="3" s="1"/>
  <c r="AC35" i="3"/>
  <c r="AD35" i="3" s="1"/>
  <c r="AC115" i="3"/>
  <c r="AD115" i="3" s="1"/>
  <c r="AC22" i="3"/>
  <c r="AD22" i="3" s="1"/>
  <c r="AC67" i="3"/>
  <c r="AD67" i="3" s="1"/>
  <c r="AC20" i="3"/>
  <c r="AD20" i="3" s="1"/>
  <c r="AC28" i="3"/>
  <c r="AD28" i="3" s="1"/>
  <c r="AC157" i="3"/>
  <c r="AD157" i="3" s="1"/>
  <c r="AC57" i="3"/>
  <c r="AD57" i="3" s="1"/>
  <c r="AC110" i="3"/>
  <c r="AD110" i="3" s="1"/>
  <c r="AC68" i="3"/>
  <c r="AD68" i="3" s="1"/>
  <c r="AC46" i="3"/>
  <c r="AD46" i="3" s="1"/>
  <c r="AC23" i="3"/>
  <c r="AD23" i="3" s="1"/>
  <c r="AC127" i="3"/>
  <c r="AD127" i="3" s="1"/>
  <c r="AC43" i="3"/>
  <c r="AD43" i="3" s="1"/>
  <c r="AC139" i="3"/>
  <c r="AD139" i="3" s="1"/>
  <c r="AC129" i="3"/>
  <c r="AD129" i="3" s="1"/>
  <c r="AC94" i="3"/>
  <c r="AD94" i="3" s="1"/>
  <c r="AC78" i="3"/>
  <c r="AD78" i="3" s="1"/>
  <c r="AC17" i="3"/>
  <c r="AD17" i="3" s="1"/>
  <c r="AC114" i="3"/>
  <c r="AD114" i="3" s="1"/>
  <c r="AC162" i="3"/>
  <c r="AD162" i="3" s="1"/>
  <c r="AC146" i="3"/>
  <c r="AD146" i="3" s="1"/>
  <c r="AC34" i="3"/>
  <c r="AD34" i="3" s="1"/>
  <c r="AC79" i="3"/>
  <c r="AD79" i="3" s="1"/>
  <c r="AC47" i="3"/>
  <c r="AD47" i="3" s="1"/>
  <c r="AC103" i="3"/>
  <c r="AD103" i="3" s="1"/>
  <c r="AC142" i="3"/>
  <c r="AD142" i="3" s="1"/>
  <c r="AC119" i="3"/>
  <c r="AD119" i="3" s="1"/>
  <c r="AC151" i="3"/>
  <c r="AD151" i="3" s="1"/>
  <c r="AC93" i="3"/>
  <c r="AD93" i="3" s="1"/>
  <c r="AC132" i="3"/>
  <c r="AD132" i="3" s="1"/>
  <c r="AC19" i="3"/>
  <c r="AD19" i="3" s="1"/>
  <c r="AC58" i="3"/>
  <c r="AD58" i="3" s="1"/>
  <c r="AC74" i="3"/>
  <c r="AD74" i="3" s="1"/>
  <c r="AC50" i="3"/>
  <c r="AD50" i="3" s="1"/>
  <c r="AC122" i="3"/>
  <c r="AD122" i="3" s="1"/>
  <c r="AC152" i="3"/>
  <c r="AD152" i="3" s="1"/>
  <c r="AC84" i="3"/>
  <c r="AD84" i="3" s="1"/>
  <c r="AC13" i="3"/>
  <c r="AD13" i="3" s="1"/>
  <c r="AC133" i="3"/>
  <c r="AD133" i="3" s="1"/>
  <c r="AC15" i="3"/>
  <c r="AD15" i="3" s="1"/>
  <c r="AC102" i="3"/>
  <c r="AD102" i="3" s="1"/>
  <c r="AC25" i="3"/>
  <c r="AD25" i="3" s="1"/>
  <c r="AC91" i="3"/>
  <c r="AD91" i="3" s="1"/>
  <c r="AC153" i="3"/>
  <c r="AD153" i="3" s="1"/>
  <c r="AC26" i="3"/>
  <c r="AD26" i="3" s="1"/>
  <c r="AC14" i="3"/>
  <c r="AD14" i="3" s="1"/>
  <c r="AC145" i="3"/>
  <c r="AD145" i="3" s="1"/>
  <c r="AC121" i="3"/>
  <c r="AD121" i="3" s="1"/>
  <c r="AC106" i="3"/>
  <c r="AD106" i="3" s="1"/>
  <c r="AC48" i="3"/>
  <c r="AD48" i="3" s="1"/>
  <c r="AC159" i="3"/>
  <c r="AD159" i="3" s="1"/>
  <c r="AC160" i="3"/>
  <c r="AD160" i="3" s="1"/>
  <c r="AC39" i="3"/>
  <c r="AD39" i="3" s="1"/>
  <c r="AC77" i="3"/>
  <c r="AD77" i="3" s="1"/>
  <c r="AC21" i="3"/>
  <c r="AD21" i="3" s="1"/>
  <c r="AC107" i="3"/>
  <c r="AD107" i="3" s="1"/>
  <c r="AC71" i="3"/>
  <c r="AD71" i="3" s="1"/>
  <c r="AC31" i="3"/>
  <c r="AD31" i="3" s="1"/>
  <c r="AC44" i="3"/>
  <c r="AD44" i="3" s="1"/>
  <c r="AC60" i="3"/>
  <c r="AD60" i="3" s="1"/>
  <c r="AC16" i="3"/>
  <c r="AD16" i="3" s="1"/>
  <c r="AC75" i="3"/>
  <c r="AD75" i="3" s="1"/>
  <c r="AC30" i="3"/>
  <c r="AD30" i="3" s="1"/>
  <c r="AC88" i="3"/>
  <c r="AD88" i="3" s="1"/>
  <c r="AC92" i="3"/>
  <c r="AD92" i="3" s="1"/>
  <c r="AC140" i="3"/>
  <c r="AD140" i="3" s="1"/>
  <c r="AC161" i="3"/>
  <c r="AD161" i="3" s="1"/>
  <c r="AC154" i="3"/>
  <c r="AD154" i="3" s="1"/>
  <c r="AC51" i="3"/>
  <c r="AD51" i="3" s="1"/>
  <c r="AC24" i="3"/>
  <c r="AD24" i="3" s="1"/>
  <c r="AC55" i="3"/>
  <c r="AD55" i="3" s="1"/>
  <c r="AC45" i="3"/>
  <c r="AD45" i="3" s="1"/>
  <c r="AC98" i="3"/>
  <c r="AD98" i="3" s="1"/>
  <c r="AC52" i="3"/>
  <c r="AD52" i="3" s="1"/>
  <c r="AC147" i="3"/>
  <c r="AD147" i="3" s="1"/>
  <c r="AC56" i="3"/>
  <c r="AD56" i="3" s="1"/>
  <c r="AC76" i="3"/>
  <c r="AD76" i="3" s="1"/>
  <c r="AC90" i="3"/>
  <c r="AD90" i="3" s="1"/>
  <c r="AC135" i="3"/>
  <c r="AD135" i="3" s="1"/>
  <c r="AC141" i="3"/>
  <c r="AD141" i="3" s="1"/>
  <c r="AC125" i="3"/>
  <c r="AD125" i="3" s="1"/>
  <c r="AC27" i="3"/>
  <c r="AD27" i="3" s="1"/>
  <c r="AC42" i="3"/>
  <c r="AD42" i="3" s="1"/>
  <c r="AC116" i="3"/>
  <c r="AD116" i="3" s="1"/>
  <c r="AC89" i="3"/>
  <c r="AD89" i="3" s="1"/>
  <c r="AC131" i="3"/>
  <c r="AD131" i="3" s="1"/>
  <c r="AC120" i="3"/>
  <c r="AD120" i="3" s="1"/>
  <c r="AC136" i="3"/>
  <c r="AD136" i="3" s="1"/>
  <c r="AC82" i="3"/>
  <c r="AD82" i="3" s="1"/>
  <c r="AC109" i="3"/>
  <c r="AD109" i="3" s="1"/>
  <c r="AC96" i="3"/>
  <c r="AD96" i="3" s="1"/>
  <c r="AD11" i="3" l="1"/>
  <c r="AC11" i="3"/>
</calcChain>
</file>

<file path=xl/sharedStrings.xml><?xml version="1.0" encoding="utf-8"?>
<sst xmlns="http://schemas.openxmlformats.org/spreadsheetml/2006/main" count="712" uniqueCount="265">
  <si>
    <t>Experts at Hand (EAH) and LA SEND Transformation Fund (2026-27): allocations to local authorities</t>
  </si>
  <si>
    <t>What this spreadsheet shows</t>
  </si>
  <si>
    <t>This spreadsheet shows how local authorities' (LAs') allocations for the 2026-27 EAH and LA SEND Transformation Fund have been calculated.</t>
  </si>
  <si>
    <t xml:space="preserve">These allocations show Experts at Hand and LA SEND Transformation funding as one combined total for each local authority. </t>
  </si>
  <si>
    <t>Expectations on how local authorities should use funding to meet those two different purposes is included in the accompanying methodology document, and will be set out in the Conditions of Grant.</t>
  </si>
  <si>
    <t>Allocations are shown for LA geography as at 1st April 2026; subsequent changes to LA geography are not reflected.</t>
  </si>
  <si>
    <t>If you have queries about the calculation for particular LAs, or about the data we have used, you can find more information in the methodology document.</t>
  </si>
  <si>
    <t>If this does not answer your query, please contact the Department through:</t>
  </si>
  <si>
    <t>Contact the Department for Education (DfE) - GOV.UK</t>
  </si>
  <si>
    <t>Glossary</t>
  </si>
  <si>
    <t>The following terms and abbreviations are used in this workbook:</t>
  </si>
  <si>
    <t>Abbreviation</t>
  </si>
  <si>
    <t>Stands for</t>
  </si>
  <si>
    <t>ACA</t>
  </si>
  <si>
    <t>Area cost adjustment</t>
  </si>
  <si>
    <t>EAH</t>
  </si>
  <si>
    <t>Experts at Hand</t>
  </si>
  <si>
    <t>EY</t>
  </si>
  <si>
    <t>Early Years</t>
  </si>
  <si>
    <t>FSM6</t>
  </si>
  <si>
    <t xml:space="preserve">Eligible for free school meals (FSM) at any point in the last six years. (The expansion of FSM to all children in households in receipt of universal credit from the start of the 2026/27 </t>
  </si>
  <si>
    <t>academic year will not affect FSM6. FSM6 will instead continue to be based on the FSM eligibility criteria from before the expansion.)</t>
  </si>
  <si>
    <t>LA</t>
  </si>
  <si>
    <t>Local authority</t>
  </si>
  <si>
    <t>LPA</t>
  </si>
  <si>
    <t>Low prior attainment</t>
  </si>
  <si>
    <t>PTE</t>
  </si>
  <si>
    <t>Part time equivalent</t>
  </si>
  <si>
    <t>SEND</t>
  </si>
  <si>
    <t>Special educational needs and disabilities</t>
  </si>
  <si>
    <t>EAH and LA SEND Transformation Fund (2026-27): allocations to local authorities</t>
  </si>
  <si>
    <t>Region
(alphabetical order)</t>
  </si>
  <si>
    <t>LA number</t>
  </si>
  <si>
    <t>LA name
(alphabetical order within region)</t>
  </si>
  <si>
    <t>Allocation</t>
  </si>
  <si>
    <t>England total</t>
  </si>
  <si>
    <t xml:space="preserve">EAST MIDLANDS </t>
  </si>
  <si>
    <t>Derby</t>
  </si>
  <si>
    <t>Derbyshire</t>
  </si>
  <si>
    <t>Leicester</t>
  </si>
  <si>
    <t>Leicestershire</t>
  </si>
  <si>
    <t>Lincolnshire</t>
  </si>
  <si>
    <t>North Northamptonshire</t>
  </si>
  <si>
    <t>Nottingham</t>
  </si>
  <si>
    <t>Nottinghamshire</t>
  </si>
  <si>
    <t>Rutland</t>
  </si>
  <si>
    <t>West Northamptonshire</t>
  </si>
  <si>
    <t xml:space="preserve">EAST OF ENGLAND </t>
  </si>
  <si>
    <t>Bedford</t>
  </si>
  <si>
    <t>Cambridgeshire</t>
  </si>
  <si>
    <t>Central Bedfordshire</t>
  </si>
  <si>
    <t>Essex</t>
  </si>
  <si>
    <t>Hertfordshire</t>
  </si>
  <si>
    <t>Luton</t>
  </si>
  <si>
    <t>Norfolk</t>
  </si>
  <si>
    <t>Peterborough</t>
  </si>
  <si>
    <t>Southend-on-Sea</t>
  </si>
  <si>
    <t>Suffolk</t>
  </si>
  <si>
    <t>Thurrock</t>
  </si>
  <si>
    <t xml:space="preserve">INNER LONDON </t>
  </si>
  <si>
    <t>Camden</t>
  </si>
  <si>
    <t>Hackney</t>
  </si>
  <si>
    <t>Hammersmith and Fulham</t>
  </si>
  <si>
    <t>Haringey</t>
  </si>
  <si>
    <t>Islington</t>
  </si>
  <si>
    <t>Kensington and Chelsea</t>
  </si>
  <si>
    <t>Lambeth</t>
  </si>
  <si>
    <t>Lewisham</t>
  </si>
  <si>
    <t>Newham</t>
  </si>
  <si>
    <t>Southwark</t>
  </si>
  <si>
    <t>Tower Hamlets</t>
  </si>
  <si>
    <t>Wandsworth</t>
  </si>
  <si>
    <t>Westminster</t>
  </si>
  <si>
    <t xml:space="preserve">NORTH EAST </t>
  </si>
  <si>
    <t>County Durham</t>
  </si>
  <si>
    <t>Darlington</t>
  </si>
  <si>
    <t>Gateshead</t>
  </si>
  <si>
    <t>Hartlepool</t>
  </si>
  <si>
    <t>Middlesbrough</t>
  </si>
  <si>
    <t>Newcastle upon Tyne</t>
  </si>
  <si>
    <t>North Tyneside</t>
  </si>
  <si>
    <t>Northumberland</t>
  </si>
  <si>
    <t>Redcar and Cleveland</t>
  </si>
  <si>
    <t>South Tyneside</t>
  </si>
  <si>
    <t>Stockton-on-Tees</t>
  </si>
  <si>
    <t>Sunderland</t>
  </si>
  <si>
    <t xml:space="preserve">NORTH WEST </t>
  </si>
  <si>
    <t>Blackburn with Darwen</t>
  </si>
  <si>
    <t>Blackpool</t>
  </si>
  <si>
    <t>Bolton</t>
  </si>
  <si>
    <t>Bury</t>
  </si>
  <si>
    <t>Cheshire East</t>
  </si>
  <si>
    <t>Cheshire West And Chester</t>
  </si>
  <si>
    <t>Cumberland</t>
  </si>
  <si>
    <t>Halton</t>
  </si>
  <si>
    <t>Knowsley</t>
  </si>
  <si>
    <t>Lancashire</t>
  </si>
  <si>
    <t>Liverpool</t>
  </si>
  <si>
    <t>Manchester</t>
  </si>
  <si>
    <t>Oldham</t>
  </si>
  <si>
    <t>Rochdale</t>
  </si>
  <si>
    <t>Salford</t>
  </si>
  <si>
    <t>Sefton</t>
  </si>
  <si>
    <t>St. Helens</t>
  </si>
  <si>
    <t>Stockport</t>
  </si>
  <si>
    <t>Tameside</t>
  </si>
  <si>
    <t>Trafford</t>
  </si>
  <si>
    <t>Warrington</t>
  </si>
  <si>
    <t>Westmorland and Furness</t>
  </si>
  <si>
    <t>Wigan</t>
  </si>
  <si>
    <t>Wirral</t>
  </si>
  <si>
    <t xml:space="preserve">OUTER LONDON </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</si>
  <si>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</si>
  <si>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</si>
  <si>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</si>
  <si>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</si>
  <si>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</si>
  <si>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</si>
  <si>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</si>
  <si>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</si>
  <si>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</si>
  <si>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</si>
  <si>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</si>
  <si>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</si>
  <si>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</si>
  <si>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</si>
  <si>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</si>
  <si>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</si>
  <si>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</si>
  <si>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</si>
  <si>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</si>
  <si>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 xml:space="preserve">SOUTH EAST </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</si>
  <si>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</si>
  <si>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</si>
  <si>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</si>
  <si>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</si>
  <si>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</si>
  <si>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</si>
  <si>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</si>
  <si>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</si>
  <si>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</si>
  <si>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</si>
  <si>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</si>
  <si>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</si>
  <si>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</si>
  <si>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</si>
  <si>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</si>
  <si>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</si>
  <si>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</si>
  <si>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</si>
  <si>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</si>
  <si>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t xml:space="preserve">SOUTH WEST </t>
  </si>
  <si>
    <t>Bath and North East Somerset</t>
  </si>
  <si>
    <t>Bournemouth, Christchurch and Poole</t>
  </si>
  <si>
    <t>Bristol, City of</t>
  </si>
  <si>
    <t>Cornwall</t>
  </si>
  <si>
    <t>Devon</t>
  </si>
  <si>
    <t>Dorset</t>
  </si>
  <si>
    <t>Gloucestershire</t>
  </si>
  <si>
    <t>North Somerset</t>
  </si>
  <si>
    <t>Plymouth</t>
  </si>
  <si>
    <t>Somerset</t>
  </si>
  <si>
    <t>South Gloucestershire</t>
  </si>
  <si>
    <t>Swindon</t>
  </si>
  <si>
    <t>Torbay</t>
  </si>
  <si>
    <t>Wiltshire</t>
  </si>
  <si>
    <t xml:space="preserve">WEST MIDLANDS </t>
  </si>
  <si>
    <t>Birmingham</t>
  </si>
  <si>
    <t>Coventry</t>
  </si>
  <si>
    <t>Dudley</t>
  </si>
  <si>
    <t>Herefordshire, County of</t>
  </si>
  <si>
    <t>Sandwell</t>
  </si>
  <si>
    <t>Shropshire</t>
  </si>
  <si>
    <t>Solihull</t>
  </si>
  <si>
    <t>Staffordshire</t>
  </si>
  <si>
    <t>Stoke-on-Trent</t>
  </si>
  <si>
    <t>Telford and Wrekin</t>
  </si>
  <si>
    <t>Walsall</t>
  </si>
  <si>
    <t>Warwickshire</t>
  </si>
  <si>
    <t>Wolverhampton</t>
  </si>
  <si>
    <t>Worcestershire</t>
  </si>
  <si>
    <t xml:space="preserve">YORKSHIRE AND THE HUMBER </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</si>
  <si>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</si>
  <si>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</si>
  <si>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</si>
  <si>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</si>
  <si>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</si>
  <si>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</si>
  <si>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</si>
  <si>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</si>
  <si>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</si>
  <si>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</si>
  <si>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</si>
  <si>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</si>
  <si>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</si>
  <si>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</si>
  <si>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</si>
  <si>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t>EAH and LA SEND Transformation Fund (2026 to 2027): step-by-step guide to local authority allocations</t>
  </si>
  <si>
    <t>Effective rate</t>
  </si>
  <si>
    <t>Total Funding</t>
  </si>
  <si>
    <t>Per child or young person</t>
  </si>
  <si>
    <t>Per FSM6 child or young person</t>
  </si>
  <si>
    <t>Per scaled LPA child or young person</t>
  </si>
  <si>
    <t>Child/Young person counts for each phase</t>
  </si>
  <si>
    <t>FSM6 proportions</t>
  </si>
  <si>
    <t>LPA proportions</t>
  </si>
  <si>
    <t>LPA child/young person counts (unscaled)</t>
  </si>
  <si>
    <t>LPA child/young person counts (scaled)</t>
  </si>
  <si>
    <t>Total child or young person counts</t>
  </si>
  <si>
    <t>Total ACA weighted pupil counts</t>
  </si>
  <si>
    <t>2026 to 2027 area cost adjustment</t>
  </si>
  <si>
    <t>Early Years, 3 and 4 year old PTE</t>
  </si>
  <si>
    <t>Primary pupil count</t>
  </si>
  <si>
    <t>Secondary pupil count</t>
  </si>
  <si>
    <t>16-19 student count</t>
  </si>
  <si>
    <t>Primary FSM6 %</t>
  </si>
  <si>
    <t>Secondary FSM6 %</t>
  </si>
  <si>
    <t>Primary LPA %</t>
  </si>
  <si>
    <t>Secondary LPA %</t>
  </si>
  <si>
    <t>EY LPA count</t>
  </si>
  <si>
    <t>Primary LPA pupil count</t>
  </si>
  <si>
    <t>Secondary LPA pupil Count</t>
  </si>
  <si>
    <t>16-19 LPA student count</t>
  </si>
  <si>
    <t>EY LPA count (scaled)</t>
  </si>
  <si>
    <t>Primary LPA pupil count (scaled)</t>
  </si>
  <si>
    <t>Secondary LPA Pupil Count (scaled)</t>
  </si>
  <si>
    <t>16-19 LPA (scaled)</t>
  </si>
  <si>
    <t>Total child or young person count</t>
  </si>
  <si>
    <t>Total FSM6 child or young person count</t>
  </si>
  <si>
    <t>Total LPA child or young person count</t>
  </si>
  <si>
    <t>Total ACA weighted child or young person count</t>
  </si>
  <si>
    <t>Total ACA weighted FSM6 child or young person count</t>
  </si>
  <si>
    <t>Total ACA weighted LPA child or young person count</t>
  </si>
  <si>
    <t>Per-child or young person funding</t>
  </si>
  <si>
    <t>FSM6 funding</t>
  </si>
  <si>
    <t>LPA funding</t>
  </si>
  <si>
    <t>Total allocation</t>
  </si>
  <si>
    <t>[a]</t>
  </si>
  <si>
    <t>[b]</t>
  </si>
  <si>
    <t>[c]</t>
  </si>
  <si>
    <t>[d]</t>
  </si>
  <si>
    <t>[e]</t>
  </si>
  <si>
    <t>[f]</t>
  </si>
  <si>
    <t>[g]</t>
  </si>
  <si>
    <t>[h]</t>
  </si>
  <si>
    <t>[i]</t>
  </si>
  <si>
    <t>[j] = [b]*[h]</t>
  </si>
  <si>
    <t>[k] = [c]*[h]</t>
  </si>
  <si>
    <t>[l] = [d]*[g]</t>
  </si>
  <si>
    <t>[m]</t>
  </si>
  <si>
    <t>[n] = [j]</t>
  </si>
  <si>
    <t>[o] = [k] *0.309/0.310</t>
  </si>
  <si>
    <t>[p] = [l] *0.309/0.214</t>
  </si>
  <si>
    <t>[q] = [m] *0.309/0.561</t>
  </si>
  <si>
    <t>[r] = [b] + [c]+ [d] + [e]</t>
  </si>
  <si>
    <t>[s] = ([f]*([b] + [c]) + [g]*([d] + [e]))</t>
  </si>
  <si>
    <t>[t] = [n] + [o] + [p] + [q]</t>
  </si>
  <si>
    <t>[u] = [a]*[r]</t>
  </si>
  <si>
    <t>[v] = [a]*[s]</t>
  </si>
  <si>
    <t>[w] = [a]*[t]</t>
  </si>
  <si>
    <t>[x] = [u]% *£343m</t>
  </si>
  <si>
    <t>[y] = [v]% *£43m</t>
  </si>
  <si>
    <t>[z] = [w]% *£43m</t>
  </si>
  <si>
    <t>[aa] = [x] + [y] + [z]</t>
  </si>
  <si>
    <t>England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</si>
</sst>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 &quot;* #,##0&quot; &quot;;&quot;-&quot;* #,##0&quot; &quot;;&quot; &quot;* &quot;-&quot;#&quot; &quot;;&quot; &quot;@&quot; &quot;"/>
    <numFmt numFmtId="165" formatCode="[$£-809]#,##0"/>
    <numFmt numFmtId="166" formatCode="&quot; &quot;* #,##0.000&quot; &quot;;&quot;-&quot;* #,##0.000&quot; &quot;;&quot; &quot;* &quot;-&quot;#&quot; &quot;;&quot; &quot;@&quot; &quot;"/>
    <numFmt numFmtId="167" formatCode="[$£-809]#,##0.00"/>
    <numFmt numFmtId="168" formatCode="0.0%"/>
    <numFmt numFmtId="169" formatCode="&quot; &quot;* #,##0.00&quot; &quot;;&quot;-&quot;* #,##0.00&quot; &quot;;&quot; &quot;* &quot;-&quot;#&quot; &quot;;&quot; &quot;@&quot; &quot;"/>
    <numFmt numFmtId="170" formatCode="&quot; &quot;* #,##0.00&quot; &quot;;&quot; &quot;* &quot;(&quot;#,##0.00&quot;)&quot;;&quot; &quot;* &quot;-&quot;#&quot; &quot;;&quot; &quot;@&quot; &quot;"/>
    <numFmt numFmtId="171" formatCode="&quot; &quot;[$£-809]* #,##0.00&quot; &quot;;&quot; &quot;[$£-809]* &quot;(&quot;#,##0.00&quot;)&quot;;&quot; &quot;[$£-809]* &quot;-&quot;#&quot; &quot;;&quot; &quot;@&quot; &quot;"/>
  </numFmts>
  <fonts count="13" x14ac:knownFonts="1">
    <font>
      <sz val="11"/>
      <color rgb="FF000000"/>
      <name val="Aptos Narrow"/>
      <family val="2"/>
    </font>
    <font>
      <sz val="11"/>
      <color rgb="FF000000"/>
      <name val="Aptos Narrow"/>
      <family val="2"/>
    </font>
    <font>
      <u/>
      <sz val="11"/>
      <color rgb="FF467886"/>
      <name val="Aptos Narrow"/>
      <family val="2"/>
    </font>
    <font>
      <sz val="11"/>
      <color rgb="FF000000"/>
      <name val="Calibri"/>
      <family val="2"/>
    </font>
    <font>
      <b/>
      <sz val="20"/>
      <color rgb="FF000000"/>
      <name val="Arial"/>
      <family val="2"/>
    </font>
    <font>
      <b/>
      <u/>
      <sz val="12"/>
      <color rgb="FF000000"/>
      <name val="Arial"/>
      <family val="2"/>
    </font>
    <font>
      <sz val="12"/>
      <color rgb="FF000000"/>
      <name val="Arial"/>
      <family val="2"/>
    </font>
    <font>
      <u/>
      <sz val="12"/>
      <color rgb="FF467886"/>
      <name val="Arial"/>
      <family val="2"/>
    </font>
    <font>
      <b/>
      <sz val="12"/>
      <color rgb="FF000000"/>
      <name val="Arial"/>
      <family val="2"/>
    </font>
    <font>
      <sz val="20"/>
      <color rgb="FF000000"/>
      <name val="Arial"/>
      <family val="2"/>
    </font>
    <font>
      <i/>
      <sz val="11"/>
      <color rgb="FFFF0000"/>
      <name val="Aptos Narrow"/>
      <family val="2"/>
    </font>
    <font>
      <i/>
      <sz val="12"/>
      <color rgb="FF000000"/>
      <name val="Arial"/>
      <family val="2"/>
    </font>
    <font>
      <b/>
      <i/>
      <sz val="12"/>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F7C7AC"/>
        <bgColor rgb="FFF7C7AC"/>
      </patternFill>
    </fill>
  </fills>
  <borders count="20">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7">
    <xf numFmtId="0" fontId="0" fillId="0" borderId="0"/>
    <xf numFmtId="169"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cellStyleXfs>
  <cellXfs count="127">
    <xf numFmtId="0" fontId="0" fillId="0" borderId="0" xfId="0"/>
    <xf numFmtId="0" fontId="4" fillId="2" borderId="0" xfId="0" applyFont="1" applyFill="1" applyAlignment="1">
      <alignment horizontal="left" vertical="top"/>
    </xf>
    <xf numFmtId="0" fontId="0" fillId="2" borderId="0" xfId="0" applyFill="1"/>
    <xf numFmtId="0" fontId="5" fillId="2" borderId="0" xfId="0" applyFont="1" applyFill="1" applyAlignment="1">
      <alignment horizontal="left"/>
    </xf>
    <xf numFmtId="0" fontId="6" fillId="2" borderId="0" xfId="0" applyFont="1" applyFill="1" applyAlignment="1">
      <alignment vertical="top"/>
    </xf>
    <xf numFmtId="0" fontId="6" fillId="2" borderId="0" xfId="0" applyFont="1" applyFill="1" applyAlignment="1">
      <alignment vertical="top" wrapText="1"/>
    </xf>
    <xf numFmtId="0" fontId="6" fillId="2" borderId="0" xfId="0" applyFont="1" applyFill="1"/>
    <xf numFmtId="0" fontId="6" fillId="2" borderId="0" xfId="0" applyFont="1" applyFill="1" applyAlignment="1">
      <alignment wrapText="1"/>
    </xf>
    <xf numFmtId="0" fontId="7" fillId="0" borderId="0" xfId="5" applyFont="1"/>
    <xf numFmtId="0" fontId="5" fillId="2" borderId="0" xfId="0" applyFont="1" applyFill="1" applyAlignment="1">
      <alignment vertical="top"/>
    </xf>
    <xf numFmtId="0" fontId="6" fillId="2" borderId="0" xfId="0" applyFont="1" applyFill="1" applyAlignment="1">
      <alignment horizontal="left" vertical="top"/>
    </xf>
    <xf numFmtId="0" fontId="5" fillId="2" borderId="0" xfId="0" applyFont="1" applyFill="1"/>
    <xf numFmtId="0" fontId="8" fillId="2" borderId="1" xfId="0" applyFont="1" applyFill="1" applyBorder="1"/>
    <xf numFmtId="0" fontId="8" fillId="2" borderId="2" xfId="0" applyFont="1" applyFill="1" applyBorder="1"/>
    <xf numFmtId="0" fontId="0" fillId="2" borderId="3" xfId="0" applyFill="1" applyBorder="1"/>
    <xf numFmtId="0" fontId="6" fillId="2" borderId="4" xfId="0" applyFont="1" applyFill="1" applyBorder="1"/>
    <xf numFmtId="0" fontId="6" fillId="2" borderId="4" xfId="0" applyFont="1" applyFill="1" applyBorder="1" applyAlignment="1">
      <alignment vertical="top"/>
    </xf>
    <xf numFmtId="0" fontId="9" fillId="0" borderId="0" xfId="0" applyFont="1" applyAlignment="1">
      <alignment vertical="top"/>
    </xf>
    <xf numFmtId="0" fontId="8" fillId="2" borderId="5" xfId="0"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left" vertical="top" wrapText="1"/>
    </xf>
    <xf numFmtId="2" fontId="8" fillId="3" borderId="9" xfId="0" applyNumberFormat="1" applyFont="1" applyFill="1" applyBorder="1" applyAlignment="1">
      <alignment horizontal="center" vertical="top" wrapText="1"/>
    </xf>
    <xf numFmtId="0" fontId="8" fillId="3" borderId="10" xfId="0" applyFont="1" applyFill="1" applyBorder="1" applyAlignment="1">
      <alignment horizontal="center" vertical="top" wrapText="1"/>
    </xf>
    <xf numFmtId="165" fontId="8" fillId="3" borderId="11" xfId="0" applyNumberFormat="1" applyFont="1" applyFill="1" applyBorder="1"/>
    <xf numFmtId="167" fontId="0" fillId="0" borderId="0" xfId="0" applyNumberFormat="1"/>
    <xf numFmtId="0" fontId="6" fillId="0" borderId="12" xfId="0" applyFont="1" applyBorder="1"/>
    <xf numFmtId="0" fontId="6" fillId="0" borderId="0" xfId="0" applyFont="1" applyAlignment="1">
      <alignment horizontal="center"/>
    </xf>
    <xf numFmtId="0" fontId="6" fillId="0" borderId="0" xfId="0" applyFont="1"/>
    <xf numFmtId="165" fontId="6" fillId="0" borderId="13" xfId="0" applyNumberFormat="1" applyFont="1" applyBorder="1"/>
    <xf numFmtId="165" fontId="0" fillId="0" borderId="0" xfId="0" applyNumberFormat="1"/>
    <xf numFmtId="0" fontId="6" fillId="0" borderId="14" xfId="0" applyFont="1" applyBorder="1"/>
    <xf numFmtId="0" fontId="6" fillId="0" borderId="15" xfId="0" applyFont="1" applyBorder="1" applyAlignment="1">
      <alignment horizontal="center"/>
    </xf>
    <xf numFmtId="0" fontId="6" fillId="0" borderId="15" xfId="0" applyFont="1" applyBorder="1"/>
    <xf numFmtId="165" fontId="6" fillId="0" borderId="16" xfId="0" applyNumberFormat="1" applyFont="1" applyBorder="1"/>
    <xf numFmtId="0" fontId="4" fillId="0" borderId="0" xfId="0" applyFont="1" applyAlignment="1">
      <alignment horizontal="left" vertical="top"/>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right" vertical="center"/>
    </xf>
    <xf numFmtId="0" fontId="10" fillId="0" borderId="0" xfId="0" applyFont="1" applyAlignment="1">
      <alignment wrapText="1"/>
    </xf>
    <xf numFmtId="9" fontId="0" fillId="0" borderId="0" xfId="0" applyNumberFormat="1"/>
    <xf numFmtId="165" fontId="6" fillId="0" borderId="0" xfId="0" applyNumberFormat="1" applyFont="1" applyAlignment="1">
      <alignment vertical="center" wrapText="1"/>
    </xf>
    <xf numFmtId="165" fontId="6" fillId="0" borderId="0" xfId="0" applyNumberFormat="1" applyFont="1"/>
    <xf numFmtId="165" fontId="10" fillId="0" borderId="0" xfId="0" applyNumberFormat="1" applyFont="1" applyAlignment="1">
      <alignment wrapText="1"/>
    </xf>
    <xf numFmtId="1" fontId="0" fillId="0" borderId="0" xfId="0" applyNumberFormat="1"/>
    <xf numFmtId="0" fontId="11" fillId="0" borderId="0" xfId="0" applyFont="1" applyAlignment="1">
      <alignment horizontal="right" vertical="center"/>
    </xf>
    <xf numFmtId="165" fontId="11" fillId="0" borderId="0" xfId="0" applyNumberFormat="1" applyFont="1" applyAlignment="1">
      <alignment vertical="center" wrapText="1"/>
    </xf>
    <xf numFmtId="2" fontId="0" fillId="0" borderId="0" xfId="0" applyNumberFormat="1"/>
    <xf numFmtId="166" fontId="0" fillId="0" borderId="0" xfId="0" applyNumberFormat="1"/>
    <xf numFmtId="0" fontId="6" fillId="0" borderId="8" xfId="0" applyFont="1" applyBorder="1" applyAlignment="1">
      <alignment vertical="center"/>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17" xfId="0" applyFont="1" applyBorder="1" applyAlignment="1">
      <alignment wrapText="1"/>
    </xf>
    <xf numFmtId="0" fontId="8"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8" xfId="0" applyBorder="1"/>
    <xf numFmtId="0" fontId="0" fillId="0" borderId="9" xfId="0" applyBorder="1"/>
    <xf numFmtId="0" fontId="0" fillId="0" borderId="17" xfId="0" applyBorder="1"/>
    <xf numFmtId="0" fontId="8" fillId="2" borderId="13"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4" xfId="0" applyFont="1" applyFill="1" applyBorder="1" applyAlignment="1">
      <alignment horizontal="center" vertical="center" wrapText="1"/>
    </xf>
    <xf numFmtId="2" fontId="8" fillId="2" borderId="15"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0" borderId="16" xfId="0" applyFont="1" applyBorder="1" applyAlignment="1">
      <alignment horizontal="center" vertical="center" wrapText="1"/>
    </xf>
    <xf numFmtId="0" fontId="8" fillId="2" borderId="12" xfId="0" applyFont="1" applyFill="1" applyBorder="1" applyAlignment="1">
      <alignment horizontal="left" vertical="center" wrapText="1"/>
    </xf>
    <xf numFmtId="2" fontId="8" fillId="2" borderId="0" xfId="0" applyNumberFormat="1" applyFont="1" applyFill="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168" fontId="8" fillId="0" borderId="8" xfId="2" applyNumberFormat="1" applyFont="1" applyBorder="1"/>
    <xf numFmtId="168" fontId="8" fillId="0" borderId="9" xfId="2" applyNumberFormat="1" applyFont="1" applyBorder="1"/>
    <xf numFmtId="168" fontId="8" fillId="0" borderId="10" xfId="2" applyNumberFormat="1" applyFont="1" applyBorder="1"/>
    <xf numFmtId="168" fontId="8" fillId="0" borderId="0" xfId="2" applyNumberFormat="1" applyFont="1"/>
    <xf numFmtId="0" fontId="0" fillId="0" borderId="14" xfId="0" applyBorder="1"/>
    <xf numFmtId="0" fontId="0" fillId="0" borderId="15" xfId="0" applyBorder="1"/>
    <xf numFmtId="0" fontId="0" fillId="0" borderId="19" xfId="0" applyBorder="1"/>
    <xf numFmtId="2" fontId="8" fillId="3" borderId="11" xfId="0" applyNumberFormat="1" applyFont="1" applyFill="1" applyBorder="1" applyAlignment="1">
      <alignment horizontal="right" vertical="top" wrapText="1"/>
    </xf>
    <xf numFmtId="164" fontId="8" fillId="3" borderId="11" xfId="1" applyNumberFormat="1" applyFont="1" applyFill="1" applyBorder="1" applyAlignment="1">
      <alignment horizontal="right" vertical="top" wrapText="1"/>
    </xf>
    <xf numFmtId="164" fontId="8" fillId="3" borderId="10" xfId="1" applyNumberFormat="1" applyFont="1" applyFill="1" applyBorder="1" applyAlignment="1">
      <alignment horizontal="right" vertical="top" wrapText="1"/>
    </xf>
    <xf numFmtId="164" fontId="8" fillId="3" borderId="9" xfId="1" applyNumberFormat="1" applyFont="1" applyFill="1" applyBorder="1" applyAlignment="1">
      <alignment horizontal="right" vertical="top" wrapText="1"/>
    </xf>
    <xf numFmtId="165" fontId="8" fillId="3" borderId="8" xfId="0" applyNumberFormat="1" applyFont="1" applyFill="1" applyBorder="1" applyAlignment="1">
      <alignment horizontal="right" vertical="top" wrapText="1"/>
    </xf>
    <xf numFmtId="165" fontId="8" fillId="3" borderId="10" xfId="0" applyNumberFormat="1" applyFont="1" applyFill="1" applyBorder="1" applyAlignment="1">
      <alignment horizontal="right" vertical="top" wrapText="1"/>
    </xf>
    <xf numFmtId="9" fontId="8" fillId="3" borderId="8" xfId="2" applyFont="1" applyFill="1" applyBorder="1" applyAlignment="1">
      <alignment horizontal="right" vertical="top" wrapText="1"/>
    </xf>
    <xf numFmtId="164" fontId="8" fillId="3" borderId="8" xfId="1" applyNumberFormat="1" applyFont="1" applyFill="1" applyBorder="1" applyAlignment="1">
      <alignment horizontal="right" vertical="top" wrapText="1"/>
    </xf>
    <xf numFmtId="165" fontId="8" fillId="3" borderId="5" xfId="0" applyNumberFormat="1" applyFont="1" applyFill="1" applyBorder="1" applyAlignment="1">
      <alignment horizontal="right" vertical="top" wrapText="1"/>
    </xf>
    <xf numFmtId="165" fontId="8" fillId="3" borderId="6" xfId="0" applyNumberFormat="1" applyFont="1" applyFill="1" applyBorder="1" applyAlignment="1">
      <alignment horizontal="right" vertical="top" wrapText="1"/>
    </xf>
    <xf numFmtId="165" fontId="8" fillId="3" borderId="7" xfId="0" applyNumberFormat="1" applyFont="1" applyFill="1" applyBorder="1" applyAlignment="1">
      <alignment horizontal="right" vertical="top" wrapText="1"/>
    </xf>
    <xf numFmtId="0" fontId="6" fillId="0" borderId="18" xfId="0" applyFont="1" applyBorder="1"/>
    <xf numFmtId="166" fontId="6" fillId="0" borderId="13" xfId="0" applyNumberFormat="1" applyFont="1" applyBorder="1"/>
    <xf numFmtId="164" fontId="6" fillId="0" borderId="12" xfId="0" applyNumberFormat="1" applyFont="1" applyBorder="1"/>
    <xf numFmtId="164" fontId="6" fillId="0" borderId="0" xfId="0" applyNumberFormat="1" applyFont="1"/>
    <xf numFmtId="164" fontId="6" fillId="0" borderId="18" xfId="0" applyNumberFormat="1" applyFont="1" applyBorder="1"/>
    <xf numFmtId="9" fontId="6" fillId="0" borderId="12" xfId="2" applyFont="1" applyFill="1" applyBorder="1"/>
    <xf numFmtId="9" fontId="6" fillId="0" borderId="18" xfId="2" applyFont="1" applyFill="1" applyBorder="1"/>
    <xf numFmtId="164" fontId="6" fillId="0" borderId="12" xfId="1" applyNumberFormat="1" applyFont="1" applyFill="1" applyBorder="1"/>
    <xf numFmtId="164" fontId="6" fillId="0" borderId="0" xfId="1" applyNumberFormat="1" applyFont="1" applyFill="1"/>
    <xf numFmtId="164" fontId="6" fillId="0" borderId="5" xfId="1" applyNumberFormat="1" applyFont="1" applyBorder="1"/>
    <xf numFmtId="164" fontId="6" fillId="0" borderId="6" xfId="1" applyNumberFormat="1" applyFont="1" applyBorder="1"/>
    <xf numFmtId="164" fontId="6" fillId="0" borderId="7" xfId="1" applyNumberFormat="1" applyFont="1" applyBorder="1"/>
    <xf numFmtId="165" fontId="6" fillId="0" borderId="5" xfId="0" applyNumberFormat="1" applyFont="1" applyBorder="1"/>
    <xf numFmtId="165" fontId="6" fillId="0" borderId="6" xfId="0" applyNumberFormat="1" applyFont="1" applyBorder="1"/>
    <xf numFmtId="165" fontId="6" fillId="0" borderId="7" xfId="0" applyNumberFormat="1" applyFont="1" applyBorder="1"/>
    <xf numFmtId="164" fontId="6" fillId="0" borderId="12" xfId="1" applyNumberFormat="1" applyFont="1" applyBorder="1"/>
    <xf numFmtId="164" fontId="6" fillId="0" borderId="0" xfId="1" applyNumberFormat="1" applyFont="1"/>
    <xf numFmtId="164" fontId="6" fillId="0" borderId="18" xfId="1" applyNumberFormat="1" applyFont="1" applyBorder="1"/>
    <xf numFmtId="165" fontId="6" fillId="0" borderId="12" xfId="0" applyNumberFormat="1" applyFont="1" applyBorder="1"/>
    <xf numFmtId="165" fontId="6" fillId="0" borderId="18" xfId="0" applyNumberFormat="1" applyFont="1" applyBorder="1"/>
    <xf numFmtId="0" fontId="6" fillId="0" borderId="19" xfId="0" applyFont="1" applyBorder="1"/>
    <xf numFmtId="166" fontId="6" fillId="0" borderId="16" xfId="0" applyNumberFormat="1" applyFont="1" applyBorder="1"/>
    <xf numFmtId="164" fontId="6" fillId="0" borderId="14" xfId="0" applyNumberFormat="1" applyFont="1" applyBorder="1"/>
    <xf numFmtId="164" fontId="6" fillId="0" borderId="15" xfId="0" applyNumberFormat="1" applyFont="1" applyBorder="1"/>
    <xf numFmtId="164" fontId="6" fillId="0" borderId="19" xfId="0" applyNumberFormat="1" applyFont="1" applyBorder="1"/>
    <xf numFmtId="9" fontId="6" fillId="0" borderId="14" xfId="2" applyFont="1" applyFill="1" applyBorder="1"/>
    <xf numFmtId="9" fontId="6" fillId="0" borderId="19" xfId="2" applyFont="1" applyFill="1" applyBorder="1"/>
    <xf numFmtId="164" fontId="6" fillId="0" borderId="14" xfId="1" applyNumberFormat="1" applyFont="1" applyFill="1" applyBorder="1"/>
    <xf numFmtId="164" fontId="6" fillId="0" borderId="15" xfId="1" applyNumberFormat="1" applyFont="1" applyFill="1" applyBorder="1"/>
    <xf numFmtId="164" fontId="6" fillId="0" borderId="14" xfId="1" applyNumberFormat="1" applyFont="1" applyBorder="1"/>
    <xf numFmtId="164" fontId="6" fillId="0" borderId="15" xfId="1" applyNumberFormat="1" applyFont="1" applyBorder="1"/>
    <xf numFmtId="164" fontId="6" fillId="0" borderId="19" xfId="1" applyNumberFormat="1" applyFont="1" applyBorder="1"/>
    <xf numFmtId="165" fontId="6" fillId="0" borderId="14" xfId="0" applyNumberFormat="1" applyFont="1" applyBorder="1"/>
    <xf numFmtId="165" fontId="6" fillId="0" borderId="15" xfId="0" applyNumberFormat="1" applyFont="1" applyBorder="1"/>
    <xf numFmtId="165" fontId="6" fillId="0" borderId="19" xfId="0" applyNumberFormat="1" applyFont="1" applyBorder="1"/>
  </cellXfs>
  <cellStyles count="7">
    <cellStyle name="Comma" xfId="1" builtinId="3" customBuiltin="1"/>
    <cellStyle name="Comma 13" xfId="3" xr:uid="{BDCE6D58-F827-42D3-8431-27F55996EDA9}"/>
    <cellStyle name="Currency 5 2" xfId="4" xr:uid="{AF2B921A-9A73-41BF-AED0-5D08C152E72F}"/>
    <cellStyle name="Hyperlink" xfId="5" xr:uid="{119D4193-D79F-427A-AF45-699A76103E30}"/>
    <cellStyle name="Normal" xfId="0" builtinId="0" customBuiltin="1"/>
    <cellStyle name="Normal 2 10" xfId="6" xr:uid="{CBCD6BA1-22CD-4D79-A842-5944C995DA02}"/>
    <cellStyle name="Per 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contact-df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AB6C-8AA1-43CA-8255-5F328F3F8B56}">
  <dimension ref="A1:R21"/>
  <sheetViews>
    <sheetView tabSelected="1" workbookViewId="0"/>
  </sheetViews>
  <sheetFormatPr defaultRowHeight="14.5" x14ac:dyDescent="0.35"/>
  <cols>
    <col min="1" max="1" width="17.7265625" style="2" customWidth="1"/>
    <col min="2" max="18" width="12.26953125" style="2" customWidth="1"/>
    <col min="19" max="19" width="9.08984375" customWidth="1"/>
    <col min="20" max="20" width="8.7265625" customWidth="1"/>
  </cols>
  <sheetData>
    <row r="1" spans="1:6" ht="25" x14ac:dyDescent="0.35">
      <c r="A1" s="1" t="s">
        <v>0</v>
      </c>
      <c r="B1" s="1"/>
    </row>
    <row r="2" spans="1:6" ht="45.75" customHeight="1" x14ac:dyDescent="0.35">
      <c r="A2" s="3" t="s">
        <v>1</v>
      </c>
      <c r="B2" s="1"/>
    </row>
    <row r="3" spans="1:6" ht="15.5" x14ac:dyDescent="0.35">
      <c r="A3" s="4" t="s">
        <v>2</v>
      </c>
      <c r="B3" s="4"/>
    </row>
    <row r="4" spans="1:6" ht="15.5" x14ac:dyDescent="0.35">
      <c r="A4" s="4" t="s">
        <v>3</v>
      </c>
      <c r="B4" s="4"/>
    </row>
    <row r="5" spans="1:6" ht="15.5" x14ac:dyDescent="0.35">
      <c r="A5" s="4" t="s">
        <v>4</v>
      </c>
      <c r="B5" s="4"/>
    </row>
    <row r="6" spans="1:6" ht="15.5" x14ac:dyDescent="0.35">
      <c r="A6" s="4" t="s">
        <v>5</v>
      </c>
      <c r="B6" s="5"/>
    </row>
    <row r="7" spans="1:6" ht="15.5" x14ac:dyDescent="0.35">
      <c r="A7" s="6" t="s">
        <v>6</v>
      </c>
      <c r="B7" s="7"/>
    </row>
    <row r="8" spans="1:6" ht="15.5" x14ac:dyDescent="0.35">
      <c r="A8" s="4" t="s">
        <v>7</v>
      </c>
      <c r="B8" s="5"/>
    </row>
    <row r="9" spans="1:6" ht="15.5" x14ac:dyDescent="0.35">
      <c r="A9" s="8" t="s">
        <v>8</v>
      </c>
      <c r="B9" s="5"/>
    </row>
    <row r="10" spans="1:6" ht="15.5" x14ac:dyDescent="0.35">
      <c r="A10" s="9" t="s">
        <v>9</v>
      </c>
      <c r="B10" s="4"/>
    </row>
    <row r="11" spans="1:6" ht="15.5" x14ac:dyDescent="0.35">
      <c r="A11" s="10" t="s">
        <v>10</v>
      </c>
      <c r="B11" s="11"/>
    </row>
    <row r="12" spans="1:6" ht="15.5" x14ac:dyDescent="0.35">
      <c r="A12" s="12" t="s">
        <v>11</v>
      </c>
      <c r="B12" s="13" t="s">
        <v>12</v>
      </c>
      <c r="C12" s="14"/>
      <c r="D12" s="14"/>
      <c r="E12" s="14"/>
      <c r="F12" s="14"/>
    </row>
    <row r="13" spans="1:6" ht="15.5" x14ac:dyDescent="0.35">
      <c r="A13" s="15" t="s">
        <v>13</v>
      </c>
      <c r="B13" s="6" t="s">
        <v>14</v>
      </c>
    </row>
    <row r="14" spans="1:6" ht="15.5" x14ac:dyDescent="0.35">
      <c r="A14" s="15" t="s">
        <v>15</v>
      </c>
      <c r="B14" s="6" t="s">
        <v>16</v>
      </c>
    </row>
    <row r="15" spans="1:6" ht="15.5" x14ac:dyDescent="0.35">
      <c r="A15" s="15" t="s">
        <v>17</v>
      </c>
      <c r="B15" s="6" t="s">
        <v>18</v>
      </c>
    </row>
    <row r="16" spans="1:6" ht="15.5" x14ac:dyDescent="0.35">
      <c r="A16" s="15" t="s">
        <v>19</v>
      </c>
      <c r="B16" s="6" t="s">
        <v>20</v>
      </c>
    </row>
    <row r="17" spans="1:2" ht="15.5" x14ac:dyDescent="0.35">
      <c r="A17" s="15"/>
      <c r="B17" s="6" t="s">
        <v>21</v>
      </c>
    </row>
    <row r="18" spans="1:2" ht="15.5" x14ac:dyDescent="0.35">
      <c r="A18" s="16" t="s">
        <v>22</v>
      </c>
      <c r="B18" s="4" t="s">
        <v>23</v>
      </c>
    </row>
    <row r="19" spans="1:2" ht="15.5" x14ac:dyDescent="0.35">
      <c r="A19" s="15" t="s">
        <v>24</v>
      </c>
      <c r="B19" s="6" t="s">
        <v>25</v>
      </c>
    </row>
    <row r="20" spans="1:2" ht="15.5" x14ac:dyDescent="0.35">
      <c r="A20" s="15" t="s">
        <v>26</v>
      </c>
      <c r="B20" s="6" t="s">
        <v>27</v>
      </c>
    </row>
    <row r="21" spans="1:2" ht="15.5" x14ac:dyDescent="0.35">
      <c r="A21" s="15" t="s">
        <v>28</v>
      </c>
      <c r="B21" s="6" t="s">
        <v>29</v>
      </c>
    </row>
  </sheetData>
  <hyperlinks>
    <hyperlink ref="A9" r:id="rId1" xr:uid="{8CA38B10-98DD-47CC-9F69-2A3689411E8C}"/>
  </hyperlink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E5D0-7D8E-4201-91BD-E80AB63A7870}">
  <dimension ref="A1:F154"/>
  <sheetViews>
    <sheetView workbookViewId="0"/>
  </sheetViews>
  <sheetFormatPr defaultRowHeight="14.5" x14ac:dyDescent="0.35"/>
  <cols>
    <col min="1" max="1" width="39.26953125" customWidth="1"/>
    <col min="2" max="2" width="9.90625" customWidth="1"/>
    <col min="3" max="3" width="42.6328125" bestFit="1" customWidth="1"/>
    <col min="4" max="4" width="16.7265625" customWidth="1"/>
    <col min="5" max="5" width="14.453125" customWidth="1"/>
    <col min="6" max="6" width="14.81640625" bestFit="1" customWidth="1"/>
    <col min="7" max="7" width="8.7265625" customWidth="1"/>
  </cols>
  <sheetData>
    <row r="1" spans="1:6" ht="25" x14ac:dyDescent="0.35">
      <c r="A1" s="1" t="s">
        <v>30</v>
      </c>
      <c r="B1" s="17"/>
      <c r="C1" s="17"/>
    </row>
    <row r="2" spans="1:6" ht="31" x14ac:dyDescent="0.35">
      <c r="A2" s="18" t="s">
        <v>31</v>
      </c>
      <c r="B2" s="19" t="s">
        <v>32</v>
      </c>
      <c r="C2" s="20" t="s">
        <v>33</v>
      </c>
      <c r="D2" s="20" t="s">
        <v>34</v>
      </c>
    </row>
    <row r="3" spans="1:6" ht="15.5" x14ac:dyDescent="0.35">
      <c r="A3" s="21" t="s">
        <v>35</v>
      </c>
      <c r="B3" s="22"/>
      <c r="C3" s="23"/>
      <c r="D3" s="24">
        <f>SUM(D4:D154)</f>
        <v>429298504</v>
      </c>
      <c r="F3" s="25"/>
    </row>
    <row r="4" spans="1:6" ht="15.5" x14ac:dyDescent="0.35">
      <c r="A4" s="26" t="s">
        <v>36</v>
      </c>
      <c r="B4" s="27">
        <v>831</v>
      </c>
      <c r="C4" s="28" t="s">
        <v>37</v>
      </c>
      <c r="D4" s="29">
        <v>2379036</v>
      </c>
      <c r="E4" s="25"/>
      <c r="F4" s="30"/>
    </row>
    <row r="5" spans="1:6" ht="15.5" x14ac:dyDescent="0.35">
      <c r="A5" s="26" t="s">
        <v>36</v>
      </c>
      <c r="B5" s="27">
        <v>830</v>
      </c>
      <c r="C5" s="28" t="s">
        <v>38</v>
      </c>
      <c r="D5" s="29">
        <v>5257780</v>
      </c>
      <c r="E5" s="25"/>
      <c r="F5" s="30"/>
    </row>
    <row r="6" spans="1:6" ht="15.5" x14ac:dyDescent="0.35">
      <c r="A6" s="26" t="s">
        <v>36</v>
      </c>
      <c r="B6" s="27">
        <v>856</v>
      </c>
      <c r="C6" s="28" t="s">
        <v>39</v>
      </c>
      <c r="D6" s="29">
        <v>3235824</v>
      </c>
      <c r="E6" s="25"/>
      <c r="F6" s="30"/>
    </row>
    <row r="7" spans="1:6" ht="15.5" x14ac:dyDescent="0.35">
      <c r="A7" s="26" t="s">
        <v>36</v>
      </c>
      <c r="B7" s="27">
        <v>855</v>
      </c>
      <c r="C7" s="28" t="s">
        <v>40</v>
      </c>
      <c r="D7" s="29">
        <v>4853436</v>
      </c>
      <c r="E7" s="25"/>
      <c r="F7" s="30"/>
    </row>
    <row r="8" spans="1:6" ht="15.5" x14ac:dyDescent="0.35">
      <c r="A8" s="26" t="s">
        <v>36</v>
      </c>
      <c r="B8" s="27">
        <v>925</v>
      </c>
      <c r="C8" s="28" t="s">
        <v>41</v>
      </c>
      <c r="D8" s="29">
        <v>5374439</v>
      </c>
      <c r="E8" s="25"/>
      <c r="F8" s="30"/>
    </row>
    <row r="9" spans="1:6" ht="15.5" x14ac:dyDescent="0.35">
      <c r="A9" s="26" t="s">
        <v>36</v>
      </c>
      <c r="B9" s="27">
        <v>940</v>
      </c>
      <c r="C9" s="28" t="s">
        <v>42</v>
      </c>
      <c r="D9" s="29">
        <v>2667078</v>
      </c>
      <c r="E9" s="25"/>
      <c r="F9" s="30"/>
    </row>
    <row r="10" spans="1:6" ht="15.5" x14ac:dyDescent="0.35">
      <c r="A10" s="26" t="s">
        <v>36</v>
      </c>
      <c r="B10" s="27">
        <v>892</v>
      </c>
      <c r="C10" s="28" t="s">
        <v>43</v>
      </c>
      <c r="D10" s="29">
        <v>2883445</v>
      </c>
      <c r="E10" s="25"/>
      <c r="F10" s="30"/>
    </row>
    <row r="11" spans="1:6" ht="15.5" x14ac:dyDescent="0.35">
      <c r="A11" s="26" t="s">
        <v>36</v>
      </c>
      <c r="B11" s="27">
        <v>891</v>
      </c>
      <c r="C11" s="28" t="s">
        <v>44</v>
      </c>
      <c r="D11" s="29">
        <v>6008067</v>
      </c>
      <c r="E11" s="25"/>
      <c r="F11" s="30"/>
    </row>
    <row r="12" spans="1:6" ht="15.5" x14ac:dyDescent="0.35">
      <c r="A12" s="26" t="s">
        <v>36</v>
      </c>
      <c r="B12" s="27">
        <v>857</v>
      </c>
      <c r="C12" s="28" t="s">
        <v>45</v>
      </c>
      <c r="D12" s="29">
        <v>254846</v>
      </c>
      <c r="E12" s="25"/>
      <c r="F12" s="30"/>
    </row>
    <row r="13" spans="1:6" ht="15.5" x14ac:dyDescent="0.35">
      <c r="A13" s="26" t="s">
        <v>36</v>
      </c>
      <c r="B13" s="27">
        <v>941</v>
      </c>
      <c r="C13" s="28" t="s">
        <v>46</v>
      </c>
      <c r="D13" s="29">
        <v>3373143</v>
      </c>
      <c r="E13" s="25"/>
      <c r="F13" s="30"/>
    </row>
    <row r="14" spans="1:6" ht="15.5" x14ac:dyDescent="0.35">
      <c r="A14" s="26" t="s">
        <v>47</v>
      </c>
      <c r="B14" s="27">
        <v>822</v>
      </c>
      <c r="C14" s="28" t="s">
        <v>48</v>
      </c>
      <c r="D14" s="29">
        <v>1614322</v>
      </c>
      <c r="E14" s="25"/>
      <c r="F14" s="30"/>
    </row>
    <row r="15" spans="1:6" ht="15.5" x14ac:dyDescent="0.35">
      <c r="A15" s="26" t="s">
        <v>47</v>
      </c>
      <c r="B15" s="27">
        <v>873</v>
      </c>
      <c r="C15" s="28" t="s">
        <v>49</v>
      </c>
      <c r="D15" s="29">
        <v>4675232</v>
      </c>
      <c r="E15" s="25"/>
      <c r="F15" s="30"/>
    </row>
    <row r="16" spans="1:6" ht="15.5" x14ac:dyDescent="0.35">
      <c r="A16" s="26" t="s">
        <v>47</v>
      </c>
      <c r="B16" s="27">
        <v>823</v>
      </c>
      <c r="C16" s="28" t="s">
        <v>50</v>
      </c>
      <c r="D16" s="29">
        <v>2266067</v>
      </c>
      <c r="E16" s="25"/>
      <c r="F16" s="30"/>
    </row>
    <row r="17" spans="1:6" ht="15.5" x14ac:dyDescent="0.35">
      <c r="A17" s="26" t="s">
        <v>47</v>
      </c>
      <c r="B17" s="27">
        <v>881</v>
      </c>
      <c r="C17" s="28" t="s">
        <v>51</v>
      </c>
      <c r="D17" s="29">
        <v>11065288</v>
      </c>
      <c r="E17" s="25"/>
      <c r="F17" s="30"/>
    </row>
    <row r="18" spans="1:6" ht="15.5" x14ac:dyDescent="0.35">
      <c r="A18" s="26" t="s">
        <v>47</v>
      </c>
      <c r="B18" s="27">
        <v>919</v>
      </c>
      <c r="C18" s="28" t="s">
        <v>52</v>
      </c>
      <c r="D18" s="29">
        <v>9755503</v>
      </c>
      <c r="E18" s="25"/>
      <c r="F18" s="30"/>
    </row>
    <row r="19" spans="1:6" ht="15.5" x14ac:dyDescent="0.35">
      <c r="A19" s="26" t="s">
        <v>47</v>
      </c>
      <c r="B19" s="27">
        <v>821</v>
      </c>
      <c r="C19" s="28" t="s">
        <v>53</v>
      </c>
      <c r="D19" s="29">
        <v>2196724</v>
      </c>
      <c r="E19" s="25"/>
      <c r="F19" s="30"/>
    </row>
    <row r="20" spans="1:6" ht="15.5" x14ac:dyDescent="0.35">
      <c r="A20" s="26" t="s">
        <v>47</v>
      </c>
      <c r="B20" s="27">
        <v>926</v>
      </c>
      <c r="C20" s="28" t="s">
        <v>54</v>
      </c>
      <c r="D20" s="29">
        <v>5907291</v>
      </c>
      <c r="E20" s="25"/>
      <c r="F20" s="30"/>
    </row>
    <row r="21" spans="1:6" ht="15.5" x14ac:dyDescent="0.35">
      <c r="A21" s="26" t="s">
        <v>47</v>
      </c>
      <c r="B21" s="27">
        <v>874</v>
      </c>
      <c r="C21" s="28" t="s">
        <v>55</v>
      </c>
      <c r="D21" s="29">
        <v>2170936</v>
      </c>
      <c r="E21" s="25"/>
      <c r="F21" s="30"/>
    </row>
    <row r="22" spans="1:6" ht="15.5" x14ac:dyDescent="0.35">
      <c r="A22" s="26" t="s">
        <v>47</v>
      </c>
      <c r="B22" s="27">
        <v>882</v>
      </c>
      <c r="C22" s="28" t="s">
        <v>56</v>
      </c>
      <c r="D22" s="29">
        <v>1534736</v>
      </c>
      <c r="E22" s="25"/>
      <c r="F22" s="30"/>
    </row>
    <row r="23" spans="1:6" ht="15.5" x14ac:dyDescent="0.35">
      <c r="A23" s="26" t="s">
        <v>47</v>
      </c>
      <c r="B23" s="27">
        <v>935</v>
      </c>
      <c r="C23" s="28" t="s">
        <v>57</v>
      </c>
      <c r="D23" s="29">
        <v>5107716</v>
      </c>
      <c r="E23" s="25"/>
      <c r="F23" s="30"/>
    </row>
    <row r="24" spans="1:6" ht="15.5" x14ac:dyDescent="0.35">
      <c r="A24" s="26" t="s">
        <v>47</v>
      </c>
      <c r="B24" s="27">
        <v>883</v>
      </c>
      <c r="C24" s="28" t="s">
        <v>58</v>
      </c>
      <c r="D24" s="29">
        <v>1581128</v>
      </c>
      <c r="E24" s="25"/>
      <c r="F24" s="30"/>
    </row>
    <row r="25" spans="1:6" ht="15.5" x14ac:dyDescent="0.35">
      <c r="A25" s="26" t="s">
        <v>59</v>
      </c>
      <c r="B25" s="27">
        <v>202</v>
      </c>
      <c r="C25" s="28" t="s">
        <v>60</v>
      </c>
      <c r="D25" s="29">
        <v>1323650</v>
      </c>
      <c r="E25" s="25"/>
      <c r="F25" s="30"/>
    </row>
    <row r="26" spans="1:6" ht="15.5" x14ac:dyDescent="0.35">
      <c r="A26" s="26" t="s">
        <v>59</v>
      </c>
      <c r="B26" s="27">
        <v>204</v>
      </c>
      <c r="C26" s="28" t="s">
        <v>61</v>
      </c>
      <c r="D26" s="29">
        <v>2020313</v>
      </c>
      <c r="E26" s="25"/>
      <c r="F26" s="30"/>
    </row>
    <row r="27" spans="1:6" ht="15.5" x14ac:dyDescent="0.35">
      <c r="A27" s="26" t="s">
        <v>59</v>
      </c>
      <c r="B27" s="27">
        <v>205</v>
      </c>
      <c r="C27" s="28" t="s">
        <v>62</v>
      </c>
      <c r="D27" s="29">
        <v>1133795</v>
      </c>
      <c r="E27" s="25"/>
      <c r="F27" s="30"/>
    </row>
    <row r="28" spans="1:6" ht="15.5" x14ac:dyDescent="0.35">
      <c r="A28" s="26" t="s">
        <v>59</v>
      </c>
      <c r="B28" s="27">
        <v>309</v>
      </c>
      <c r="C28" s="28" t="s">
        <v>63</v>
      </c>
      <c r="D28" s="29">
        <v>2007038</v>
      </c>
      <c r="E28" s="25"/>
      <c r="F28" s="30"/>
    </row>
    <row r="29" spans="1:6" ht="15.5" x14ac:dyDescent="0.35">
      <c r="A29" s="26" t="s">
        <v>59</v>
      </c>
      <c r="B29" s="27">
        <v>206</v>
      </c>
      <c r="C29" s="28" t="s">
        <v>64</v>
      </c>
      <c r="D29" s="29">
        <v>1556333</v>
      </c>
      <c r="E29" s="25"/>
      <c r="F29" s="30"/>
    </row>
    <row r="30" spans="1:6" ht="15.5" x14ac:dyDescent="0.35">
      <c r="A30" s="26" t="s">
        <v>59</v>
      </c>
      <c r="B30" s="27">
        <v>207</v>
      </c>
      <c r="C30" s="28" t="s">
        <v>65</v>
      </c>
      <c r="D30" s="29">
        <v>831681</v>
      </c>
      <c r="E30" s="25"/>
      <c r="F30" s="30"/>
    </row>
    <row r="31" spans="1:6" ht="15.5" x14ac:dyDescent="0.35">
      <c r="A31" s="26" t="s">
        <v>59</v>
      </c>
      <c r="B31" s="27">
        <v>208</v>
      </c>
      <c r="C31" s="28" t="s">
        <v>66</v>
      </c>
      <c r="D31" s="29">
        <v>2073554</v>
      </c>
      <c r="E31" s="25"/>
      <c r="F31" s="30"/>
    </row>
    <row r="32" spans="1:6" ht="15.5" x14ac:dyDescent="0.35">
      <c r="A32" s="26" t="s">
        <v>59</v>
      </c>
      <c r="B32" s="27">
        <v>209</v>
      </c>
      <c r="C32" s="28" t="s">
        <v>67</v>
      </c>
      <c r="D32" s="29">
        <v>2190838</v>
      </c>
      <c r="E32" s="25"/>
      <c r="F32" s="30"/>
    </row>
    <row r="33" spans="1:6" ht="15.5" x14ac:dyDescent="0.35">
      <c r="A33" s="26" t="s">
        <v>59</v>
      </c>
      <c r="B33" s="27">
        <v>316</v>
      </c>
      <c r="C33" s="28" t="s">
        <v>68</v>
      </c>
      <c r="D33" s="29">
        <v>3560875</v>
      </c>
      <c r="E33" s="25"/>
      <c r="F33" s="30"/>
    </row>
    <row r="34" spans="1:6" ht="15.5" x14ac:dyDescent="0.35">
      <c r="A34" s="26" t="s">
        <v>59</v>
      </c>
      <c r="B34" s="27">
        <v>210</v>
      </c>
      <c r="C34" s="28" t="s">
        <v>69</v>
      </c>
      <c r="D34" s="29">
        <v>2358695</v>
      </c>
      <c r="E34" s="25"/>
      <c r="F34" s="30"/>
    </row>
    <row r="35" spans="1:6" ht="15.5" x14ac:dyDescent="0.35">
      <c r="A35" s="26" t="s">
        <v>59</v>
      </c>
      <c r="B35" s="27">
        <v>211</v>
      </c>
      <c r="C35" s="28" t="s">
        <v>70</v>
      </c>
      <c r="D35" s="29">
        <v>2650035</v>
      </c>
      <c r="E35" s="25"/>
      <c r="F35" s="30"/>
    </row>
    <row r="36" spans="1:6" ht="15.5" x14ac:dyDescent="0.35">
      <c r="A36" s="26" t="s">
        <v>59</v>
      </c>
      <c r="B36" s="27">
        <v>212</v>
      </c>
      <c r="C36" s="28" t="s">
        <v>71</v>
      </c>
      <c r="D36" s="29">
        <v>1883027</v>
      </c>
      <c r="E36" s="25"/>
      <c r="F36" s="30"/>
    </row>
    <row r="37" spans="1:6" ht="15.5" x14ac:dyDescent="0.35">
      <c r="A37" s="26" t="s">
        <v>59</v>
      </c>
      <c r="B37" s="27">
        <v>213</v>
      </c>
      <c r="C37" s="28" t="s">
        <v>72</v>
      </c>
      <c r="D37" s="29">
        <v>1387451</v>
      </c>
      <c r="E37" s="25"/>
      <c r="F37" s="30"/>
    </row>
    <row r="38" spans="1:6" ht="15.5" x14ac:dyDescent="0.35">
      <c r="A38" s="26" t="s">
        <v>73</v>
      </c>
      <c r="B38" s="27">
        <v>840</v>
      </c>
      <c r="C38" s="28" t="s">
        <v>74</v>
      </c>
      <c r="D38" s="29">
        <v>3608683</v>
      </c>
      <c r="E38" s="25"/>
      <c r="F38" s="30"/>
    </row>
    <row r="39" spans="1:6" ht="15.5" x14ac:dyDescent="0.35">
      <c r="A39" s="26" t="s">
        <v>73</v>
      </c>
      <c r="B39" s="27">
        <v>841</v>
      </c>
      <c r="C39" s="28" t="s">
        <v>75</v>
      </c>
      <c r="D39" s="29">
        <v>889397</v>
      </c>
      <c r="E39" s="25"/>
      <c r="F39" s="30"/>
    </row>
    <row r="40" spans="1:6" ht="15.5" x14ac:dyDescent="0.35">
      <c r="A40" s="26" t="s">
        <v>73</v>
      </c>
      <c r="B40" s="27">
        <v>390</v>
      </c>
      <c r="C40" s="28" t="s">
        <v>76</v>
      </c>
      <c r="D40" s="29">
        <v>1392943</v>
      </c>
      <c r="E40" s="25"/>
      <c r="F40" s="30"/>
    </row>
    <row r="41" spans="1:6" ht="15.5" x14ac:dyDescent="0.35">
      <c r="A41" s="26" t="s">
        <v>73</v>
      </c>
      <c r="B41" s="27">
        <v>805</v>
      </c>
      <c r="C41" s="28" t="s">
        <v>77</v>
      </c>
      <c r="D41" s="29">
        <v>769729</v>
      </c>
      <c r="E41" s="25"/>
      <c r="F41" s="30"/>
    </row>
    <row r="42" spans="1:6" ht="15.5" x14ac:dyDescent="0.35">
      <c r="A42" s="26" t="s">
        <v>73</v>
      </c>
      <c r="B42" s="27">
        <v>806</v>
      </c>
      <c r="C42" s="28" t="s">
        <v>78</v>
      </c>
      <c r="D42" s="29">
        <v>1478629</v>
      </c>
      <c r="E42" s="25"/>
      <c r="F42" s="30"/>
    </row>
    <row r="43" spans="1:6" ht="15.5" x14ac:dyDescent="0.35">
      <c r="A43" s="26" t="s">
        <v>73</v>
      </c>
      <c r="B43" s="27">
        <v>391</v>
      </c>
      <c r="C43" s="28" t="s">
        <v>79</v>
      </c>
      <c r="D43" s="29">
        <v>2385278</v>
      </c>
      <c r="E43" s="25"/>
      <c r="F43" s="30"/>
    </row>
    <row r="44" spans="1:6" ht="15.5" x14ac:dyDescent="0.35">
      <c r="A44" s="26" t="s">
        <v>73</v>
      </c>
      <c r="B44" s="27">
        <v>392</v>
      </c>
      <c r="C44" s="28" t="s">
        <v>80</v>
      </c>
      <c r="D44" s="29">
        <v>1439689</v>
      </c>
      <c r="E44" s="25"/>
      <c r="F44" s="30"/>
    </row>
    <row r="45" spans="1:6" ht="15.5" x14ac:dyDescent="0.35">
      <c r="A45" s="26" t="s">
        <v>73</v>
      </c>
      <c r="B45" s="27">
        <v>929</v>
      </c>
      <c r="C45" s="28" t="s">
        <v>81</v>
      </c>
      <c r="D45" s="29">
        <v>2001857</v>
      </c>
      <c r="E45" s="25"/>
      <c r="F45" s="30"/>
    </row>
    <row r="46" spans="1:6" ht="15.5" x14ac:dyDescent="0.35">
      <c r="A46" s="26" t="s">
        <v>73</v>
      </c>
      <c r="B46" s="27">
        <v>807</v>
      </c>
      <c r="C46" s="28" t="s">
        <v>82</v>
      </c>
      <c r="D46" s="29">
        <v>1018976</v>
      </c>
      <c r="E46" s="25"/>
      <c r="F46" s="30"/>
    </row>
    <row r="47" spans="1:6" ht="15.5" x14ac:dyDescent="0.35">
      <c r="A47" s="26" t="s">
        <v>73</v>
      </c>
      <c r="B47" s="27">
        <v>393</v>
      </c>
      <c r="C47" s="28" t="s">
        <v>83</v>
      </c>
      <c r="D47" s="29">
        <v>1083010</v>
      </c>
      <c r="E47" s="25"/>
      <c r="F47" s="30"/>
    </row>
    <row r="48" spans="1:6" ht="15.5" x14ac:dyDescent="0.35">
      <c r="A48" s="26" t="s">
        <v>73</v>
      </c>
      <c r="B48" s="27">
        <v>808</v>
      </c>
      <c r="C48" s="28" t="s">
        <v>84</v>
      </c>
      <c r="D48" s="29">
        <v>1514716</v>
      </c>
      <c r="E48" s="25"/>
      <c r="F48" s="30"/>
    </row>
    <row r="49" spans="1:6" ht="15.5" x14ac:dyDescent="0.35">
      <c r="A49" s="26" t="s">
        <v>73</v>
      </c>
      <c r="B49" s="27">
        <v>394</v>
      </c>
      <c r="C49" s="28" t="s">
        <v>85</v>
      </c>
      <c r="D49" s="29">
        <v>1993843</v>
      </c>
      <c r="E49" s="25"/>
      <c r="F49" s="30"/>
    </row>
    <row r="50" spans="1:6" ht="15.5" x14ac:dyDescent="0.35">
      <c r="A50" s="26" t="s">
        <v>86</v>
      </c>
      <c r="B50" s="27">
        <v>889</v>
      </c>
      <c r="C50" s="28" t="s">
        <v>87</v>
      </c>
      <c r="D50" s="29">
        <v>1450577</v>
      </c>
      <c r="E50" s="25"/>
      <c r="F50" s="30"/>
    </row>
    <row r="51" spans="1:6" ht="15.5" x14ac:dyDescent="0.35">
      <c r="A51" s="26" t="s">
        <v>86</v>
      </c>
      <c r="B51" s="27">
        <v>890</v>
      </c>
      <c r="C51" s="28" t="s">
        <v>88</v>
      </c>
      <c r="D51" s="29">
        <v>1128930</v>
      </c>
      <c r="E51" s="25"/>
      <c r="F51" s="30"/>
    </row>
    <row r="52" spans="1:6" ht="15.5" x14ac:dyDescent="0.35">
      <c r="A52" s="26" t="s">
        <v>86</v>
      </c>
      <c r="B52" s="27">
        <v>350</v>
      </c>
      <c r="C52" s="28" t="s">
        <v>89</v>
      </c>
      <c r="D52" s="29">
        <v>2684156</v>
      </c>
      <c r="E52" s="25"/>
      <c r="F52" s="30"/>
    </row>
    <row r="53" spans="1:6" ht="15.5" x14ac:dyDescent="0.35">
      <c r="A53" s="26" t="s">
        <v>86</v>
      </c>
      <c r="B53" s="27">
        <v>351</v>
      </c>
      <c r="C53" s="28" t="s">
        <v>90</v>
      </c>
      <c r="D53" s="29">
        <v>1603673</v>
      </c>
      <c r="E53" s="25"/>
      <c r="F53" s="30"/>
    </row>
    <row r="54" spans="1:6" ht="15.5" x14ac:dyDescent="0.35">
      <c r="A54" s="26" t="s">
        <v>86</v>
      </c>
      <c r="B54" s="27">
        <v>895</v>
      </c>
      <c r="C54" s="28" t="s">
        <v>91</v>
      </c>
      <c r="D54" s="29">
        <v>2843479</v>
      </c>
      <c r="E54" s="25"/>
      <c r="F54" s="30"/>
    </row>
    <row r="55" spans="1:6" ht="15.5" x14ac:dyDescent="0.35">
      <c r="A55" s="26" t="s">
        <v>86</v>
      </c>
      <c r="B55" s="27">
        <v>896</v>
      </c>
      <c r="C55" s="28" t="s">
        <v>92</v>
      </c>
      <c r="D55" s="29">
        <v>2446013</v>
      </c>
      <c r="E55" s="25"/>
      <c r="F55" s="30"/>
    </row>
    <row r="56" spans="1:6" ht="15.5" x14ac:dyDescent="0.35">
      <c r="A56" s="26" t="s">
        <v>86</v>
      </c>
      <c r="B56" s="27">
        <v>942</v>
      </c>
      <c r="C56" s="28" t="s">
        <v>93</v>
      </c>
      <c r="D56" s="29">
        <v>1873496</v>
      </c>
      <c r="E56" s="25"/>
      <c r="F56" s="30"/>
    </row>
    <row r="57" spans="1:6" ht="15.5" x14ac:dyDescent="0.35">
      <c r="A57" s="26" t="s">
        <v>86</v>
      </c>
      <c r="B57" s="27">
        <v>876</v>
      </c>
      <c r="C57" s="28" t="s">
        <v>94</v>
      </c>
      <c r="D57" s="29">
        <v>1090429</v>
      </c>
      <c r="E57" s="25"/>
      <c r="F57" s="30"/>
    </row>
    <row r="58" spans="1:6" ht="15.5" x14ac:dyDescent="0.35">
      <c r="A58" s="26" t="s">
        <v>86</v>
      </c>
      <c r="B58" s="27">
        <v>340</v>
      </c>
      <c r="C58" s="28" t="s">
        <v>95</v>
      </c>
      <c r="D58" s="29">
        <v>1080234</v>
      </c>
      <c r="E58" s="25"/>
      <c r="F58" s="30"/>
    </row>
    <row r="59" spans="1:6" ht="15.5" x14ac:dyDescent="0.35">
      <c r="A59" s="26" t="s">
        <v>86</v>
      </c>
      <c r="B59" s="27">
        <v>888</v>
      </c>
      <c r="C59" s="28" t="s">
        <v>96</v>
      </c>
      <c r="D59" s="29">
        <v>9141862</v>
      </c>
      <c r="E59" s="25"/>
      <c r="F59" s="30"/>
    </row>
    <row r="60" spans="1:6" ht="15.5" x14ac:dyDescent="0.35">
      <c r="A60" s="26" t="s">
        <v>86</v>
      </c>
      <c r="B60" s="27">
        <v>341</v>
      </c>
      <c r="C60" s="28" t="s">
        <v>97</v>
      </c>
      <c r="D60" s="29">
        <v>3907018</v>
      </c>
      <c r="E60" s="25"/>
      <c r="F60" s="30"/>
    </row>
    <row r="61" spans="1:6" ht="15.5" x14ac:dyDescent="0.35">
      <c r="A61" s="26" t="s">
        <v>86</v>
      </c>
      <c r="B61" s="27">
        <v>352</v>
      </c>
      <c r="C61" s="28" t="s">
        <v>98</v>
      </c>
      <c r="D61" s="29">
        <v>5211112</v>
      </c>
      <c r="E61" s="25"/>
      <c r="F61" s="30"/>
    </row>
    <row r="62" spans="1:6" ht="15.5" x14ac:dyDescent="0.35">
      <c r="A62" s="26" t="s">
        <v>86</v>
      </c>
      <c r="B62" s="27">
        <v>353</v>
      </c>
      <c r="C62" s="28" t="s">
        <v>99</v>
      </c>
      <c r="D62" s="29">
        <v>2397793</v>
      </c>
      <c r="E62" s="25"/>
      <c r="F62" s="30"/>
    </row>
    <row r="63" spans="1:6" ht="15.5" x14ac:dyDescent="0.35">
      <c r="A63" s="26" t="s">
        <v>86</v>
      </c>
      <c r="B63" s="27">
        <v>354</v>
      </c>
      <c r="C63" s="28" t="s">
        <v>100</v>
      </c>
      <c r="D63" s="29">
        <v>2093810</v>
      </c>
      <c r="E63" s="25"/>
      <c r="F63" s="30"/>
    </row>
    <row r="64" spans="1:6" ht="15.5" x14ac:dyDescent="0.35">
      <c r="A64" s="26" t="s">
        <v>86</v>
      </c>
      <c r="B64" s="27">
        <v>355</v>
      </c>
      <c r="C64" s="28" t="s">
        <v>101</v>
      </c>
      <c r="D64" s="29">
        <v>2093906</v>
      </c>
      <c r="E64" s="25"/>
      <c r="F64" s="30"/>
    </row>
    <row r="65" spans="1:6" ht="15.5" x14ac:dyDescent="0.35">
      <c r="A65" s="26" t="s">
        <v>86</v>
      </c>
      <c r="B65" s="27">
        <v>343</v>
      </c>
      <c r="C65" s="28" t="s">
        <v>102</v>
      </c>
      <c r="D65" s="29">
        <v>2011778</v>
      </c>
      <c r="E65" s="25"/>
      <c r="F65" s="30"/>
    </row>
    <row r="66" spans="1:6" ht="15.5" x14ac:dyDescent="0.35">
      <c r="A66" s="26" t="s">
        <v>86</v>
      </c>
      <c r="B66" s="27">
        <v>342</v>
      </c>
      <c r="C66" s="28" t="s">
        <v>103</v>
      </c>
      <c r="D66" s="29">
        <v>1432559</v>
      </c>
      <c r="E66" s="25"/>
      <c r="F66" s="30"/>
    </row>
    <row r="67" spans="1:6" ht="15.5" x14ac:dyDescent="0.35">
      <c r="A67" s="26" t="s">
        <v>86</v>
      </c>
      <c r="B67" s="27">
        <v>356</v>
      </c>
      <c r="C67" s="28" t="s">
        <v>104</v>
      </c>
      <c r="D67" s="29">
        <v>2186801</v>
      </c>
      <c r="E67" s="25"/>
      <c r="F67" s="30"/>
    </row>
    <row r="68" spans="1:6" ht="15.5" x14ac:dyDescent="0.35">
      <c r="A68" s="26" t="s">
        <v>86</v>
      </c>
      <c r="B68" s="27">
        <v>357</v>
      </c>
      <c r="C68" s="28" t="s">
        <v>105</v>
      </c>
      <c r="D68" s="29">
        <v>2046647</v>
      </c>
      <c r="E68" s="25"/>
      <c r="F68" s="30"/>
    </row>
    <row r="69" spans="1:6" ht="15.5" x14ac:dyDescent="0.35">
      <c r="A69" s="26" t="s">
        <v>86</v>
      </c>
      <c r="B69" s="27">
        <v>358</v>
      </c>
      <c r="C69" s="28" t="s">
        <v>106</v>
      </c>
      <c r="D69" s="29">
        <v>1985012</v>
      </c>
      <c r="E69" s="25"/>
      <c r="F69" s="30"/>
    </row>
    <row r="70" spans="1:6" ht="15.5" x14ac:dyDescent="0.35">
      <c r="A70" s="26" t="s">
        <v>86</v>
      </c>
      <c r="B70" s="27">
        <v>877</v>
      </c>
      <c r="C70" s="28" t="s">
        <v>107</v>
      </c>
      <c r="D70" s="29">
        <v>1659144</v>
      </c>
      <c r="E70" s="25"/>
      <c r="F70" s="30"/>
    </row>
    <row r="71" spans="1:6" ht="15.5" x14ac:dyDescent="0.35">
      <c r="A71" s="26" t="s">
        <v>86</v>
      </c>
      <c r="B71" s="27">
        <v>943</v>
      </c>
      <c r="C71" s="28" t="s">
        <v>108</v>
      </c>
      <c r="D71" s="29">
        <v>1408784</v>
      </c>
      <c r="E71" s="25"/>
      <c r="F71" s="30"/>
    </row>
    <row r="72" spans="1:6" ht="15.5" x14ac:dyDescent="0.35">
      <c r="A72" s="26" t="s">
        <v>86</v>
      </c>
      <c r="B72" s="27">
        <v>359</v>
      </c>
      <c r="C72" s="28" t="s">
        <v>109</v>
      </c>
      <c r="D72" s="29">
        <v>2605768</v>
      </c>
      <c r="E72" s="25"/>
      <c r="F72" s="30"/>
    </row>
    <row r="73" spans="1:6" ht="15.5" x14ac:dyDescent="0.35">
      <c r="A73" s="26" t="s">
        <v>86</v>
      </c>
      <c r="B73" s="27">
        <v>344</v>
      </c>
      <c r="C73" s="28" t="s">
        <v>110</v>
      </c>
      <c r="D73" s="29">
        <v>2438307</v>
      </c>
      <c r="E73" s="25"/>
      <c r="F73" s="30"/>
    </row>
    <row r="74" spans="1:6" ht="15.5" x14ac:dyDescent="0.35">
      <c r="A74" s="26" t="s">
        <v>111</v>
      </c>
      <c r="B74" s="27">
        <v>301</v>
      </c>
      <c r="C74" s="28" t="s">
        <v>112</v>
      </c>
      <c r="D74" s="29">
        <v>2534938</v>
      </c>
      <c r="E74" s="25"/>
      <c r="F74" s="30"/>
    </row>
    <row r="75" spans="1:6" ht="15.5" x14ac:dyDescent="0.35">
      <c r="A75" s="26" t="s">
        <v>111</v>
      </c>
      <c r="B75" s="27">
        <v>302</v>
      </c>
      <c r="C75" s="28" t="s">
        <v>113</v>
      </c>
      <c r="D75" s="29">
        <v>3191512</v>
      </c>
      <c r="E75" s="25"/>
      <c r="F75" s="30"/>
    </row>
    <row r="76" spans="1:6" ht="15.5" x14ac:dyDescent="0.35">
      <c r="A76" s="26" t="s">
        <v>111</v>
      </c>
      <c r="B76" s="27">
        <v>303</v>
      </c>
      <c r="C76" s="28" t="s">
        <v>114</v>
      </c>
      <c r="D76" s="29">
        <v>2137051</v>
      </c>
      <c r="E76" s="25"/>
      <c r="F76" s="30"/>
    </row>
    <row r="77" spans="1:6" ht="15.5" x14ac:dyDescent="0.35">
      <c r="A77" s="26" t="s">
        <v>111</v>
      </c>
      <c r="B77" s="27">
        <v>304</v>
      </c>
      <c r="C77" s="28" t="s">
        <v>115</v>
      </c>
      <c r="D77" s="29">
        <v>2564843</v>
      </c>
      <c r="E77" s="25"/>
      <c r="F77" s="30"/>
    </row>
    <row r="78" spans="1:6" ht="15.5" x14ac:dyDescent="0.35">
      <c r="A78" s="26" t="s">
        <v>111</v>
      </c>
      <c r="B78" s="27">
        <v>305</v>
      </c>
      <c r="C78" s="28" t="s">
        <v>116</v>
      </c>
      <c r="D78" s="29">
        <v>2664902</v>
      </c>
      <c r="E78" s="25"/>
      <c r="F78" s="30"/>
    </row>
    <row r="79" spans="1:6" ht="15.5" x14ac:dyDescent="0.35">
      <c r="A79" s="26" t="s">
        <v>111</v>
      </c>
      <c r="B79" s="27">
        <v>306</v>
      </c>
      <c r="C79" s="28" t="s">
        <v>117</v>
      </c>
      <c r="D79" s="29">
        <v>3091281</v>
      </c>
      <c r="E79" s="25"/>
      <c r="F79" s="30"/>
    </row>
    <row r="80" spans="1:6" ht="15.5" x14ac:dyDescent="0.35">
      <c r="A80" s="26" t="s">
        <v>111</v>
      </c>
      <c r="B80" s="27">
        <v>307</v>
      </c>
      <c r="C80" s="28" t="s">
        <v>118</v>
      </c>
      <c r="D80" s="29">
        <v>2832079</v>
      </c>
      <c r="E80" s="25"/>
      <c r="F80" s="30"/>
    </row>
    <row r="81" spans="1:6" ht="15.5" x14ac:dyDescent="0.35">
      <c r="A81" s="26" t="s">
        <v>111</v>
      </c>
      <c r="B81" s="27">
        <v>308</v>
      </c>
      <c r="C81" s="28" t="s">
        <v>119</v>
      </c>
      <c r="D81" s="29">
        <v>2869304</v>
      </c>
      <c r="E81" s="25"/>
      <c r="F81" s="30"/>
    </row>
    <row r="82" spans="1:6" ht="15.5" x14ac:dyDescent="0.35">
      <c r="A82" s="26" t="s">
        <v>111</v>
      </c>
      <c r="B82" s="27">
        <v>203</v>
      </c>
      <c r="C82" s="28" t="s">
        <v>120</v>
      </c>
      <c r="D82" s="29">
        <v>2598233</v>
      </c>
      <c r="E82" s="25"/>
      <c r="F82" s="30"/>
    </row>
    <row r="83" spans="1:6" ht="15.5" x14ac:dyDescent="0.35">
      <c r="A83" s="26" t="s">
        <v>111</v>
      </c>
      <c r="B83" s="27">
        <v>310</v>
      </c>
      <c r="C83" s="28" t="s">
        <v>121</v>
      </c>
      <c r="D83" s="29">
        <v>2125724</v>
      </c>
      <c r="E83" s="25"/>
      <c r="F83" s="30"/>
    </row>
    <row r="84" spans="1:6" ht="15.5" x14ac:dyDescent="0.35">
      <c r="A84" s="26" t="s">
        <v>111</v>
      </c>
      <c r="B84" s="27">
        <v>311</v>
      </c>
      <c r="C84" s="28" t="s">
        <v>122</v>
      </c>
      <c r="D84" s="29">
        <v>2347790</v>
      </c>
      <c r="E84" s="25"/>
      <c r="F84" s="30"/>
    </row>
    <row r="85" spans="1:6" ht="15.5" x14ac:dyDescent="0.35">
      <c r="A85" s="26" t="s">
        <v>111</v>
      </c>
      <c r="B85" s="27">
        <v>312</v>
      </c>
      <c r="C85" s="28" t="s">
        <v>123</v>
      </c>
      <c r="D85" s="29">
        <v>2805603</v>
      </c>
      <c r="E85" s="25"/>
      <c r="F85" s="30"/>
    </row>
    <row r="86" spans="1:6" ht="15.5" x14ac:dyDescent="0.35">
      <c r="A86" s="26" t="s">
        <v>111</v>
      </c>
      <c r="B86" s="27">
        <v>313</v>
      </c>
      <c r="C86" s="28" t="s">
        <v>124</v>
      </c>
      <c r="D86" s="29">
        <v>2320580</v>
      </c>
      <c r="E86" s="25"/>
      <c r="F86" s="30"/>
    </row>
    <row r="87" spans="1:6" ht="15.5" x14ac:dyDescent="0.35">
      <c r="A87" s="26" t="s">
        <v>111</v>
      </c>
      <c r="B87" s="27">
        <v>314</v>
      </c>
      <c r="C87" s="28" t="s">
        <v>125</v>
      </c>
      <c r="D87" s="29">
        <v>1393083</v>
      </c>
      <c r="E87" s="25"/>
      <c r="F87" s="30"/>
    </row>
    <row r="88" spans="1:6" ht="15.5" x14ac:dyDescent="0.35">
      <c r="A88" s="26" t="s">
        <v>111</v>
      </c>
      <c r="B88" s="27">
        <v>315</v>
      </c>
      <c r="C88" s="28" t="s">
        <v>126</v>
      </c>
      <c r="D88" s="29">
        <v>1475085</v>
      </c>
      <c r="E88" s="25"/>
      <c r="F88" s="30"/>
    </row>
    <row r="89" spans="1:6" ht="15.5" x14ac:dyDescent="0.35">
      <c r="A89" s="26" t="s">
        <v>111</v>
      </c>
      <c r="B89" s="27">
        <v>317</v>
      </c>
      <c r="C89" s="28" t="s">
        <v>127</v>
      </c>
      <c r="D89" s="29">
        <v>2809145</v>
      </c>
      <c r="E89" s="25"/>
      <c r="F89" s="30"/>
    </row>
    <row r="90" spans="1:6" ht="15.5" x14ac:dyDescent="0.35">
      <c r="A90" s="26" t="s">
        <v>111</v>
      </c>
      <c r="B90" s="27">
        <v>318</v>
      </c>
      <c r="C90" s="28" t="s">
        <v>128</v>
      </c>
      <c r="D90" s="29">
        <v>1483932</v>
      </c>
      <c r="E90" s="25"/>
      <c r="F90" s="30"/>
    </row>
    <row r="91" spans="1:6" ht="15.5" x14ac:dyDescent="0.35">
      <c r="A91" s="26" t="s">
        <v>111</v>
      </c>
      <c r="B91" s="27">
        <v>319</v>
      </c>
      <c r="C91" s="28" t="s">
        <v>129</v>
      </c>
      <c r="D91" s="29">
        <v>1961519</v>
      </c>
      <c r="E91" s="25"/>
      <c r="F91" s="30"/>
    </row>
    <row r="92" spans="1:6" ht="15.5" x14ac:dyDescent="0.35">
      <c r="A92" s="26" t="s">
        <v>111</v>
      </c>
      <c r="B92" s="27">
        <v>320</v>
      </c>
      <c r="C92" s="28" t="s">
        <v>130</v>
      </c>
      <c r="D92" s="29">
        <v>2387693</v>
      </c>
      <c r="E92" s="25"/>
      <c r="F92" s="30"/>
    </row>
    <row r="93" spans="1:6" ht="15.5" x14ac:dyDescent="0.35">
      <c r="A93" s="26" t="s">
        <v>131</v>
      </c>
      <c r="B93" s="27">
        <v>867</v>
      </c>
      <c r="C93" s="28" t="s">
        <v>132</v>
      </c>
      <c r="D93" s="29">
        <v>943077</v>
      </c>
      <c r="E93" s="25"/>
      <c r="F93" s="30"/>
    </row>
    <row r="94" spans="1:6" ht="15.5" x14ac:dyDescent="0.35">
      <c r="A94" s="26" t="s">
        <v>131</v>
      </c>
      <c r="B94" s="27">
        <v>846</v>
      </c>
      <c r="C94" s="28" t="s">
        <v>133</v>
      </c>
      <c r="D94" s="29">
        <v>1749588</v>
      </c>
      <c r="E94" s="25"/>
      <c r="F94" s="30"/>
    </row>
    <row r="95" spans="1:6" ht="15.5" x14ac:dyDescent="0.35">
      <c r="A95" s="26" t="s">
        <v>131</v>
      </c>
      <c r="B95" s="27">
        <v>825</v>
      </c>
      <c r="C95" s="28" t="s">
        <v>134</v>
      </c>
      <c r="D95" s="29">
        <v>4138209</v>
      </c>
      <c r="E95" s="25"/>
      <c r="F95" s="30"/>
    </row>
    <row r="96" spans="1:6" ht="15.5" x14ac:dyDescent="0.35">
      <c r="A96" s="26" t="s">
        <v>131</v>
      </c>
      <c r="B96" s="27">
        <v>845</v>
      </c>
      <c r="C96" s="28" t="s">
        <v>135</v>
      </c>
      <c r="D96" s="29">
        <v>3459250</v>
      </c>
      <c r="E96" s="25"/>
      <c r="F96" s="30"/>
    </row>
    <row r="97" spans="1:6" ht="15.5" x14ac:dyDescent="0.35">
      <c r="A97" s="26" t="s">
        <v>131</v>
      </c>
      <c r="B97" s="27">
        <v>850</v>
      </c>
      <c r="C97" s="28" t="s">
        <v>136</v>
      </c>
      <c r="D97" s="29">
        <v>9869906</v>
      </c>
      <c r="E97" s="25"/>
      <c r="F97" s="30"/>
    </row>
    <row r="98" spans="1:6" ht="15.5" x14ac:dyDescent="0.35">
      <c r="A98" s="26" t="s">
        <v>131</v>
      </c>
      <c r="B98" s="27">
        <v>921</v>
      </c>
      <c r="C98" s="28" t="s">
        <v>137</v>
      </c>
      <c r="D98" s="29">
        <v>848589</v>
      </c>
      <c r="E98" s="25"/>
      <c r="F98" s="30"/>
    </row>
    <row r="99" spans="1:6" ht="15.5" x14ac:dyDescent="0.35">
      <c r="A99" s="26" t="s">
        <v>131</v>
      </c>
      <c r="B99" s="27">
        <v>886</v>
      </c>
      <c r="C99" s="28" t="s">
        <v>138</v>
      </c>
      <c r="D99" s="29">
        <v>12155170</v>
      </c>
      <c r="E99" s="25"/>
      <c r="F99" s="30"/>
    </row>
    <row r="100" spans="1:6" ht="15.5" x14ac:dyDescent="0.35">
      <c r="A100" s="26" t="s">
        <v>131</v>
      </c>
      <c r="B100" s="27">
        <v>887</v>
      </c>
      <c r="C100" s="28" t="s">
        <v>139</v>
      </c>
      <c r="D100" s="29">
        <v>2441623</v>
      </c>
      <c r="E100" s="25"/>
      <c r="F100" s="30"/>
    </row>
    <row r="101" spans="1:6" ht="15.5" x14ac:dyDescent="0.35">
      <c r="A101" s="26" t="s">
        <v>131</v>
      </c>
      <c r="B101" s="27">
        <v>826</v>
      </c>
      <c r="C101" s="28" t="s">
        <v>140</v>
      </c>
      <c r="D101" s="29">
        <v>2614437</v>
      </c>
      <c r="E101" s="25"/>
      <c r="F101" s="30"/>
    </row>
    <row r="102" spans="1:6" ht="15.5" x14ac:dyDescent="0.35">
      <c r="A102" s="26" t="s">
        <v>131</v>
      </c>
      <c r="B102" s="27">
        <v>931</v>
      </c>
      <c r="C102" s="28" t="s">
        <v>141</v>
      </c>
      <c r="D102" s="29">
        <v>4945966</v>
      </c>
      <c r="E102" s="25"/>
      <c r="F102" s="30"/>
    </row>
    <row r="103" spans="1:6" ht="15.5" x14ac:dyDescent="0.35">
      <c r="A103" s="26" t="s">
        <v>131</v>
      </c>
      <c r="B103" s="27">
        <v>851</v>
      </c>
      <c r="C103" s="28" t="s">
        <v>142</v>
      </c>
      <c r="D103" s="29">
        <v>1560475</v>
      </c>
      <c r="E103" s="25"/>
      <c r="F103" s="30"/>
    </row>
    <row r="104" spans="1:6" ht="15.5" x14ac:dyDescent="0.35">
      <c r="A104" s="26" t="s">
        <v>131</v>
      </c>
      <c r="B104" s="27">
        <v>870</v>
      </c>
      <c r="C104" s="28" t="s">
        <v>143</v>
      </c>
      <c r="D104" s="29">
        <v>1291084</v>
      </c>
      <c r="E104" s="25"/>
      <c r="F104" s="30"/>
    </row>
    <row r="105" spans="1:6" ht="15.5" x14ac:dyDescent="0.35">
      <c r="A105" s="26" t="s">
        <v>131</v>
      </c>
      <c r="B105" s="27">
        <v>871</v>
      </c>
      <c r="C105" s="28" t="s">
        <v>144</v>
      </c>
      <c r="D105" s="29">
        <v>1619136</v>
      </c>
      <c r="E105" s="25"/>
      <c r="F105" s="30"/>
    </row>
    <row r="106" spans="1:6" ht="15.5" x14ac:dyDescent="0.35">
      <c r="A106" s="26" t="s">
        <v>131</v>
      </c>
      <c r="B106" s="27">
        <v>852</v>
      </c>
      <c r="C106" s="28" t="s">
        <v>145</v>
      </c>
      <c r="D106" s="29">
        <v>1834180</v>
      </c>
      <c r="E106" s="25"/>
      <c r="F106" s="30"/>
    </row>
    <row r="107" spans="1:6" ht="15.5" x14ac:dyDescent="0.35">
      <c r="A107" s="26" t="s">
        <v>131</v>
      </c>
      <c r="B107" s="27">
        <v>936</v>
      </c>
      <c r="C107" s="28" t="s">
        <v>146</v>
      </c>
      <c r="D107" s="29">
        <v>8299505</v>
      </c>
      <c r="E107" s="25"/>
      <c r="F107" s="30"/>
    </row>
    <row r="108" spans="1:6" ht="15.5" x14ac:dyDescent="0.35">
      <c r="A108" s="26" t="s">
        <v>131</v>
      </c>
      <c r="B108" s="27">
        <v>869</v>
      </c>
      <c r="C108" s="28" t="s">
        <v>147</v>
      </c>
      <c r="D108" s="29">
        <v>1234504</v>
      </c>
      <c r="E108" s="25"/>
      <c r="F108" s="30"/>
    </row>
    <row r="109" spans="1:6" ht="15.5" x14ac:dyDescent="0.35">
      <c r="A109" s="26" t="s">
        <v>131</v>
      </c>
      <c r="B109" s="27">
        <v>938</v>
      </c>
      <c r="C109" s="28" t="s">
        <v>148</v>
      </c>
      <c r="D109" s="29">
        <v>5888290</v>
      </c>
      <c r="E109" s="25"/>
      <c r="F109" s="30"/>
    </row>
    <row r="110" spans="1:6" ht="15.5" x14ac:dyDescent="0.35">
      <c r="A110" s="26" t="s">
        <v>131</v>
      </c>
      <c r="B110" s="27">
        <v>868</v>
      </c>
      <c r="C110" s="28" t="s">
        <v>149</v>
      </c>
      <c r="D110" s="29">
        <v>1179297</v>
      </c>
      <c r="E110" s="25"/>
      <c r="F110" s="30"/>
    </row>
    <row r="111" spans="1:6" ht="15.5" x14ac:dyDescent="0.35">
      <c r="A111" s="26" t="s">
        <v>131</v>
      </c>
      <c r="B111" s="27">
        <v>872</v>
      </c>
      <c r="C111" s="28" t="s">
        <v>150</v>
      </c>
      <c r="D111" s="29">
        <v>1303680</v>
      </c>
      <c r="E111" s="25"/>
      <c r="F111" s="30"/>
    </row>
    <row r="112" spans="1:6" ht="15.5" x14ac:dyDescent="0.35">
      <c r="A112" s="26" t="s">
        <v>151</v>
      </c>
      <c r="B112" s="27">
        <v>800</v>
      </c>
      <c r="C112" s="28" t="s">
        <v>152</v>
      </c>
      <c r="D112" s="29">
        <v>1306058</v>
      </c>
      <c r="E112" s="25"/>
      <c r="F112" s="30"/>
    </row>
    <row r="113" spans="1:6" ht="15.5" x14ac:dyDescent="0.35">
      <c r="A113" s="26" t="s">
        <v>151</v>
      </c>
      <c r="B113" s="27">
        <v>839</v>
      </c>
      <c r="C113" s="28" t="s">
        <v>153</v>
      </c>
      <c r="D113" s="29">
        <v>2487876</v>
      </c>
      <c r="E113" s="25"/>
      <c r="F113" s="30"/>
    </row>
    <row r="114" spans="1:6" ht="15.5" x14ac:dyDescent="0.35">
      <c r="A114" s="26" t="s">
        <v>151</v>
      </c>
      <c r="B114" s="27">
        <v>801</v>
      </c>
      <c r="C114" s="28" t="s">
        <v>154</v>
      </c>
      <c r="D114" s="29">
        <v>3252457</v>
      </c>
      <c r="E114" s="25"/>
      <c r="F114" s="30"/>
    </row>
    <row r="115" spans="1:6" ht="15.5" x14ac:dyDescent="0.35">
      <c r="A115" s="26" t="s">
        <v>151</v>
      </c>
      <c r="B115" s="27">
        <v>908</v>
      </c>
      <c r="C115" s="28" t="s">
        <v>155</v>
      </c>
      <c r="D115" s="29">
        <v>3717058</v>
      </c>
      <c r="E115" s="25"/>
      <c r="F115" s="30"/>
    </row>
    <row r="116" spans="1:6" ht="15.5" x14ac:dyDescent="0.35">
      <c r="A116" s="26" t="s">
        <v>151</v>
      </c>
      <c r="B116" s="27">
        <v>878</v>
      </c>
      <c r="C116" s="28" t="s">
        <v>156</v>
      </c>
      <c r="D116" s="29">
        <v>4828204</v>
      </c>
      <c r="E116" s="25"/>
      <c r="F116" s="30"/>
    </row>
    <row r="117" spans="1:6" ht="15.5" x14ac:dyDescent="0.35">
      <c r="A117" s="26" t="s">
        <v>151</v>
      </c>
      <c r="B117" s="27">
        <v>838</v>
      </c>
      <c r="C117" s="28" t="s">
        <v>157</v>
      </c>
      <c r="D117" s="29">
        <v>2212875</v>
      </c>
      <c r="E117" s="25"/>
      <c r="F117" s="30"/>
    </row>
    <row r="118" spans="1:6" ht="15.5" x14ac:dyDescent="0.35">
      <c r="A118" s="26" t="s">
        <v>151</v>
      </c>
      <c r="B118" s="27">
        <v>916</v>
      </c>
      <c r="C118" s="28" t="s">
        <v>158</v>
      </c>
      <c r="D118" s="29">
        <v>4605308</v>
      </c>
      <c r="E118" s="25"/>
      <c r="F118" s="30"/>
    </row>
    <row r="119" spans="1:6" ht="15.5" x14ac:dyDescent="0.35">
      <c r="A119" s="26" t="s">
        <v>151</v>
      </c>
      <c r="B119" s="27">
        <v>802</v>
      </c>
      <c r="C119" s="28" t="s">
        <v>159</v>
      </c>
      <c r="D119" s="29">
        <v>1533925</v>
      </c>
      <c r="E119" s="25"/>
      <c r="F119" s="30"/>
    </row>
    <row r="120" spans="1:6" ht="15.5" x14ac:dyDescent="0.35">
      <c r="A120" s="26" t="s">
        <v>151</v>
      </c>
      <c r="B120" s="27">
        <v>879</v>
      </c>
      <c r="C120" s="28" t="s">
        <v>160</v>
      </c>
      <c r="D120" s="29">
        <v>1950761</v>
      </c>
      <c r="E120" s="25"/>
      <c r="F120" s="30"/>
    </row>
    <row r="121" spans="1:6" ht="15.5" x14ac:dyDescent="0.35">
      <c r="A121" s="26" t="s">
        <v>151</v>
      </c>
      <c r="B121" s="27">
        <v>933</v>
      </c>
      <c r="C121" s="28" t="s">
        <v>161</v>
      </c>
      <c r="D121" s="29">
        <v>3624802</v>
      </c>
      <c r="E121" s="25"/>
      <c r="F121" s="30"/>
    </row>
    <row r="122" spans="1:6" ht="15.5" x14ac:dyDescent="0.35">
      <c r="A122" s="26" t="s">
        <v>151</v>
      </c>
      <c r="B122" s="27">
        <v>803</v>
      </c>
      <c r="C122" s="28" t="s">
        <v>162</v>
      </c>
      <c r="D122" s="29">
        <v>2063141</v>
      </c>
      <c r="E122" s="25"/>
      <c r="F122" s="30"/>
    </row>
    <row r="123" spans="1:6" ht="15.5" x14ac:dyDescent="0.35">
      <c r="A123" s="26" t="s">
        <v>151</v>
      </c>
      <c r="B123" s="27">
        <v>866</v>
      </c>
      <c r="C123" s="28" t="s">
        <v>163</v>
      </c>
      <c r="D123" s="29">
        <v>1841702</v>
      </c>
      <c r="E123" s="25"/>
      <c r="F123" s="30"/>
    </row>
    <row r="124" spans="1:6" ht="15.5" x14ac:dyDescent="0.35">
      <c r="A124" s="26" t="s">
        <v>151</v>
      </c>
      <c r="B124" s="27">
        <v>880</v>
      </c>
      <c r="C124" s="28" t="s">
        <v>164</v>
      </c>
      <c r="D124" s="29">
        <v>971996</v>
      </c>
      <c r="E124" s="25"/>
      <c r="F124" s="30"/>
    </row>
    <row r="125" spans="1:6" ht="15.5" x14ac:dyDescent="0.35">
      <c r="A125" s="26" t="s">
        <v>151</v>
      </c>
      <c r="B125" s="27">
        <v>865</v>
      </c>
      <c r="C125" s="28" t="s">
        <v>165</v>
      </c>
      <c r="D125" s="29">
        <v>3354105</v>
      </c>
      <c r="E125" s="25"/>
      <c r="F125" s="30"/>
    </row>
    <row r="126" spans="1:6" ht="15.5" x14ac:dyDescent="0.35">
      <c r="A126" s="26" t="s">
        <v>166</v>
      </c>
      <c r="B126" s="27">
        <v>330</v>
      </c>
      <c r="C126" s="28" t="s">
        <v>167</v>
      </c>
      <c r="D126" s="29">
        <v>10800689</v>
      </c>
      <c r="E126" s="25"/>
      <c r="F126" s="30"/>
    </row>
    <row r="127" spans="1:6" ht="15.5" x14ac:dyDescent="0.35">
      <c r="A127" s="26" t="s">
        <v>166</v>
      </c>
      <c r="B127" s="27">
        <v>331</v>
      </c>
      <c r="C127" s="28" t="s">
        <v>168</v>
      </c>
      <c r="D127" s="29">
        <v>3004080</v>
      </c>
      <c r="E127" s="25"/>
      <c r="F127" s="30"/>
    </row>
    <row r="128" spans="1:6" ht="15.5" x14ac:dyDescent="0.35">
      <c r="A128" s="26" t="s">
        <v>166</v>
      </c>
      <c r="B128" s="27">
        <v>332</v>
      </c>
      <c r="C128" s="28" t="s">
        <v>169</v>
      </c>
      <c r="D128" s="29">
        <v>2796944</v>
      </c>
      <c r="E128" s="25"/>
      <c r="F128" s="30"/>
    </row>
    <row r="129" spans="1:6" ht="15.5" x14ac:dyDescent="0.35">
      <c r="A129" s="26" t="s">
        <v>166</v>
      </c>
      <c r="B129" s="27">
        <v>884</v>
      </c>
      <c r="C129" s="28" t="s">
        <v>170</v>
      </c>
      <c r="D129" s="29">
        <v>1214461</v>
      </c>
      <c r="E129" s="25"/>
      <c r="F129" s="30"/>
    </row>
    <row r="130" spans="1:6" ht="15.5" x14ac:dyDescent="0.35">
      <c r="A130" s="26" t="s">
        <v>166</v>
      </c>
      <c r="B130" s="27">
        <v>333</v>
      </c>
      <c r="C130" s="28" t="s">
        <v>171</v>
      </c>
      <c r="D130" s="29">
        <v>3302778</v>
      </c>
      <c r="E130" s="25"/>
      <c r="F130" s="30"/>
    </row>
    <row r="131" spans="1:6" ht="15.5" x14ac:dyDescent="0.35">
      <c r="A131" s="26" t="s">
        <v>166</v>
      </c>
      <c r="B131" s="27">
        <v>893</v>
      </c>
      <c r="C131" s="28" t="s">
        <v>172</v>
      </c>
      <c r="D131" s="29">
        <v>1943857</v>
      </c>
      <c r="E131" s="25"/>
      <c r="F131" s="30"/>
    </row>
    <row r="132" spans="1:6" ht="15.5" x14ac:dyDescent="0.35">
      <c r="A132" s="26" t="s">
        <v>166</v>
      </c>
      <c r="B132" s="27">
        <v>334</v>
      </c>
      <c r="C132" s="28" t="s">
        <v>173</v>
      </c>
      <c r="D132" s="29">
        <v>2049792</v>
      </c>
      <c r="E132" s="25"/>
      <c r="F132" s="30"/>
    </row>
    <row r="133" spans="1:6" ht="15.5" x14ac:dyDescent="0.35">
      <c r="A133" s="26" t="s">
        <v>166</v>
      </c>
      <c r="B133" s="27">
        <v>860</v>
      </c>
      <c r="C133" s="28" t="s">
        <v>174</v>
      </c>
      <c r="D133" s="29">
        <v>6131509</v>
      </c>
      <c r="E133" s="25"/>
      <c r="F133" s="30"/>
    </row>
    <row r="134" spans="1:6" ht="15.5" x14ac:dyDescent="0.35">
      <c r="A134" s="26" t="s">
        <v>166</v>
      </c>
      <c r="B134" s="27">
        <v>861</v>
      </c>
      <c r="C134" s="28" t="s">
        <v>175</v>
      </c>
      <c r="D134" s="29">
        <v>2146947</v>
      </c>
      <c r="E134" s="25"/>
      <c r="F134" s="30"/>
    </row>
    <row r="135" spans="1:6" ht="15.5" x14ac:dyDescent="0.35">
      <c r="A135" s="26" t="s">
        <v>166</v>
      </c>
      <c r="B135" s="27">
        <v>894</v>
      </c>
      <c r="C135" s="28" t="s">
        <v>176</v>
      </c>
      <c r="D135" s="29">
        <v>1528824</v>
      </c>
      <c r="E135" s="25"/>
      <c r="F135" s="30"/>
    </row>
    <row r="136" spans="1:6" ht="15.5" x14ac:dyDescent="0.35">
      <c r="A136" s="26" t="s">
        <v>166</v>
      </c>
      <c r="B136" s="27">
        <v>335</v>
      </c>
      <c r="C136" s="28" t="s">
        <v>177</v>
      </c>
      <c r="D136" s="29">
        <v>2710626</v>
      </c>
      <c r="E136" s="25"/>
      <c r="F136" s="30"/>
    </row>
    <row r="137" spans="1:6" ht="15.5" x14ac:dyDescent="0.35">
      <c r="A137" s="26" t="s">
        <v>166</v>
      </c>
      <c r="B137" s="27">
        <v>937</v>
      </c>
      <c r="C137" s="28" t="s">
        <v>178</v>
      </c>
      <c r="D137" s="29">
        <v>4478939</v>
      </c>
      <c r="E137" s="25"/>
      <c r="F137" s="30"/>
    </row>
    <row r="138" spans="1:6" ht="15.5" x14ac:dyDescent="0.35">
      <c r="A138" s="26" t="s">
        <v>166</v>
      </c>
      <c r="B138" s="27">
        <v>336</v>
      </c>
      <c r="C138" s="28" t="s">
        <v>179</v>
      </c>
      <c r="D138" s="29">
        <v>2517796</v>
      </c>
      <c r="E138" s="25"/>
      <c r="F138" s="30"/>
    </row>
    <row r="139" spans="1:6" ht="15.5" x14ac:dyDescent="0.35">
      <c r="A139" s="26" t="s">
        <v>166</v>
      </c>
      <c r="B139" s="27">
        <v>885</v>
      </c>
      <c r="C139" s="28" t="s">
        <v>180</v>
      </c>
      <c r="D139" s="29">
        <v>3927281</v>
      </c>
      <c r="E139" s="25"/>
      <c r="F139" s="30"/>
    </row>
    <row r="140" spans="1:6" ht="15.5" x14ac:dyDescent="0.35">
      <c r="A140" s="26" t="s">
        <v>181</v>
      </c>
      <c r="B140" s="27">
        <v>370</v>
      </c>
      <c r="C140" s="28" t="s">
        <v>182</v>
      </c>
      <c r="D140" s="29">
        <v>1865588</v>
      </c>
      <c r="E140" s="25"/>
      <c r="F140" s="30"/>
    </row>
    <row r="141" spans="1:6" ht="15.5" x14ac:dyDescent="0.35">
      <c r="A141" s="26" t="s">
        <v>181</v>
      </c>
      <c r="B141" s="27">
        <v>380</v>
      </c>
      <c r="C141" s="28" t="s">
        <v>183</v>
      </c>
      <c r="D141" s="29">
        <v>4971798</v>
      </c>
      <c r="E141" s="25"/>
      <c r="F141" s="30"/>
    </row>
    <row r="142" spans="1:6" ht="15.5" x14ac:dyDescent="0.35">
      <c r="A142" s="26" t="s">
        <v>181</v>
      </c>
      <c r="B142" s="27">
        <v>381</v>
      </c>
      <c r="C142" s="28" t="s">
        <v>184</v>
      </c>
      <c r="D142" s="29">
        <v>1715034</v>
      </c>
      <c r="E142" s="25"/>
      <c r="F142" s="30"/>
    </row>
    <row r="143" spans="1:6" ht="15.5" x14ac:dyDescent="0.35">
      <c r="A143" s="26" t="s">
        <v>181</v>
      </c>
      <c r="B143" s="27">
        <v>371</v>
      </c>
      <c r="C143" s="28" t="s">
        <v>185</v>
      </c>
      <c r="D143" s="29">
        <v>2443933</v>
      </c>
      <c r="E143" s="25"/>
      <c r="F143" s="30"/>
    </row>
    <row r="144" spans="1:6" ht="15.5" x14ac:dyDescent="0.35">
      <c r="A144" s="26" t="s">
        <v>181</v>
      </c>
      <c r="B144" s="27">
        <v>811</v>
      </c>
      <c r="C144" s="28" t="s">
        <v>186</v>
      </c>
      <c r="D144" s="29">
        <v>2112349</v>
      </c>
      <c r="E144" s="25"/>
      <c r="F144" s="30"/>
    </row>
    <row r="145" spans="1:6" ht="15.5" x14ac:dyDescent="0.35">
      <c r="A145" s="26" t="s">
        <v>181</v>
      </c>
      <c r="B145" s="27">
        <v>810</v>
      </c>
      <c r="C145" s="28" t="s">
        <v>187</v>
      </c>
      <c r="D145" s="29">
        <v>2269225</v>
      </c>
      <c r="E145" s="25"/>
      <c r="F145" s="30"/>
    </row>
    <row r="146" spans="1:6" ht="15.5" x14ac:dyDescent="0.35">
      <c r="A146" s="26" t="s">
        <v>181</v>
      </c>
      <c r="B146" s="27">
        <v>382</v>
      </c>
      <c r="C146" s="28" t="s">
        <v>188</v>
      </c>
      <c r="D146" s="29">
        <v>3503843</v>
      </c>
      <c r="E146" s="25"/>
      <c r="F146" s="30"/>
    </row>
    <row r="147" spans="1:6" ht="15.5" x14ac:dyDescent="0.35">
      <c r="A147" s="26" t="s">
        <v>181</v>
      </c>
      <c r="B147" s="27">
        <v>383</v>
      </c>
      <c r="C147" s="28" t="s">
        <v>189</v>
      </c>
      <c r="D147" s="29">
        <v>6619773</v>
      </c>
      <c r="E147" s="25"/>
      <c r="F147" s="30"/>
    </row>
    <row r="148" spans="1:6" ht="15.5" x14ac:dyDescent="0.35">
      <c r="A148" s="26" t="s">
        <v>181</v>
      </c>
      <c r="B148" s="27">
        <v>812</v>
      </c>
      <c r="C148" s="28" t="s">
        <v>190</v>
      </c>
      <c r="D148" s="29">
        <v>1297208</v>
      </c>
      <c r="E148" s="25"/>
      <c r="F148" s="30"/>
    </row>
    <row r="149" spans="1:6" ht="15.5" x14ac:dyDescent="0.35">
      <c r="A149" s="26" t="s">
        <v>181</v>
      </c>
      <c r="B149" s="27">
        <v>813</v>
      </c>
      <c r="C149" s="28" t="s">
        <v>191</v>
      </c>
      <c r="D149" s="29">
        <v>1270220</v>
      </c>
      <c r="E149" s="25"/>
      <c r="F149" s="30"/>
    </row>
    <row r="150" spans="1:6" ht="15.5" x14ac:dyDescent="0.35">
      <c r="A150" s="26" t="s">
        <v>181</v>
      </c>
      <c r="B150" s="27">
        <v>815</v>
      </c>
      <c r="C150" s="28" t="s">
        <v>192</v>
      </c>
      <c r="D150" s="29">
        <v>3808957</v>
      </c>
      <c r="E150" s="25"/>
      <c r="F150" s="30"/>
    </row>
    <row r="151" spans="1:6" ht="15.5" x14ac:dyDescent="0.35">
      <c r="A151" s="26" t="s">
        <v>181</v>
      </c>
      <c r="B151" s="27">
        <v>372</v>
      </c>
      <c r="C151" s="28" t="s">
        <v>193</v>
      </c>
      <c r="D151" s="29">
        <v>2222247</v>
      </c>
      <c r="E151" s="25"/>
      <c r="F151" s="30"/>
    </row>
    <row r="152" spans="1:6" ht="15.5" x14ac:dyDescent="0.35">
      <c r="A152" s="26" t="s">
        <v>181</v>
      </c>
      <c r="B152" s="27">
        <v>373</v>
      </c>
      <c r="C152" s="28" t="s">
        <v>194</v>
      </c>
      <c r="D152" s="29">
        <v>4304713</v>
      </c>
      <c r="E152" s="25"/>
      <c r="F152" s="30"/>
    </row>
    <row r="153" spans="1:6" ht="15.5" x14ac:dyDescent="0.35">
      <c r="A153" s="26" t="s">
        <v>181</v>
      </c>
      <c r="B153" s="27">
        <v>384</v>
      </c>
      <c r="C153" s="28" t="s">
        <v>195</v>
      </c>
      <c r="D153" s="29">
        <v>2777061</v>
      </c>
      <c r="E153" s="25"/>
      <c r="F153" s="30"/>
    </row>
    <row r="154" spans="1:6" ht="15.5" x14ac:dyDescent="0.35">
      <c r="A154" s="31" t="s">
        <v>181</v>
      </c>
      <c r="B154" s="32">
        <v>816</v>
      </c>
      <c r="C154" s="33" t="s">
        <v>196</v>
      </c>
      <c r="D154" s="34">
        <v>1304141</v>
      </c>
      <c r="E154" s="25"/>
      <c r="F154" s="30"/>
    </row>
  </sheetData>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FE264-737F-4534-A76B-11CFCC4364AD}">
  <dimension ref="A1:AD162"/>
  <sheetViews>
    <sheetView workbookViewId="0"/>
  </sheetViews>
  <sheetFormatPr defaultRowHeight="14.5" x14ac:dyDescent="0.35"/>
  <cols>
    <col min="1" max="1" width="43.1796875" customWidth="1"/>
    <col min="2" max="2" width="20.1796875" customWidth="1"/>
    <col min="3" max="3" width="36.26953125" customWidth="1"/>
    <col min="4" max="30" width="16.7265625" customWidth="1"/>
    <col min="31" max="31" width="9.08984375" customWidth="1"/>
    <col min="32" max="32" width="8.7265625" customWidth="1"/>
  </cols>
  <sheetData>
    <row r="1" spans="1:30" ht="25" x14ac:dyDescent="0.35">
      <c r="A1" s="35" t="s">
        <v>197</v>
      </c>
      <c r="B1" s="17"/>
      <c r="C1" s="17"/>
    </row>
    <row r="2" spans="1:30" ht="14.65" customHeight="1" x14ac:dyDescent="0.35">
      <c r="A2" s="36"/>
      <c r="B2" s="37"/>
      <c r="C2" s="38" t="s">
        <v>198</v>
      </c>
      <c r="D2" s="39"/>
      <c r="E2" s="39"/>
      <c r="R2" s="40"/>
      <c r="S2" s="40"/>
      <c r="T2" s="40"/>
      <c r="U2" s="40"/>
      <c r="V2" s="40"/>
      <c r="W2" s="40"/>
    </row>
    <row r="3" spans="1:30" ht="15.5" x14ac:dyDescent="0.35">
      <c r="A3" s="36" t="s">
        <v>199</v>
      </c>
      <c r="B3" s="41">
        <v>429298505</v>
      </c>
      <c r="C3" s="42"/>
      <c r="E3" s="43"/>
      <c r="R3" s="44"/>
    </row>
    <row r="4" spans="1:30" ht="15.5" x14ac:dyDescent="0.35">
      <c r="A4" s="45" t="s">
        <v>200</v>
      </c>
      <c r="B4" s="46">
        <f>0.8*B3</f>
        <v>343438804</v>
      </c>
      <c r="C4" s="42">
        <f>B4/X11</f>
        <v>35.169851720944784</v>
      </c>
      <c r="E4" s="39"/>
      <c r="R4" s="44"/>
      <c r="S4" s="47"/>
      <c r="T4" s="47"/>
      <c r="U4" s="47"/>
      <c r="V4" s="47"/>
      <c r="W4" s="47"/>
    </row>
    <row r="5" spans="1:30" ht="15.5" x14ac:dyDescent="0.35">
      <c r="A5" s="45" t="s">
        <v>201</v>
      </c>
      <c r="B5" s="46">
        <f>0.1*B3</f>
        <v>42929850.5</v>
      </c>
      <c r="C5" s="42">
        <f>B5/Y11</f>
        <v>16.279813242631061</v>
      </c>
      <c r="D5" s="25"/>
      <c r="E5" s="39"/>
      <c r="R5" s="44"/>
    </row>
    <row r="6" spans="1:30" ht="15.5" x14ac:dyDescent="0.35">
      <c r="A6" s="45" t="s">
        <v>202</v>
      </c>
      <c r="B6" s="46">
        <f>B3-B4-B5</f>
        <v>42929850.5</v>
      </c>
      <c r="C6" s="42">
        <f>B6/Z11</f>
        <v>14.234811519282351</v>
      </c>
      <c r="D6" s="48"/>
      <c r="Q6" s="47"/>
      <c r="R6" s="47"/>
      <c r="S6" s="47"/>
      <c r="T6" s="47"/>
      <c r="U6" s="47"/>
      <c r="V6" s="47"/>
      <c r="W6" s="47"/>
    </row>
    <row r="7" spans="1:30" ht="25" x14ac:dyDescent="0.35">
      <c r="A7" s="49"/>
      <c r="B7" s="50"/>
      <c r="C7" s="51"/>
      <c r="D7" s="52"/>
      <c r="E7" s="53" t="s">
        <v>203</v>
      </c>
      <c r="F7" s="54"/>
      <c r="G7" s="54"/>
      <c r="H7" s="55"/>
      <c r="I7" s="53" t="s">
        <v>204</v>
      </c>
      <c r="J7" s="55"/>
      <c r="K7" s="53" t="s">
        <v>205</v>
      </c>
      <c r="L7" s="55"/>
      <c r="M7" s="53" t="s">
        <v>206</v>
      </c>
      <c r="N7" s="54"/>
      <c r="O7" s="54"/>
      <c r="P7" s="55"/>
      <c r="Q7" s="53" t="s">
        <v>207</v>
      </c>
      <c r="R7" s="54"/>
      <c r="S7" s="54"/>
      <c r="T7" s="55"/>
      <c r="U7" s="53" t="s">
        <v>208</v>
      </c>
      <c r="V7" s="54"/>
      <c r="W7" s="54"/>
      <c r="X7" s="53" t="s">
        <v>209</v>
      </c>
      <c r="Y7" s="54"/>
      <c r="Z7" s="55"/>
      <c r="AA7" s="56"/>
      <c r="AB7" s="57"/>
      <c r="AC7" s="57"/>
      <c r="AD7" s="58"/>
    </row>
    <row r="8" spans="1:30" ht="77.5" x14ac:dyDescent="0.35">
      <c r="A8" s="18" t="s">
        <v>31</v>
      </c>
      <c r="B8" s="19" t="s">
        <v>32</v>
      </c>
      <c r="C8" s="20" t="s">
        <v>33</v>
      </c>
      <c r="D8" s="59" t="s">
        <v>210</v>
      </c>
      <c r="E8" s="59" t="s">
        <v>211</v>
      </c>
      <c r="F8" s="60" t="s">
        <v>212</v>
      </c>
      <c r="G8" s="60" t="s">
        <v>213</v>
      </c>
      <c r="H8" s="59" t="s">
        <v>214</v>
      </c>
      <c r="I8" s="59" t="s">
        <v>215</v>
      </c>
      <c r="J8" s="59" t="s">
        <v>216</v>
      </c>
      <c r="K8" s="59" t="s">
        <v>217</v>
      </c>
      <c r="L8" s="59" t="s">
        <v>218</v>
      </c>
      <c r="M8" s="61" t="s">
        <v>219</v>
      </c>
      <c r="N8" s="61" t="s">
        <v>220</v>
      </c>
      <c r="O8" s="61" t="s">
        <v>221</v>
      </c>
      <c r="P8" s="61" t="s">
        <v>222</v>
      </c>
      <c r="Q8" s="61" t="s">
        <v>223</v>
      </c>
      <c r="R8" s="61" t="s">
        <v>224</v>
      </c>
      <c r="S8" s="61" t="s">
        <v>225</v>
      </c>
      <c r="T8" s="61" t="s">
        <v>226</v>
      </c>
      <c r="U8" s="61" t="s">
        <v>227</v>
      </c>
      <c r="V8" s="61" t="s">
        <v>228</v>
      </c>
      <c r="W8" s="61" t="s">
        <v>229</v>
      </c>
      <c r="X8" s="61" t="s">
        <v>230</v>
      </c>
      <c r="Y8" s="61" t="s">
        <v>231</v>
      </c>
      <c r="Z8" s="61" t="s">
        <v>232</v>
      </c>
      <c r="AA8" s="61" t="s">
        <v>233</v>
      </c>
      <c r="AB8" s="61" t="s">
        <v>234</v>
      </c>
      <c r="AC8" s="61" t="s">
        <v>235</v>
      </c>
      <c r="AD8" s="59" t="s">
        <v>236</v>
      </c>
    </row>
    <row r="9" spans="1:30" ht="55.5" customHeight="1" thickBot="1" x14ac:dyDescent="0.35">
      <c r="A9" s="62"/>
      <c r="B9" s="63"/>
      <c r="C9" s="64"/>
      <c r="D9" s="65" t="s">
        <v>237</v>
      </c>
      <c r="E9" s="66" t="s">
        <v>238</v>
      </c>
      <c r="F9" s="67" t="s">
        <v>239</v>
      </c>
      <c r="G9" s="67" t="s">
        <v>240</v>
      </c>
      <c r="H9" s="65" t="s">
        <v>241</v>
      </c>
      <c r="I9" s="65" t="s">
        <v>242</v>
      </c>
      <c r="J9" s="65" t="s">
        <v>243</v>
      </c>
      <c r="K9" s="65" t="s">
        <v>244</v>
      </c>
      <c r="L9" s="65" t="s">
        <v>245</v>
      </c>
      <c r="M9" s="65" t="s">
        <v>246</v>
      </c>
      <c r="N9" s="65" t="s">
        <v>247</v>
      </c>
      <c r="O9" s="65" t="s">
        <v>248</v>
      </c>
      <c r="P9" s="65" t="s">
        <v>249</v>
      </c>
      <c r="Q9" s="65" t="s">
        <v>250</v>
      </c>
      <c r="R9" s="65" t="s">
        <v>251</v>
      </c>
      <c r="S9" s="65" t="s">
        <v>252</v>
      </c>
      <c r="T9" s="65" t="s">
        <v>253</v>
      </c>
      <c r="U9" s="65" t="s">
        <v>254</v>
      </c>
      <c r="V9" s="65" t="s">
        <v>255</v>
      </c>
      <c r="W9" s="65" t="s">
        <v>256</v>
      </c>
      <c r="X9" s="65" t="s">
        <v>257</v>
      </c>
      <c r="Y9" s="65" t="s">
        <v>258</v>
      </c>
      <c r="Z9" s="65" t="s">
        <v>259</v>
      </c>
      <c r="AA9" s="68" t="s">
        <v>260</v>
      </c>
      <c r="AB9" s="68" t="s">
        <v>261</v>
      </c>
      <c r="AC9" s="68" t="s">
        <v>262</v>
      </c>
      <c r="AD9" s="68" t="s">
        <v>263</v>
      </c>
    </row>
    <row r="10" spans="1:30" ht="15.5" x14ac:dyDescent="0.35">
      <c r="A10" s="69" t="s">
        <v>264</v>
      </c>
      <c r="B10" s="70"/>
      <c r="C10" s="60"/>
      <c r="D10" s="65"/>
      <c r="E10" s="71"/>
      <c r="F10" s="72"/>
      <c r="G10" s="72"/>
      <c r="H10" s="65"/>
      <c r="I10" s="73"/>
      <c r="J10" s="67"/>
      <c r="K10" s="73"/>
      <c r="L10" s="67"/>
      <c r="M10" s="74">
        <f>M11/E11</f>
        <v>0.30945225666950771</v>
      </c>
      <c r="N10" s="75">
        <f>N11/F11</f>
        <v>0.31026353275064877</v>
      </c>
      <c r="O10" s="75">
        <f>O11/G11</f>
        <v>0.21396709701976474</v>
      </c>
      <c r="P10" s="76">
        <f>P11/H11</f>
        <v>0.56118015274320365</v>
      </c>
      <c r="Q10" s="77">
        <f>Q11/E11</f>
        <v>0.30945225666950771</v>
      </c>
      <c r="R10" s="77">
        <f>R11/F11</f>
        <v>0.30945225666950782</v>
      </c>
      <c r="S10" s="77">
        <f>S11/G11</f>
        <v>0.30945225666950765</v>
      </c>
      <c r="T10" s="77">
        <f>T11/H11</f>
        <v>0.30945225666950754</v>
      </c>
      <c r="U10" s="74"/>
      <c r="V10" s="75"/>
      <c r="W10" s="76"/>
      <c r="X10" s="73"/>
      <c r="Y10" s="72"/>
      <c r="Z10" s="67"/>
      <c r="AA10" s="78"/>
      <c r="AB10" s="79"/>
      <c r="AC10" s="79"/>
      <c r="AD10" s="80"/>
    </row>
    <row r="11" spans="1:30" ht="15.5" x14ac:dyDescent="0.35">
      <c r="A11" s="21" t="s">
        <v>35</v>
      </c>
      <c r="B11" s="22"/>
      <c r="C11" s="23"/>
      <c r="D11" s="81"/>
      <c r="E11" s="82">
        <f>SUM(E12:E162)</f>
        <v>759532.4800000001</v>
      </c>
      <c r="F11" s="83">
        <f>SUM(F12:F162)</f>
        <v>4362786</v>
      </c>
      <c r="G11" s="84">
        <f>SUM(G12:G162)</f>
        <v>3160756.5</v>
      </c>
      <c r="H11" s="82">
        <f>SUM(H12:H162)</f>
        <v>1236373.18</v>
      </c>
      <c r="I11" s="85"/>
      <c r="J11" s="86"/>
      <c r="K11" s="87"/>
      <c r="L11" s="86"/>
      <c r="M11" s="88">
        <f t="shared" ref="M11:AD11" si="0">SUM(M12:M162)</f>
        <v>235039.03994978778</v>
      </c>
      <c r="N11" s="84">
        <f t="shared" si="0"/>
        <v>1353613.396995072</v>
      </c>
      <c r="O11" s="84">
        <f t="shared" si="0"/>
        <v>676297.89269135206</v>
      </c>
      <c r="P11" s="83">
        <f t="shared" si="0"/>
        <v>693828.09000000043</v>
      </c>
      <c r="Q11" s="88">
        <f t="shared" si="0"/>
        <v>235039.03994978778</v>
      </c>
      <c r="R11" s="84">
        <f t="shared" si="0"/>
        <v>1350073.9730661353</v>
      </c>
      <c r="S11" s="84">
        <f t="shared" si="0"/>
        <v>978103.23170781473</v>
      </c>
      <c r="T11" s="83">
        <f t="shared" si="0"/>
        <v>382598.47063665523</v>
      </c>
      <c r="U11" s="84">
        <f t="shared" si="0"/>
        <v>9519448.1600000039</v>
      </c>
      <c r="V11" s="84">
        <f t="shared" si="0"/>
        <v>2565381.7491851598</v>
      </c>
      <c r="W11" s="84">
        <f t="shared" si="0"/>
        <v>2945814.7153603924</v>
      </c>
      <c r="X11" s="88">
        <f t="shared" si="0"/>
        <v>9765147.9092097245</v>
      </c>
      <c r="Y11" s="84">
        <f t="shared" si="0"/>
        <v>2636998.9544832087</v>
      </c>
      <c r="Z11" s="83">
        <f t="shared" si="0"/>
        <v>3015835.5410500239</v>
      </c>
      <c r="AA11" s="89">
        <f t="shared" si="0"/>
        <v>343438804.00000036</v>
      </c>
      <c r="AB11" s="90">
        <f t="shared" si="0"/>
        <v>42929850.499999993</v>
      </c>
      <c r="AC11" s="90">
        <f t="shared" si="0"/>
        <v>42929850.500000052</v>
      </c>
      <c r="AD11" s="91">
        <f t="shared" si="0"/>
        <v>429298504</v>
      </c>
    </row>
    <row r="12" spans="1:30" ht="15.5" x14ac:dyDescent="0.35">
      <c r="A12" s="26" t="s">
        <v>36</v>
      </c>
      <c r="B12" s="27">
        <v>831</v>
      </c>
      <c r="C12" s="92" t="s">
        <v>37</v>
      </c>
      <c r="D12" s="93">
        <v>1</v>
      </c>
      <c r="E12" s="94">
        <v>3941.52</v>
      </c>
      <c r="F12" s="95">
        <v>23324</v>
      </c>
      <c r="G12" s="95">
        <v>17710.5</v>
      </c>
      <c r="H12" s="96">
        <v>6546.13</v>
      </c>
      <c r="I12" s="97">
        <v>0.37278574940594522</v>
      </c>
      <c r="J12" s="98">
        <v>0.37464557065993148</v>
      </c>
      <c r="K12" s="97">
        <v>0.33814902473513136</v>
      </c>
      <c r="L12" s="98">
        <v>0.24606144682376099</v>
      </c>
      <c r="M12" s="99">
        <f t="shared" ref="M12:M43" si="1">K12*E12</f>
        <v>1332.8211439740151</v>
      </c>
      <c r="N12" s="100">
        <f t="shared" ref="N12:N43" si="2">K12*F12</f>
        <v>7886.9878529222042</v>
      </c>
      <c r="O12" s="100">
        <f t="shared" ref="O12:O43" si="3">L12*G12</f>
        <v>4357.8712539722192</v>
      </c>
      <c r="P12" s="96">
        <v>4194.93</v>
      </c>
      <c r="Q12" s="101">
        <f t="shared" ref="Q12:Q43" si="4">M12</f>
        <v>1332.8211439740151</v>
      </c>
      <c r="R12" s="102">
        <f t="shared" ref="R12:R43" si="5">N12*$M$10/N$10</f>
        <v>7866.364982613858</v>
      </c>
      <c r="S12" s="102">
        <f t="shared" ref="S12:S43" si="6">O12*$M$10/O$10</f>
        <v>6302.6190129238003</v>
      </c>
      <c r="T12" s="103">
        <f t="shared" ref="T12:T43" si="7">P12*$M$10/P$10</f>
        <v>2313.2153707236389</v>
      </c>
      <c r="U12" s="101">
        <f t="shared" ref="U12:U43" si="8">E12+F12+G12+H12</f>
        <v>51522.15</v>
      </c>
      <c r="V12" s="102">
        <f t="shared" ref="V12:V43" si="9">I12*(E12+F12)+J12*(G12+H12)</f>
        <v>19251.836294779601</v>
      </c>
      <c r="W12" s="102">
        <f t="shared" ref="W12:W43" si="10">Q12+R12+S12+T12</f>
        <v>17815.02051023531</v>
      </c>
      <c r="X12" s="101">
        <f t="shared" ref="X12:X43" si="11">$D12*U12</f>
        <v>51522.15</v>
      </c>
      <c r="Y12" s="102">
        <f t="shared" ref="Y12:Y43" si="12">$D12*V12</f>
        <v>19251.836294779601</v>
      </c>
      <c r="Z12" s="102">
        <f t="shared" ref="Z12:Z43" si="13">$D12*W12</f>
        <v>17815.02051023531</v>
      </c>
      <c r="AA12" s="104">
        <f t="shared" ref="AA12:AA43" si="14">$B$4*X12/$X$11</f>
        <v>1812026.3758442756</v>
      </c>
      <c r="AB12" s="105">
        <f t="shared" ref="AB12:AB43" si="15">$B$5*Y12/$Y$11</f>
        <v>313416.2994567182</v>
      </c>
      <c r="AC12" s="105">
        <f t="shared" ref="AC12:AC43" si="16">$B$6*Z12/$Z$11</f>
        <v>253593.45917534892</v>
      </c>
      <c r="AD12" s="106">
        <f t="shared" ref="AD12:AD43" si="17">ROUND(AA12+AB12+AC12,0)</f>
        <v>2379036</v>
      </c>
    </row>
    <row r="13" spans="1:30" ht="15.5" x14ac:dyDescent="0.35">
      <c r="A13" s="26" t="s">
        <v>36</v>
      </c>
      <c r="B13" s="27">
        <v>830</v>
      </c>
      <c r="C13" s="92" t="s">
        <v>38</v>
      </c>
      <c r="D13" s="93">
        <v>1</v>
      </c>
      <c r="E13" s="94">
        <v>9617.24</v>
      </c>
      <c r="F13" s="95">
        <v>56575</v>
      </c>
      <c r="G13" s="95">
        <v>41150</v>
      </c>
      <c r="H13" s="96">
        <v>10400.899999999992</v>
      </c>
      <c r="I13" s="97">
        <v>0.29747504352330195</v>
      </c>
      <c r="J13" s="98">
        <v>0.30770726018077565</v>
      </c>
      <c r="K13" s="97">
        <v>0.31935822330037045</v>
      </c>
      <c r="L13" s="98">
        <v>0.22743747603732889</v>
      </c>
      <c r="M13" s="99">
        <f t="shared" si="1"/>
        <v>3071.3446794532547</v>
      </c>
      <c r="N13" s="100">
        <f t="shared" si="2"/>
        <v>18067.691483218459</v>
      </c>
      <c r="O13" s="100">
        <f t="shared" si="3"/>
        <v>9359.0521389360838</v>
      </c>
      <c r="P13" s="96">
        <v>5740.2899999999936</v>
      </c>
      <c r="Q13" s="107">
        <f t="shared" si="4"/>
        <v>3071.3446794532547</v>
      </c>
      <c r="R13" s="108">
        <f t="shared" si="5"/>
        <v>18020.448142011643</v>
      </c>
      <c r="S13" s="108">
        <f t="shared" si="6"/>
        <v>13535.631622902403</v>
      </c>
      <c r="T13" s="109">
        <f t="shared" si="7"/>
        <v>3165.3751219713272</v>
      </c>
      <c r="U13" s="107">
        <f t="shared" si="8"/>
        <v>117743.14</v>
      </c>
      <c r="V13" s="108">
        <f t="shared" si="9"/>
        <v>35553.125673757997</v>
      </c>
      <c r="W13" s="108">
        <f t="shared" si="10"/>
        <v>37792.799566338632</v>
      </c>
      <c r="X13" s="107">
        <f t="shared" si="11"/>
        <v>117743.14</v>
      </c>
      <c r="Y13" s="108">
        <f t="shared" si="12"/>
        <v>35553.125673757997</v>
      </c>
      <c r="Z13" s="108">
        <f t="shared" si="13"/>
        <v>37792.799566338632</v>
      </c>
      <c r="AA13" s="110">
        <f t="shared" si="14"/>
        <v>4141008.7749584429</v>
      </c>
      <c r="AB13" s="42">
        <f t="shared" si="15"/>
        <v>578798.2461605717</v>
      </c>
      <c r="AC13" s="42">
        <f t="shared" si="16"/>
        <v>537973.37861284614</v>
      </c>
      <c r="AD13" s="111">
        <f t="shared" si="17"/>
        <v>5257780</v>
      </c>
    </row>
    <row r="14" spans="1:30" ht="15.5" x14ac:dyDescent="0.35">
      <c r="A14" s="26" t="s">
        <v>36</v>
      </c>
      <c r="B14" s="27">
        <v>856</v>
      </c>
      <c r="C14" s="92" t="s">
        <v>39</v>
      </c>
      <c r="D14" s="93">
        <v>1</v>
      </c>
      <c r="E14" s="94">
        <v>5476.55</v>
      </c>
      <c r="F14" s="95">
        <v>32483</v>
      </c>
      <c r="G14" s="95">
        <v>22833</v>
      </c>
      <c r="H14" s="96">
        <v>11409.57</v>
      </c>
      <c r="I14" s="97">
        <v>0.26225406401473905</v>
      </c>
      <c r="J14" s="98">
        <v>0.31955748962322572</v>
      </c>
      <c r="K14" s="97">
        <v>0.362222947547649</v>
      </c>
      <c r="L14" s="98">
        <v>0.22968983472851009</v>
      </c>
      <c r="M14" s="99">
        <f t="shared" si="1"/>
        <v>1983.7320833920771</v>
      </c>
      <c r="N14" s="100">
        <f t="shared" si="2"/>
        <v>11766.088005190282</v>
      </c>
      <c r="O14" s="100">
        <f t="shared" si="3"/>
        <v>5244.5079963560711</v>
      </c>
      <c r="P14" s="96">
        <v>6754.5800000000008</v>
      </c>
      <c r="Q14" s="107">
        <f t="shared" si="4"/>
        <v>1983.7320833920771</v>
      </c>
      <c r="R14" s="108">
        <f t="shared" si="5"/>
        <v>11735.322076360086</v>
      </c>
      <c r="S14" s="108">
        <f t="shared" si="6"/>
        <v>7584.927108880438</v>
      </c>
      <c r="T14" s="109">
        <f t="shared" si="7"/>
        <v>3724.6862948326848</v>
      </c>
      <c r="U14" s="107">
        <f t="shared" si="8"/>
        <v>72202.12</v>
      </c>
      <c r="V14" s="108">
        <f t="shared" si="9"/>
        <v>20897.515963118269</v>
      </c>
      <c r="W14" s="108">
        <f t="shared" si="10"/>
        <v>25028.667563465286</v>
      </c>
      <c r="X14" s="107">
        <f t="shared" si="11"/>
        <v>72202.12</v>
      </c>
      <c r="Y14" s="108">
        <f t="shared" si="12"/>
        <v>20897.515963118269</v>
      </c>
      <c r="Z14" s="108">
        <f t="shared" si="13"/>
        <v>25028.667563465286</v>
      </c>
      <c r="AA14" s="110">
        <f t="shared" si="14"/>
        <v>2539337.8543378618</v>
      </c>
      <c r="AB14" s="42">
        <f t="shared" si="15"/>
        <v>340207.65711446677</v>
      </c>
      <c r="AC14" s="42">
        <f t="shared" si="16"/>
        <v>356278.36534470413</v>
      </c>
      <c r="AD14" s="111">
        <f t="shared" si="17"/>
        <v>3235824</v>
      </c>
    </row>
    <row r="15" spans="1:30" ht="15.5" x14ac:dyDescent="0.35">
      <c r="A15" s="26" t="s">
        <v>36</v>
      </c>
      <c r="B15" s="27">
        <v>855</v>
      </c>
      <c r="C15" s="92" t="s">
        <v>40</v>
      </c>
      <c r="D15" s="93">
        <v>1</v>
      </c>
      <c r="E15" s="94">
        <v>8821.58</v>
      </c>
      <c r="F15" s="95">
        <v>54212</v>
      </c>
      <c r="G15" s="95">
        <v>40126</v>
      </c>
      <c r="H15" s="96">
        <v>12086.67</v>
      </c>
      <c r="I15" s="97">
        <v>0.1590594775717015</v>
      </c>
      <c r="J15" s="98">
        <v>0.18810646178088847</v>
      </c>
      <c r="K15" s="97">
        <v>0.2925002400181313</v>
      </c>
      <c r="L15" s="98">
        <v>0.20521149195335481</v>
      </c>
      <c r="M15" s="99">
        <f t="shared" si="1"/>
        <v>2580.3142673391467</v>
      </c>
      <c r="N15" s="100">
        <f t="shared" si="2"/>
        <v>15857.023011862933</v>
      </c>
      <c r="O15" s="100">
        <f t="shared" si="3"/>
        <v>8234.3163261203154</v>
      </c>
      <c r="P15" s="96">
        <v>5827.5099999999984</v>
      </c>
      <c r="Q15" s="107">
        <f t="shared" si="4"/>
        <v>2580.3142673391467</v>
      </c>
      <c r="R15" s="108">
        <f t="shared" si="5"/>
        <v>15815.56011941928</v>
      </c>
      <c r="S15" s="108">
        <f t="shared" si="6"/>
        <v>11908.970139521609</v>
      </c>
      <c r="T15" s="109">
        <f t="shared" si="7"/>
        <v>3213.4709530422933</v>
      </c>
      <c r="U15" s="107">
        <f t="shared" si="8"/>
        <v>115246.25</v>
      </c>
      <c r="V15" s="108">
        <f t="shared" si="9"/>
        <v>19847.628918107192</v>
      </c>
      <c r="W15" s="108">
        <f t="shared" si="10"/>
        <v>33518.315479322329</v>
      </c>
      <c r="X15" s="107">
        <f t="shared" si="11"/>
        <v>115246.25</v>
      </c>
      <c r="Y15" s="108">
        <f t="shared" si="12"/>
        <v>19847.628918107192</v>
      </c>
      <c r="Z15" s="108">
        <f t="shared" si="13"/>
        <v>33518.315479322329</v>
      </c>
      <c r="AA15" s="110">
        <f t="shared" si="14"/>
        <v>4053193.5238949331</v>
      </c>
      <c r="AB15" s="42">
        <f t="shared" si="15"/>
        <v>323115.69209582865</v>
      </c>
      <c r="AC15" s="42">
        <f t="shared" si="16"/>
        <v>477126.90329199744</v>
      </c>
      <c r="AD15" s="111">
        <f t="shared" si="17"/>
        <v>4853436</v>
      </c>
    </row>
    <row r="16" spans="1:30" ht="15.5" x14ac:dyDescent="0.35">
      <c r="A16" s="26" t="s">
        <v>36</v>
      </c>
      <c r="B16" s="27">
        <v>925</v>
      </c>
      <c r="C16" s="92" t="s">
        <v>41</v>
      </c>
      <c r="D16" s="93">
        <v>1</v>
      </c>
      <c r="E16" s="94">
        <v>8764.73</v>
      </c>
      <c r="F16" s="95">
        <v>54111</v>
      </c>
      <c r="G16" s="95">
        <v>42731.5</v>
      </c>
      <c r="H16" s="96">
        <v>15639.33</v>
      </c>
      <c r="I16" s="97">
        <v>0.29141410408042578</v>
      </c>
      <c r="J16" s="98">
        <v>0.27809562337057198</v>
      </c>
      <c r="K16" s="97">
        <v>0.31764721831229858</v>
      </c>
      <c r="L16" s="98">
        <v>0.22040897756806413</v>
      </c>
      <c r="M16" s="99">
        <f t="shared" si="1"/>
        <v>2784.0921037583526</v>
      </c>
      <c r="N16" s="100">
        <f t="shared" si="2"/>
        <v>17188.208630096789</v>
      </c>
      <c r="O16" s="100">
        <f t="shared" si="3"/>
        <v>9418.4062249497329</v>
      </c>
      <c r="P16" s="96">
        <v>8930.0600000000013</v>
      </c>
      <c r="Q16" s="107">
        <f t="shared" si="4"/>
        <v>2784.0921037583526</v>
      </c>
      <c r="R16" s="108">
        <f t="shared" si="5"/>
        <v>17143.264957807507</v>
      </c>
      <c r="S16" s="108">
        <f t="shared" si="6"/>
        <v>13621.473119633947</v>
      </c>
      <c r="T16" s="109">
        <f t="shared" si="7"/>
        <v>4924.3138868787655</v>
      </c>
      <c r="U16" s="107">
        <f t="shared" si="8"/>
        <v>121246.56</v>
      </c>
      <c r="V16" s="108">
        <f t="shared" si="9"/>
        <v>34555.546881860435</v>
      </c>
      <c r="W16" s="108">
        <f t="shared" si="10"/>
        <v>38473.144068078574</v>
      </c>
      <c r="X16" s="107">
        <f t="shared" si="11"/>
        <v>121246.56</v>
      </c>
      <c r="Y16" s="108">
        <f t="shared" si="12"/>
        <v>34555.546881860435</v>
      </c>
      <c r="Z16" s="108">
        <f t="shared" si="13"/>
        <v>38473.144068078574</v>
      </c>
      <c r="AA16" s="110">
        <f t="shared" si="14"/>
        <v>4264223.5368746351</v>
      </c>
      <c r="AB16" s="42">
        <f t="shared" si="15"/>
        <v>562557.84973366989</v>
      </c>
      <c r="AC16" s="42">
        <f t="shared" si="16"/>
        <v>547657.9543632943</v>
      </c>
      <c r="AD16" s="111">
        <f t="shared" si="17"/>
        <v>5374439</v>
      </c>
    </row>
    <row r="17" spans="1:30" ht="15.5" x14ac:dyDescent="0.35">
      <c r="A17" s="26" t="s">
        <v>36</v>
      </c>
      <c r="B17" s="27">
        <v>940</v>
      </c>
      <c r="C17" s="92" t="s">
        <v>42</v>
      </c>
      <c r="D17" s="93">
        <v>1.0034223149999999</v>
      </c>
      <c r="E17" s="94">
        <v>4630.67</v>
      </c>
      <c r="F17" s="95">
        <v>29374</v>
      </c>
      <c r="G17" s="95">
        <v>20955</v>
      </c>
      <c r="H17" s="96">
        <v>6276.5400000000018</v>
      </c>
      <c r="I17" s="97">
        <v>0.20359385812121075</v>
      </c>
      <c r="J17" s="98">
        <v>0.23422260183901486</v>
      </c>
      <c r="K17" s="97">
        <v>0.33005175283975668</v>
      </c>
      <c r="L17" s="98">
        <v>0.2347262915397112</v>
      </c>
      <c r="M17" s="99">
        <f t="shared" si="1"/>
        <v>1528.3607503224762</v>
      </c>
      <c r="N17" s="100">
        <f t="shared" si="2"/>
        <v>9694.9401879150137</v>
      </c>
      <c r="O17" s="100">
        <f t="shared" si="3"/>
        <v>4918.6894392146478</v>
      </c>
      <c r="P17" s="96">
        <v>3453.2400000000021</v>
      </c>
      <c r="Q17" s="107">
        <f t="shared" si="4"/>
        <v>1528.3607503224762</v>
      </c>
      <c r="R17" s="108">
        <f t="shared" si="5"/>
        <v>9669.5898896933086</v>
      </c>
      <c r="S17" s="108">
        <f t="shared" si="6"/>
        <v>7113.7084534116357</v>
      </c>
      <c r="T17" s="109">
        <f t="shared" si="7"/>
        <v>1904.2243486298225</v>
      </c>
      <c r="U17" s="107">
        <f t="shared" si="8"/>
        <v>61236.21</v>
      </c>
      <c r="V17" s="108">
        <f t="shared" si="9"/>
        <v>13301.384110321798</v>
      </c>
      <c r="W17" s="108">
        <f t="shared" si="10"/>
        <v>20215.883442057242</v>
      </c>
      <c r="X17" s="107">
        <f t="shared" si="11"/>
        <v>61445.779600026144</v>
      </c>
      <c r="Y17" s="108">
        <f t="shared" si="12"/>
        <v>13346.905636683314</v>
      </c>
      <c r="Z17" s="108">
        <f t="shared" si="13"/>
        <v>20285.068563199246</v>
      </c>
      <c r="AA17" s="110">
        <f t="shared" si="14"/>
        <v>2161038.9574107737</v>
      </c>
      <c r="AB17" s="42">
        <f t="shared" si="15"/>
        <v>217285.13113222417</v>
      </c>
      <c r="AC17" s="42">
        <f t="shared" si="16"/>
        <v>288754.12765286089</v>
      </c>
      <c r="AD17" s="111">
        <f t="shared" si="17"/>
        <v>2667078</v>
      </c>
    </row>
    <row r="18" spans="1:30" ht="15.5" x14ac:dyDescent="0.35">
      <c r="A18" s="26" t="s">
        <v>36</v>
      </c>
      <c r="B18" s="27">
        <v>892</v>
      </c>
      <c r="C18" s="92" t="s">
        <v>43</v>
      </c>
      <c r="D18" s="93">
        <v>1.0028814880000001</v>
      </c>
      <c r="E18" s="94">
        <v>4271.07</v>
      </c>
      <c r="F18" s="95">
        <v>26172</v>
      </c>
      <c r="G18" s="95">
        <v>17987</v>
      </c>
      <c r="H18" s="96">
        <v>12906.610000000006</v>
      </c>
      <c r="I18" s="97">
        <v>0.3706250955219319</v>
      </c>
      <c r="J18" s="98">
        <v>0.43157243215222957</v>
      </c>
      <c r="K18" s="97">
        <v>0.36396923974685325</v>
      </c>
      <c r="L18" s="98">
        <v>0.23543130273218149</v>
      </c>
      <c r="M18" s="99">
        <f t="shared" si="1"/>
        <v>1554.5381008055924</v>
      </c>
      <c r="N18" s="100">
        <f t="shared" si="2"/>
        <v>9525.8029426546436</v>
      </c>
      <c r="O18" s="100">
        <f t="shared" si="3"/>
        <v>4234.7028422437488</v>
      </c>
      <c r="P18" s="96">
        <v>9257.1899999999987</v>
      </c>
      <c r="Q18" s="107">
        <f t="shared" si="4"/>
        <v>1554.5381008055924</v>
      </c>
      <c r="R18" s="108">
        <f t="shared" si="5"/>
        <v>9500.8949039543622</v>
      </c>
      <c r="S18" s="108">
        <f t="shared" si="6"/>
        <v>6124.4853489602538</v>
      </c>
      <c r="T18" s="109">
        <f t="shared" si="7"/>
        <v>5104.7035821120153</v>
      </c>
      <c r="U18" s="107">
        <f t="shared" si="8"/>
        <v>61336.680000000008</v>
      </c>
      <c r="V18" s="108">
        <f t="shared" si="9"/>
        <v>24615.796132393305</v>
      </c>
      <c r="W18" s="108">
        <f t="shared" si="10"/>
        <v>22284.621935832223</v>
      </c>
      <c r="X18" s="107">
        <f t="shared" si="11"/>
        <v>61513.420907379856</v>
      </c>
      <c r="Y18" s="108">
        <f t="shared" si="12"/>
        <v>24686.726253559245</v>
      </c>
      <c r="Z18" s="108">
        <f t="shared" si="13"/>
        <v>22348.834806524861</v>
      </c>
      <c r="AA18" s="110">
        <f t="shared" si="14"/>
        <v>2163417.8921606145</v>
      </c>
      <c r="AB18" s="42">
        <f t="shared" si="15"/>
        <v>401895.29297990166</v>
      </c>
      <c r="AC18" s="42">
        <f t="shared" si="16"/>
        <v>318131.45114645845</v>
      </c>
      <c r="AD18" s="111">
        <f t="shared" si="17"/>
        <v>2883445</v>
      </c>
    </row>
    <row r="19" spans="1:30" ht="15.5" x14ac:dyDescent="0.35">
      <c r="A19" s="26" t="s">
        <v>36</v>
      </c>
      <c r="B19" s="27">
        <v>891</v>
      </c>
      <c r="C19" s="92" t="s">
        <v>44</v>
      </c>
      <c r="D19" s="93">
        <v>1.0028814880000001</v>
      </c>
      <c r="E19" s="94">
        <v>11026.17</v>
      </c>
      <c r="F19" s="95">
        <v>65705</v>
      </c>
      <c r="G19" s="95">
        <v>48005</v>
      </c>
      <c r="H19" s="96">
        <v>13067.759999999998</v>
      </c>
      <c r="I19" s="97">
        <v>0.23308982243202214</v>
      </c>
      <c r="J19" s="98">
        <v>0.25641098394178952</v>
      </c>
      <c r="K19" s="97">
        <v>0.30844233588151304</v>
      </c>
      <c r="L19" s="98">
        <v>0.2156924293231455</v>
      </c>
      <c r="M19" s="99">
        <f t="shared" si="1"/>
        <v>3400.9376306266627</v>
      </c>
      <c r="N19" s="100">
        <f t="shared" si="2"/>
        <v>20266.203679094815</v>
      </c>
      <c r="O19" s="100">
        <f t="shared" si="3"/>
        <v>10354.315069657599</v>
      </c>
      <c r="P19" s="96">
        <v>6222.5999999999995</v>
      </c>
      <c r="Q19" s="107">
        <f t="shared" si="4"/>
        <v>3400.9376306266627</v>
      </c>
      <c r="R19" s="108">
        <f t="shared" si="5"/>
        <v>20213.211675314607</v>
      </c>
      <c r="S19" s="108">
        <f t="shared" si="6"/>
        <v>14975.041533029058</v>
      </c>
      <c r="T19" s="109">
        <f t="shared" si="7"/>
        <v>3431.3359140354933</v>
      </c>
      <c r="U19" s="107">
        <f t="shared" si="8"/>
        <v>137803.93</v>
      </c>
      <c r="V19" s="108">
        <f t="shared" si="9"/>
        <v>33544.981273942067</v>
      </c>
      <c r="W19" s="108">
        <f t="shared" si="10"/>
        <v>42020.526753005826</v>
      </c>
      <c r="X19" s="107">
        <f t="shared" si="11"/>
        <v>138201.01037064785</v>
      </c>
      <c r="Y19" s="108">
        <f t="shared" si="12"/>
        <v>33641.640734943161</v>
      </c>
      <c r="Z19" s="108">
        <f t="shared" si="13"/>
        <v>42141.608396598298</v>
      </c>
      <c r="AA19" s="110">
        <f t="shared" si="14"/>
        <v>4860509.0424204376</v>
      </c>
      <c r="AB19" s="42">
        <f t="shared" si="15"/>
        <v>547679.6283405642</v>
      </c>
      <c r="AC19" s="42">
        <f t="shared" si="16"/>
        <v>599877.85264498321</v>
      </c>
      <c r="AD19" s="111">
        <f t="shared" si="17"/>
        <v>6008067</v>
      </c>
    </row>
    <row r="20" spans="1:30" ht="15.5" x14ac:dyDescent="0.35">
      <c r="A20" s="26" t="s">
        <v>36</v>
      </c>
      <c r="B20" s="27">
        <v>857</v>
      </c>
      <c r="C20" s="92" t="s">
        <v>45</v>
      </c>
      <c r="D20" s="93">
        <v>1</v>
      </c>
      <c r="E20" s="94">
        <v>359.7</v>
      </c>
      <c r="F20" s="95">
        <v>2591</v>
      </c>
      <c r="G20" s="95">
        <v>2919</v>
      </c>
      <c r="H20" s="96">
        <v>337</v>
      </c>
      <c r="I20" s="97">
        <v>0.11916698804473576</v>
      </c>
      <c r="J20" s="98">
        <v>0.15210688591983584</v>
      </c>
      <c r="K20" s="97">
        <v>0.26130058783483795</v>
      </c>
      <c r="L20" s="98">
        <v>0.19655907027681135</v>
      </c>
      <c r="M20" s="99">
        <f t="shared" si="1"/>
        <v>93.989821444191207</v>
      </c>
      <c r="N20" s="100">
        <f t="shared" si="2"/>
        <v>677.02982308006517</v>
      </c>
      <c r="O20" s="100">
        <f t="shared" si="3"/>
        <v>573.75592613801234</v>
      </c>
      <c r="P20" s="96">
        <v>1</v>
      </c>
      <c r="Q20" s="107">
        <f t="shared" si="4"/>
        <v>93.989821444191207</v>
      </c>
      <c r="R20" s="108">
        <f t="shared" si="5"/>
        <v>675.25952769016044</v>
      </c>
      <c r="S20" s="108">
        <f t="shared" si="6"/>
        <v>829.80078990607842</v>
      </c>
      <c r="T20" s="109">
        <f t="shared" si="7"/>
        <v>0.55143122071730366</v>
      </c>
      <c r="U20" s="107">
        <f t="shared" si="8"/>
        <v>6206.7</v>
      </c>
      <c r="V20" s="108">
        <f t="shared" si="9"/>
        <v>846.88605217858731</v>
      </c>
      <c r="W20" s="108">
        <f t="shared" si="10"/>
        <v>1599.6015702611476</v>
      </c>
      <c r="X20" s="107">
        <f t="shared" si="11"/>
        <v>6206.7</v>
      </c>
      <c r="Y20" s="108">
        <f t="shared" si="12"/>
        <v>846.88605217858731</v>
      </c>
      <c r="Z20" s="108">
        <f t="shared" si="13"/>
        <v>1599.6015702611476</v>
      </c>
      <c r="AA20" s="110">
        <f t="shared" si="14"/>
        <v>218288.718676388</v>
      </c>
      <c r="AB20" s="42">
        <f t="shared" si="15"/>
        <v>13787.146767256503</v>
      </c>
      <c r="AC20" s="42">
        <f t="shared" si="16"/>
        <v>22770.026858615522</v>
      </c>
      <c r="AD20" s="111">
        <f t="shared" si="17"/>
        <v>254846</v>
      </c>
    </row>
    <row r="21" spans="1:30" ht="15.5" x14ac:dyDescent="0.35">
      <c r="A21" s="26" t="s">
        <v>36</v>
      </c>
      <c r="B21" s="27">
        <v>941</v>
      </c>
      <c r="C21" s="92" t="s">
        <v>46</v>
      </c>
      <c r="D21" s="93">
        <v>1.0034223149999999</v>
      </c>
      <c r="E21" s="94">
        <v>5807.32</v>
      </c>
      <c r="F21" s="95">
        <v>35686</v>
      </c>
      <c r="G21" s="95">
        <v>25256</v>
      </c>
      <c r="H21" s="96">
        <v>11527.41</v>
      </c>
      <c r="I21" s="97">
        <v>0.16093997195305418</v>
      </c>
      <c r="J21" s="98">
        <v>0.20246569666160846</v>
      </c>
      <c r="K21" s="97">
        <v>0.30328378383387439</v>
      </c>
      <c r="L21" s="98">
        <v>0.2149562125302297</v>
      </c>
      <c r="M21" s="99">
        <f t="shared" si="1"/>
        <v>1761.2659835341353</v>
      </c>
      <c r="N21" s="100">
        <f t="shared" si="2"/>
        <v>10822.985109895641</v>
      </c>
      <c r="O21" s="100">
        <f t="shared" si="3"/>
        <v>5428.9341036634814</v>
      </c>
      <c r="P21" s="96">
        <v>11236.5</v>
      </c>
      <c r="Q21" s="107">
        <f t="shared" si="4"/>
        <v>1761.2659835341353</v>
      </c>
      <c r="R21" s="108">
        <f t="shared" si="5"/>
        <v>10794.685203463321</v>
      </c>
      <c r="S21" s="108">
        <f t="shared" si="6"/>
        <v>7851.6553857508734</v>
      </c>
      <c r="T21" s="109">
        <f t="shared" si="7"/>
        <v>6196.156911589982</v>
      </c>
      <c r="U21" s="107">
        <f t="shared" si="8"/>
        <v>78276.73000000001</v>
      </c>
      <c r="V21" s="108">
        <f t="shared" si="9"/>
        <v>14125.312488278678</v>
      </c>
      <c r="W21" s="108">
        <f t="shared" si="10"/>
        <v>26603.763484338313</v>
      </c>
      <c r="X21" s="107">
        <f t="shared" si="11"/>
        <v>78544.617627229949</v>
      </c>
      <c r="Y21" s="108">
        <f t="shared" si="12"/>
        <v>14173.653757087</v>
      </c>
      <c r="Z21" s="108">
        <f t="shared" si="13"/>
        <v>26694.809943167213</v>
      </c>
      <c r="AA21" s="110">
        <f t="shared" si="14"/>
        <v>2762402.5554279834</v>
      </c>
      <c r="AB21" s="42">
        <f t="shared" si="15"/>
        <v>230744.43613109243</v>
      </c>
      <c r="AC21" s="42">
        <f t="shared" si="16"/>
        <v>379995.5880840497</v>
      </c>
      <c r="AD21" s="111">
        <f t="shared" si="17"/>
        <v>3373143</v>
      </c>
    </row>
    <row r="22" spans="1:30" ht="15.5" x14ac:dyDescent="0.35">
      <c r="A22" s="26" t="s">
        <v>47</v>
      </c>
      <c r="B22" s="27">
        <v>822</v>
      </c>
      <c r="C22" s="92" t="s">
        <v>48</v>
      </c>
      <c r="D22" s="93">
        <v>1.0163329910000001</v>
      </c>
      <c r="E22" s="94">
        <v>2835.86</v>
      </c>
      <c r="F22" s="95">
        <v>16205</v>
      </c>
      <c r="G22" s="95">
        <v>12023</v>
      </c>
      <c r="H22" s="96">
        <v>5294.1399999999994</v>
      </c>
      <c r="I22" s="97">
        <v>0.2063545183018638</v>
      </c>
      <c r="J22" s="98">
        <v>0.23022312334324088</v>
      </c>
      <c r="K22" s="97">
        <v>0.33283164644063518</v>
      </c>
      <c r="L22" s="98">
        <v>0.26459755468736257</v>
      </c>
      <c r="M22" s="99">
        <f t="shared" si="1"/>
        <v>943.86395287513972</v>
      </c>
      <c r="N22" s="100">
        <f t="shared" si="2"/>
        <v>5393.5368305704933</v>
      </c>
      <c r="O22" s="100">
        <f t="shared" si="3"/>
        <v>3181.2564000061602</v>
      </c>
      <c r="P22" s="96">
        <v>3222.95</v>
      </c>
      <c r="Q22" s="107">
        <f t="shared" si="4"/>
        <v>943.86395287513972</v>
      </c>
      <c r="R22" s="108">
        <f t="shared" si="5"/>
        <v>5379.4338279243138</v>
      </c>
      <c r="S22" s="108">
        <f t="shared" si="6"/>
        <v>4600.9268982851336</v>
      </c>
      <c r="T22" s="109">
        <f t="shared" si="7"/>
        <v>1777.2352528108336</v>
      </c>
      <c r="U22" s="107">
        <f t="shared" si="8"/>
        <v>36358</v>
      </c>
      <c r="V22" s="108">
        <f t="shared" si="9"/>
        <v>7915.973551525396</v>
      </c>
      <c r="W22" s="108">
        <f t="shared" si="10"/>
        <v>12701.459931895421</v>
      </c>
      <c r="X22" s="107">
        <f t="shared" si="11"/>
        <v>36951.834886778001</v>
      </c>
      <c r="Y22" s="108">
        <f t="shared" si="12"/>
        <v>8045.2650762986987</v>
      </c>
      <c r="Z22" s="108">
        <f t="shared" si="13"/>
        <v>12908.91276264993</v>
      </c>
      <c r="AA22" s="110">
        <f t="shared" si="14"/>
        <v>1299590.5537848168</v>
      </c>
      <c r="AB22" s="42">
        <f t="shared" si="15"/>
        <v>130975.41292960473</v>
      </c>
      <c r="AC22" s="42">
        <f t="shared" si="16"/>
        <v>183755.94009518018</v>
      </c>
      <c r="AD22" s="111">
        <f t="shared" si="17"/>
        <v>1614322</v>
      </c>
    </row>
    <row r="23" spans="1:30" ht="15.5" x14ac:dyDescent="0.35">
      <c r="A23" s="26" t="s">
        <v>47</v>
      </c>
      <c r="B23" s="27">
        <v>873</v>
      </c>
      <c r="C23" s="92" t="s">
        <v>49</v>
      </c>
      <c r="D23" s="93">
        <v>1.013375508</v>
      </c>
      <c r="E23" s="94">
        <v>8602.6200000000008</v>
      </c>
      <c r="F23" s="95">
        <v>49946.5</v>
      </c>
      <c r="G23" s="95">
        <v>34654</v>
      </c>
      <c r="H23" s="96">
        <v>13598.35</v>
      </c>
      <c r="I23" s="97">
        <v>0.21705022746017555</v>
      </c>
      <c r="J23" s="98">
        <v>0.23225602292604919</v>
      </c>
      <c r="K23" s="97">
        <v>0.31447906765204281</v>
      </c>
      <c r="L23" s="98">
        <v>0.22570797713870777</v>
      </c>
      <c r="M23" s="99">
        <f t="shared" si="1"/>
        <v>2705.3439169648168</v>
      </c>
      <c r="N23" s="100">
        <f t="shared" si="2"/>
        <v>15707.128752482757</v>
      </c>
      <c r="O23" s="100">
        <f t="shared" si="3"/>
        <v>7821.6842397647788</v>
      </c>
      <c r="P23" s="96">
        <v>5791.3700000000017</v>
      </c>
      <c r="Q23" s="107">
        <f t="shared" si="4"/>
        <v>2705.3439169648168</v>
      </c>
      <c r="R23" s="108">
        <f t="shared" si="5"/>
        <v>15666.057803063337</v>
      </c>
      <c r="S23" s="108">
        <f t="shared" si="6"/>
        <v>11312.196466954689</v>
      </c>
      <c r="T23" s="109">
        <f t="shared" si="7"/>
        <v>3193.5422287255715</v>
      </c>
      <c r="U23" s="107">
        <f t="shared" si="8"/>
        <v>106801.47</v>
      </c>
      <c r="V23" s="108">
        <f t="shared" si="9"/>
        <v>23914.998721428863</v>
      </c>
      <c r="W23" s="108">
        <f t="shared" si="10"/>
        <v>32877.140415708411</v>
      </c>
      <c r="X23" s="107">
        <f t="shared" si="11"/>
        <v>108229.99391639676</v>
      </c>
      <c r="Y23" s="108">
        <f t="shared" si="12"/>
        <v>24234.873978147323</v>
      </c>
      <c r="Z23" s="108">
        <f t="shared" si="13"/>
        <v>33316.88887035584</v>
      </c>
      <c r="AA23" s="110">
        <f t="shared" si="14"/>
        <v>3806432.8377984301</v>
      </c>
      <c r="AB23" s="42">
        <f t="shared" si="15"/>
        <v>394539.22232293768</v>
      </c>
      <c r="AC23" s="42">
        <f t="shared" si="16"/>
        <v>474259.63347839128</v>
      </c>
      <c r="AD23" s="111">
        <f t="shared" si="17"/>
        <v>4675232</v>
      </c>
    </row>
    <row r="24" spans="1:30" ht="15.5" x14ac:dyDescent="0.35">
      <c r="A24" s="26" t="s">
        <v>47</v>
      </c>
      <c r="B24" s="27">
        <v>823</v>
      </c>
      <c r="C24" s="92" t="s">
        <v>50</v>
      </c>
      <c r="D24" s="93">
        <v>1.0163329910000001</v>
      </c>
      <c r="E24" s="94">
        <v>4538.05</v>
      </c>
      <c r="F24" s="95">
        <v>26217</v>
      </c>
      <c r="G24" s="95">
        <v>16870</v>
      </c>
      <c r="H24" s="96">
        <v>5184.0499999999975</v>
      </c>
      <c r="I24" s="97">
        <v>0.12840768646996242</v>
      </c>
      <c r="J24" s="98">
        <v>0.17058644001632442</v>
      </c>
      <c r="K24" s="97">
        <v>0.30768813361731728</v>
      </c>
      <c r="L24" s="98">
        <v>0.25279280449921893</v>
      </c>
      <c r="M24" s="99">
        <f t="shared" si="1"/>
        <v>1396.3041347620667</v>
      </c>
      <c r="N24" s="100">
        <f t="shared" si="2"/>
        <v>8066.6597990452074</v>
      </c>
      <c r="O24" s="100">
        <f t="shared" si="3"/>
        <v>4264.6146119018231</v>
      </c>
      <c r="P24" s="96">
        <v>3136.9200000000005</v>
      </c>
      <c r="Q24" s="107">
        <f t="shared" si="4"/>
        <v>1396.3041347620667</v>
      </c>
      <c r="R24" s="108">
        <f t="shared" si="5"/>
        <v>8045.5671231137203</v>
      </c>
      <c r="S24" s="108">
        <f t="shared" si="6"/>
        <v>6167.7455733152838</v>
      </c>
      <c r="T24" s="109">
        <f t="shared" si="7"/>
        <v>1729.7956248925245</v>
      </c>
      <c r="U24" s="107">
        <f t="shared" si="8"/>
        <v>52809.1</v>
      </c>
      <c r="V24" s="108">
        <f t="shared" si="9"/>
        <v>7711.3066952100362</v>
      </c>
      <c r="W24" s="108">
        <f t="shared" si="10"/>
        <v>17339.412456083595</v>
      </c>
      <c r="X24" s="107">
        <f t="shared" si="11"/>
        <v>53671.630555018106</v>
      </c>
      <c r="Y24" s="108">
        <f t="shared" si="12"/>
        <v>7837.2553980611419</v>
      </c>
      <c r="Z24" s="108">
        <f t="shared" si="13"/>
        <v>17622.616923674097</v>
      </c>
      <c r="AA24" s="110">
        <f t="shared" si="14"/>
        <v>1887623.2882413161</v>
      </c>
      <c r="AB24" s="42">
        <f t="shared" si="15"/>
        <v>127589.05421523754</v>
      </c>
      <c r="AC24" s="42">
        <f t="shared" si="16"/>
        <v>250854.63038501612</v>
      </c>
      <c r="AD24" s="111">
        <f t="shared" si="17"/>
        <v>2266067</v>
      </c>
    </row>
    <row r="25" spans="1:30" ht="15.5" x14ac:dyDescent="0.35">
      <c r="A25" s="26" t="s">
        <v>47</v>
      </c>
      <c r="B25" s="27">
        <v>881</v>
      </c>
      <c r="C25" s="92" t="s">
        <v>51</v>
      </c>
      <c r="D25" s="93">
        <v>1.0156586315453091</v>
      </c>
      <c r="E25" s="94">
        <v>20788.490000000002</v>
      </c>
      <c r="F25" s="95">
        <v>119034.5</v>
      </c>
      <c r="G25" s="95">
        <v>84263.5</v>
      </c>
      <c r="H25" s="96">
        <v>30168.890000000003</v>
      </c>
      <c r="I25" s="97">
        <v>0.21012049839374408</v>
      </c>
      <c r="J25" s="98">
        <v>0.23214937192004592</v>
      </c>
      <c r="K25" s="97">
        <v>0.29045671306296966</v>
      </c>
      <c r="L25" s="98">
        <v>0.2055426906226982</v>
      </c>
      <c r="M25" s="99">
        <f t="shared" si="1"/>
        <v>6038.1564749424151</v>
      </c>
      <c r="N25" s="100">
        <f t="shared" si="2"/>
        <v>34574.369611094065</v>
      </c>
      <c r="O25" s="100">
        <f t="shared" si="3"/>
        <v>17319.746511285728</v>
      </c>
      <c r="P25" s="96">
        <v>13809.93</v>
      </c>
      <c r="Q25" s="107">
        <f t="shared" si="4"/>
        <v>6038.1564749424151</v>
      </c>
      <c r="R25" s="108">
        <f t="shared" si="5"/>
        <v>34483.96466134912</v>
      </c>
      <c r="S25" s="108">
        <f t="shared" si="6"/>
        <v>25048.873016051235</v>
      </c>
      <c r="T25" s="109">
        <f t="shared" si="7"/>
        <v>7615.2265579205132</v>
      </c>
      <c r="U25" s="107">
        <f t="shared" si="8"/>
        <v>254255.38</v>
      </c>
      <c r="V25" s="108">
        <f t="shared" si="9"/>
        <v>55945.083811513236</v>
      </c>
      <c r="W25" s="108">
        <f t="shared" si="10"/>
        <v>73186.220710263282</v>
      </c>
      <c r="X25" s="107">
        <f t="shared" si="11"/>
        <v>258236.67131383257</v>
      </c>
      <c r="Y25" s="108">
        <f t="shared" si="12"/>
        <v>56821.107265689156</v>
      </c>
      <c r="Z25" s="108">
        <f t="shared" si="13"/>
        <v>74332.216774558969</v>
      </c>
      <c r="AA25" s="110">
        <f t="shared" si="14"/>
        <v>9082145.4390178472</v>
      </c>
      <c r="AB25" s="42">
        <f t="shared" si="15"/>
        <v>925037.0145249262</v>
      </c>
      <c r="AC25" s="42">
        <f t="shared" si="16"/>
        <v>1058105.0955962848</v>
      </c>
      <c r="AD25" s="111">
        <f t="shared" si="17"/>
        <v>11065288</v>
      </c>
    </row>
    <row r="26" spans="1:30" ht="15.5" x14ac:dyDescent="0.35">
      <c r="A26" s="26" t="s">
        <v>47</v>
      </c>
      <c r="B26" s="27">
        <v>919</v>
      </c>
      <c r="C26" s="92" t="s">
        <v>52</v>
      </c>
      <c r="D26" s="93">
        <v>1.0422806778032712</v>
      </c>
      <c r="E26" s="94">
        <v>17720.75</v>
      </c>
      <c r="F26" s="95">
        <v>97021.5</v>
      </c>
      <c r="G26" s="95">
        <v>75651.5</v>
      </c>
      <c r="H26" s="96">
        <v>32040.890000000003</v>
      </c>
      <c r="I26" s="97">
        <v>0.16497024306134936</v>
      </c>
      <c r="J26" s="98">
        <v>0.17701395969122091</v>
      </c>
      <c r="K26" s="97">
        <v>0.30239568832997199</v>
      </c>
      <c r="L26" s="98">
        <v>0.19679444760133261</v>
      </c>
      <c r="M26" s="99">
        <f t="shared" si="1"/>
        <v>5358.6783939733514</v>
      </c>
      <c r="N26" s="100">
        <f t="shared" si="2"/>
        <v>29338.883275306376</v>
      </c>
      <c r="O26" s="100">
        <f t="shared" si="3"/>
        <v>14887.795152712213</v>
      </c>
      <c r="P26" s="96">
        <v>15153.540000000005</v>
      </c>
      <c r="Q26" s="107">
        <f t="shared" si="4"/>
        <v>5358.6783939733514</v>
      </c>
      <c r="R26" s="108">
        <f t="shared" si="5"/>
        <v>29262.168058285446</v>
      </c>
      <c r="S26" s="108">
        <f t="shared" si="6"/>
        <v>21531.636737654975</v>
      </c>
      <c r="T26" s="109">
        <f t="shared" si="7"/>
        <v>8356.135060388493</v>
      </c>
      <c r="U26" s="107">
        <f t="shared" si="8"/>
        <v>222434.64</v>
      </c>
      <c r="V26" s="108">
        <f t="shared" si="9"/>
        <v>37992.113254417352</v>
      </c>
      <c r="W26" s="108">
        <f t="shared" si="10"/>
        <v>64508.618250302265</v>
      </c>
      <c r="X26" s="107">
        <f t="shared" si="11"/>
        <v>231839.32734612664</v>
      </c>
      <c r="Y26" s="108">
        <f t="shared" si="12"/>
        <v>39598.445553992759</v>
      </c>
      <c r="Z26" s="108">
        <f t="shared" si="13"/>
        <v>67236.086354077517</v>
      </c>
      <c r="AA26" s="110">
        <f t="shared" si="14"/>
        <v>8153754.7658468522</v>
      </c>
      <c r="AB26" s="42">
        <f t="shared" si="15"/>
        <v>644655.29831749632</v>
      </c>
      <c r="AC26" s="42">
        <f t="shared" si="16"/>
        <v>957093.01654448546</v>
      </c>
      <c r="AD26" s="111">
        <f t="shared" si="17"/>
        <v>9755503</v>
      </c>
    </row>
    <row r="27" spans="1:30" ht="15.5" x14ac:dyDescent="0.35">
      <c r="A27" s="26" t="s">
        <v>47</v>
      </c>
      <c r="B27" s="27">
        <v>821</v>
      </c>
      <c r="C27" s="92" t="s">
        <v>53</v>
      </c>
      <c r="D27" s="93">
        <v>1.0163329910000001</v>
      </c>
      <c r="E27" s="94">
        <v>4041.93</v>
      </c>
      <c r="F27" s="95">
        <v>22590</v>
      </c>
      <c r="G27" s="95">
        <v>15741</v>
      </c>
      <c r="H27" s="96">
        <v>5965.2200000000012</v>
      </c>
      <c r="I27" s="97">
        <v>0.25141643059490093</v>
      </c>
      <c r="J27" s="98">
        <v>0.31099536301848424</v>
      </c>
      <c r="K27" s="97">
        <v>0.36464170608721302</v>
      </c>
      <c r="L27" s="98">
        <v>0.22708598632346166</v>
      </c>
      <c r="M27" s="99">
        <f t="shared" si="1"/>
        <v>1473.8562510850888</v>
      </c>
      <c r="N27" s="100">
        <f t="shared" si="2"/>
        <v>8237.2561405101424</v>
      </c>
      <c r="O27" s="100">
        <f t="shared" si="3"/>
        <v>3574.5605107176102</v>
      </c>
      <c r="P27" s="96">
        <v>3943.3800000000024</v>
      </c>
      <c r="Q27" s="107">
        <f t="shared" si="4"/>
        <v>1473.8562510850888</v>
      </c>
      <c r="R27" s="108">
        <f t="shared" si="5"/>
        <v>8215.7173898171986</v>
      </c>
      <c r="S27" s="108">
        <f t="shared" si="6"/>
        <v>5169.7472744657262</v>
      </c>
      <c r="T27" s="109">
        <f t="shared" si="7"/>
        <v>2174.5028471522023</v>
      </c>
      <c r="U27" s="107">
        <f t="shared" si="8"/>
        <v>48338.15</v>
      </c>
      <c r="V27" s="108">
        <f t="shared" si="9"/>
        <v>13446.238549112344</v>
      </c>
      <c r="W27" s="108">
        <f t="shared" si="10"/>
        <v>17033.823762520216</v>
      </c>
      <c r="X27" s="107">
        <f t="shared" si="11"/>
        <v>49127.656568906656</v>
      </c>
      <c r="Y27" s="108">
        <f t="shared" si="12"/>
        <v>13665.85584231885</v>
      </c>
      <c r="Z27" s="108">
        <f t="shared" si="13"/>
        <v>17312.037052729047</v>
      </c>
      <c r="AA27" s="110">
        <f t="shared" si="14"/>
        <v>1727812.396925946</v>
      </c>
      <c r="AB27" s="42">
        <f t="shared" si="15"/>
        <v>222477.58091366946</v>
      </c>
      <c r="AC27" s="42">
        <f t="shared" si="16"/>
        <v>246433.58446043034</v>
      </c>
      <c r="AD27" s="111">
        <f t="shared" si="17"/>
        <v>2196724</v>
      </c>
    </row>
    <row r="28" spans="1:30" ht="15.5" x14ac:dyDescent="0.35">
      <c r="A28" s="26" t="s">
        <v>47</v>
      </c>
      <c r="B28" s="27">
        <v>926</v>
      </c>
      <c r="C28" s="92" t="s">
        <v>54</v>
      </c>
      <c r="D28" s="93">
        <v>1</v>
      </c>
      <c r="E28" s="94">
        <v>10201.86</v>
      </c>
      <c r="F28" s="95">
        <v>61118.5</v>
      </c>
      <c r="G28" s="95">
        <v>45461</v>
      </c>
      <c r="H28" s="96">
        <v>18054.03</v>
      </c>
      <c r="I28" s="97">
        <v>0.23297590958954909</v>
      </c>
      <c r="J28" s="98">
        <v>0.25851236931189514</v>
      </c>
      <c r="K28" s="97">
        <v>0.30650278333681374</v>
      </c>
      <c r="L28" s="98">
        <v>0.25658481293134239</v>
      </c>
      <c r="M28" s="99">
        <f t="shared" si="1"/>
        <v>3126.8984852125068</v>
      </c>
      <c r="N28" s="100">
        <f t="shared" si="2"/>
        <v>18732.990363371049</v>
      </c>
      <c r="O28" s="100">
        <f t="shared" si="3"/>
        <v>11664.602180671756</v>
      </c>
      <c r="P28" s="96">
        <v>9774.4599999999955</v>
      </c>
      <c r="Q28" s="107">
        <f t="shared" si="4"/>
        <v>3126.8984852125068</v>
      </c>
      <c r="R28" s="108">
        <f t="shared" si="5"/>
        <v>18684.007400805924</v>
      </c>
      <c r="S28" s="108">
        <f t="shared" si="6"/>
        <v>16870.058612925441</v>
      </c>
      <c r="T28" s="109">
        <f t="shared" si="7"/>
        <v>5389.9424096524535</v>
      </c>
      <c r="U28" s="107">
        <f t="shared" si="8"/>
        <v>134835.39000000001</v>
      </c>
      <c r="V28" s="108">
        <f t="shared" si="9"/>
        <v>33035.346635470196</v>
      </c>
      <c r="W28" s="108">
        <f t="shared" si="10"/>
        <v>44070.90690859632</v>
      </c>
      <c r="X28" s="107">
        <f t="shared" si="11"/>
        <v>134835.39000000001</v>
      </c>
      <c r="Y28" s="108">
        <f t="shared" si="12"/>
        <v>33035.346635470196</v>
      </c>
      <c r="Z28" s="108">
        <f t="shared" si="13"/>
        <v>44070.90690859632</v>
      </c>
      <c r="AA28" s="110">
        <f t="shared" si="14"/>
        <v>4742140.6730357613</v>
      </c>
      <c r="AB28" s="42">
        <f t="shared" si="15"/>
        <v>537809.27363103512</v>
      </c>
      <c r="AC28" s="42">
        <f t="shared" si="16"/>
        <v>627341.05332770711</v>
      </c>
      <c r="AD28" s="111">
        <f t="shared" si="17"/>
        <v>5907291</v>
      </c>
    </row>
    <row r="29" spans="1:30" ht="15.5" x14ac:dyDescent="0.35">
      <c r="A29" s="26" t="s">
        <v>47</v>
      </c>
      <c r="B29" s="27">
        <v>874</v>
      </c>
      <c r="C29" s="92" t="s">
        <v>55</v>
      </c>
      <c r="D29" s="93">
        <v>1.013375508</v>
      </c>
      <c r="E29" s="94">
        <v>3354.36</v>
      </c>
      <c r="F29" s="95">
        <v>21247.5</v>
      </c>
      <c r="G29" s="95">
        <v>15742.5</v>
      </c>
      <c r="H29" s="96">
        <v>6845.6599999999989</v>
      </c>
      <c r="I29" s="97">
        <v>0.29828117099706941</v>
      </c>
      <c r="J29" s="98">
        <v>0.3296342826272855</v>
      </c>
      <c r="K29" s="97">
        <v>0.35755429644658143</v>
      </c>
      <c r="L29" s="98">
        <v>0.2532430806645567</v>
      </c>
      <c r="M29" s="99">
        <f t="shared" si="1"/>
        <v>1199.365829828555</v>
      </c>
      <c r="N29" s="100">
        <f t="shared" si="2"/>
        <v>7597.1349137487387</v>
      </c>
      <c r="O29" s="100">
        <f t="shared" si="3"/>
        <v>3986.6791973617837</v>
      </c>
      <c r="P29" s="96">
        <v>4449.3000000000011</v>
      </c>
      <c r="Q29" s="107">
        <f t="shared" si="4"/>
        <v>1199.365829828555</v>
      </c>
      <c r="R29" s="108">
        <f t="shared" si="5"/>
        <v>7577.2699499675155</v>
      </c>
      <c r="S29" s="108">
        <f t="shared" si="6"/>
        <v>5765.7784370791669</v>
      </c>
      <c r="T29" s="109">
        <f t="shared" si="7"/>
        <v>2453.4829303375</v>
      </c>
      <c r="U29" s="107">
        <f t="shared" si="8"/>
        <v>47190.02</v>
      </c>
      <c r="V29" s="108">
        <f t="shared" si="9"/>
        <v>14784.103526976309</v>
      </c>
      <c r="W29" s="108">
        <f t="shared" si="10"/>
        <v>16995.897147212738</v>
      </c>
      <c r="X29" s="107">
        <f t="shared" si="11"/>
        <v>47821.210490030157</v>
      </c>
      <c r="Y29" s="108">
        <f t="shared" si="12"/>
        <v>14981.848421974208</v>
      </c>
      <c r="Z29" s="108">
        <f t="shared" si="13"/>
        <v>17223.22590547246</v>
      </c>
      <c r="AA29" s="110">
        <f t="shared" si="14"/>
        <v>1681864.88205045</v>
      </c>
      <c r="AB29" s="42">
        <f t="shared" si="15"/>
        <v>243901.69433914695</v>
      </c>
      <c r="AC29" s="42">
        <f t="shared" si="16"/>
        <v>245169.37451842154</v>
      </c>
      <c r="AD29" s="111">
        <f t="shared" si="17"/>
        <v>2170936</v>
      </c>
    </row>
    <row r="30" spans="1:30" ht="15.5" x14ac:dyDescent="0.35">
      <c r="A30" s="26" t="s">
        <v>47</v>
      </c>
      <c r="B30" s="27">
        <v>882</v>
      </c>
      <c r="C30" s="92" t="s">
        <v>56</v>
      </c>
      <c r="D30" s="93">
        <v>1.0036891189999999</v>
      </c>
      <c r="E30" s="94">
        <v>2270.5300000000002</v>
      </c>
      <c r="F30" s="95">
        <v>14755.5</v>
      </c>
      <c r="G30" s="95">
        <v>12432</v>
      </c>
      <c r="H30" s="96">
        <v>5960.32</v>
      </c>
      <c r="I30" s="97">
        <v>0.25643805909460554</v>
      </c>
      <c r="J30" s="98">
        <v>0.23902203635193828</v>
      </c>
      <c r="K30" s="97">
        <v>0.29729360170328289</v>
      </c>
      <c r="L30" s="98">
        <v>0.17349463074281285</v>
      </c>
      <c r="M30" s="99">
        <f t="shared" si="1"/>
        <v>675.01404147535493</v>
      </c>
      <c r="N30" s="100">
        <f t="shared" si="2"/>
        <v>4386.7157399327907</v>
      </c>
      <c r="O30" s="100">
        <f t="shared" si="3"/>
        <v>2156.8852493946492</v>
      </c>
      <c r="P30" s="96">
        <v>3120.4700000000003</v>
      </c>
      <c r="Q30" s="107">
        <f t="shared" si="4"/>
        <v>675.01404147535493</v>
      </c>
      <c r="R30" s="108">
        <f t="shared" si="5"/>
        <v>4375.2453698154213</v>
      </c>
      <c r="S30" s="108">
        <f t="shared" si="6"/>
        <v>3119.4189064531433</v>
      </c>
      <c r="T30" s="109">
        <f t="shared" si="7"/>
        <v>1720.7245813117247</v>
      </c>
      <c r="U30" s="107">
        <f t="shared" si="8"/>
        <v>35418.35</v>
      </c>
      <c r="V30" s="108">
        <f t="shared" si="9"/>
        <v>8762.2918669230075</v>
      </c>
      <c r="W30" s="108">
        <f t="shared" si="10"/>
        <v>9890.4028990556435</v>
      </c>
      <c r="X30" s="107">
        <f t="shared" si="11"/>
        <v>35549.012507933643</v>
      </c>
      <c r="Y30" s="108">
        <f t="shared" si="12"/>
        <v>8794.6170043328184</v>
      </c>
      <c r="Z30" s="108">
        <f t="shared" si="13"/>
        <v>9926.8897723082046</v>
      </c>
      <c r="AA30" s="110">
        <f t="shared" si="14"/>
        <v>1250253.4987300378</v>
      </c>
      <c r="AB30" s="42">
        <f t="shared" si="15"/>
        <v>143174.72237100572</v>
      </c>
      <c r="AC30" s="42">
        <f t="shared" si="16"/>
        <v>141307.40488149898</v>
      </c>
      <c r="AD30" s="111">
        <f t="shared" si="17"/>
        <v>1534736</v>
      </c>
    </row>
    <row r="31" spans="1:30" ht="15.5" x14ac:dyDescent="0.35">
      <c r="A31" s="26" t="s">
        <v>47</v>
      </c>
      <c r="B31" s="27">
        <v>935</v>
      </c>
      <c r="C31" s="92" t="s">
        <v>57</v>
      </c>
      <c r="D31" s="93">
        <v>1.0000249000000001</v>
      </c>
      <c r="E31" s="94">
        <v>9042.4699999999993</v>
      </c>
      <c r="F31" s="95">
        <v>53258</v>
      </c>
      <c r="G31" s="95">
        <v>39019.5</v>
      </c>
      <c r="H31" s="96">
        <v>15517.000000000002</v>
      </c>
      <c r="I31" s="97">
        <v>0.22648802376752869</v>
      </c>
      <c r="J31" s="98">
        <v>0.24838560885608857</v>
      </c>
      <c r="K31" s="97">
        <v>0.3218527247294708</v>
      </c>
      <c r="L31" s="98">
        <v>0.23710930779898398</v>
      </c>
      <c r="M31" s="99">
        <f t="shared" si="1"/>
        <v>2910.3436077844976</v>
      </c>
      <c r="N31" s="100">
        <f t="shared" si="2"/>
        <v>17141.232413642156</v>
      </c>
      <c r="O31" s="100">
        <f t="shared" si="3"/>
        <v>9251.8866356624549</v>
      </c>
      <c r="P31" s="96">
        <v>9292.9700000000048</v>
      </c>
      <c r="Q31" s="107">
        <f t="shared" si="4"/>
        <v>2910.3436077844976</v>
      </c>
      <c r="R31" s="108">
        <f t="shared" si="5"/>
        <v>17096.411574611604</v>
      </c>
      <c r="S31" s="108">
        <f t="shared" si="6"/>
        <v>13380.642340498462</v>
      </c>
      <c r="T31" s="109">
        <f t="shared" si="7"/>
        <v>5124.4337911892844</v>
      </c>
      <c r="U31" s="107">
        <f t="shared" si="8"/>
        <v>116836.97</v>
      </c>
      <c r="V31" s="108">
        <f t="shared" si="9"/>
        <v>27656.392087468281</v>
      </c>
      <c r="W31" s="108">
        <f t="shared" si="10"/>
        <v>38511.831314083851</v>
      </c>
      <c r="X31" s="107">
        <f t="shared" si="11"/>
        <v>116839.87924055301</v>
      </c>
      <c r="Y31" s="108">
        <f t="shared" si="12"/>
        <v>27657.08073163126</v>
      </c>
      <c r="Z31" s="108">
        <f t="shared" si="13"/>
        <v>38512.790258683577</v>
      </c>
      <c r="AA31" s="110">
        <f t="shared" si="14"/>
        <v>4109241.2279833439</v>
      </c>
      <c r="AB31" s="42">
        <f t="shared" si="15"/>
        <v>450252.1091473269</v>
      </c>
      <c r="AC31" s="42">
        <f t="shared" si="16"/>
        <v>548222.31041401415</v>
      </c>
      <c r="AD31" s="111">
        <f t="shared" si="17"/>
        <v>5107716</v>
      </c>
    </row>
    <row r="32" spans="1:30" ht="15.5" x14ac:dyDescent="0.35">
      <c r="A32" s="26" t="s">
        <v>47</v>
      </c>
      <c r="B32" s="27">
        <v>883</v>
      </c>
      <c r="C32" s="92" t="s">
        <v>58</v>
      </c>
      <c r="D32" s="93">
        <v>1.0383062359999999</v>
      </c>
      <c r="E32" s="94">
        <v>2882.38</v>
      </c>
      <c r="F32" s="95">
        <v>17490</v>
      </c>
      <c r="G32" s="95">
        <v>11376</v>
      </c>
      <c r="H32" s="96">
        <v>3248.49</v>
      </c>
      <c r="I32" s="97">
        <v>0.24506695697864458</v>
      </c>
      <c r="J32" s="98">
        <v>0.27619549929676518</v>
      </c>
      <c r="K32" s="97">
        <v>0.28946214916175228</v>
      </c>
      <c r="L32" s="98">
        <v>0.20048218655762501</v>
      </c>
      <c r="M32" s="99">
        <f t="shared" si="1"/>
        <v>834.3399095008516</v>
      </c>
      <c r="N32" s="100">
        <f t="shared" si="2"/>
        <v>5062.6929888390478</v>
      </c>
      <c r="O32" s="100">
        <f t="shared" si="3"/>
        <v>2280.685354279542</v>
      </c>
      <c r="P32" s="96">
        <v>1811.1599999999999</v>
      </c>
      <c r="Q32" s="107">
        <f t="shared" si="4"/>
        <v>834.3399095008516</v>
      </c>
      <c r="R32" s="108">
        <f t="shared" si="5"/>
        <v>5049.4550755993159</v>
      </c>
      <c r="S32" s="108">
        <f t="shared" si="6"/>
        <v>3298.466163560216</v>
      </c>
      <c r="T32" s="109">
        <f t="shared" si="7"/>
        <v>998.73016971435152</v>
      </c>
      <c r="U32" s="107">
        <f t="shared" si="8"/>
        <v>34996.870000000003</v>
      </c>
      <c r="V32" s="108">
        <f t="shared" si="9"/>
        <v>9031.8154905231495</v>
      </c>
      <c r="W32" s="108">
        <f t="shared" si="10"/>
        <v>10180.991318374736</v>
      </c>
      <c r="X32" s="107">
        <f t="shared" si="11"/>
        <v>36337.468361481318</v>
      </c>
      <c r="Y32" s="108">
        <f t="shared" si="12"/>
        <v>9377.7903462115846</v>
      </c>
      <c r="Z32" s="108">
        <f t="shared" si="13"/>
        <v>10570.986774530349</v>
      </c>
      <c r="AA32" s="110">
        <f t="shared" si="14"/>
        <v>1277983.3741878206</v>
      </c>
      <c r="AB32" s="42">
        <f t="shared" si="15"/>
        <v>152668.67546487306</v>
      </c>
      <c r="AC32" s="42">
        <f t="shared" si="16"/>
        <v>150476.00430826598</v>
      </c>
      <c r="AD32" s="111">
        <f t="shared" si="17"/>
        <v>1581128</v>
      </c>
    </row>
    <row r="33" spans="1:30" ht="15.5" x14ac:dyDescent="0.35">
      <c r="A33" s="26" t="s">
        <v>59</v>
      </c>
      <c r="B33" s="27">
        <v>202</v>
      </c>
      <c r="C33" s="92" t="s">
        <v>60</v>
      </c>
      <c r="D33" s="93">
        <v>1.1824791210000001</v>
      </c>
      <c r="E33" s="94">
        <v>2115.73</v>
      </c>
      <c r="F33" s="95">
        <v>9167.5</v>
      </c>
      <c r="G33" s="95">
        <v>7266</v>
      </c>
      <c r="H33" s="96">
        <v>5215.9100000000017</v>
      </c>
      <c r="I33" s="97">
        <v>0.44393542757417098</v>
      </c>
      <c r="J33" s="98">
        <v>0.51679053124139829</v>
      </c>
      <c r="K33" s="97">
        <v>0.3090684349238752</v>
      </c>
      <c r="L33" s="98">
        <v>0.17832512870093176</v>
      </c>
      <c r="M33" s="99">
        <f t="shared" si="1"/>
        <v>653.90535982149049</v>
      </c>
      <c r="N33" s="100">
        <f t="shared" si="2"/>
        <v>2833.3848771646258</v>
      </c>
      <c r="O33" s="100">
        <f t="shared" si="3"/>
        <v>1295.7103851409702</v>
      </c>
      <c r="P33" s="96">
        <v>2649.7199999999993</v>
      </c>
      <c r="Q33" s="107">
        <f t="shared" si="4"/>
        <v>653.90535982149049</v>
      </c>
      <c r="R33" s="108">
        <f t="shared" si="5"/>
        <v>2825.9761515592295</v>
      </c>
      <c r="S33" s="108">
        <f t="shared" si="6"/>
        <v>1873.935330509963</v>
      </c>
      <c r="T33" s="109">
        <f t="shared" si="7"/>
        <v>1461.1383341590536</v>
      </c>
      <c r="U33" s="107">
        <f t="shared" si="8"/>
        <v>23765.14</v>
      </c>
      <c r="V33" s="108">
        <f t="shared" si="9"/>
        <v>11459.558434275037</v>
      </c>
      <c r="W33" s="108">
        <f t="shared" si="10"/>
        <v>6814.9551760497361</v>
      </c>
      <c r="X33" s="107">
        <f t="shared" si="11"/>
        <v>28101.781857641941</v>
      </c>
      <c r="Y33" s="108">
        <f t="shared" si="12"/>
        <v>13550.688584409683</v>
      </c>
      <c r="Z33" s="108">
        <f t="shared" si="13"/>
        <v>8058.542206229693</v>
      </c>
      <c r="AA33" s="110">
        <f t="shared" si="14"/>
        <v>988335.5010276034</v>
      </c>
      <c r="AB33" s="42">
        <f t="shared" si="15"/>
        <v>220602.67946324227</v>
      </c>
      <c r="AC33" s="42">
        <f t="shared" si="16"/>
        <v>114711.82942586143</v>
      </c>
      <c r="AD33" s="111">
        <f t="shared" si="17"/>
        <v>1323650</v>
      </c>
    </row>
    <row r="34" spans="1:30" ht="15.5" x14ac:dyDescent="0.35">
      <c r="A34" s="26" t="s">
        <v>59</v>
      </c>
      <c r="B34" s="27">
        <v>204</v>
      </c>
      <c r="C34" s="92" t="s">
        <v>61</v>
      </c>
      <c r="D34" s="93">
        <v>1.1824791210000001</v>
      </c>
      <c r="E34" s="94">
        <v>4755.8100000000004</v>
      </c>
      <c r="F34" s="95">
        <v>15759</v>
      </c>
      <c r="G34" s="95">
        <v>12100.5</v>
      </c>
      <c r="H34" s="96">
        <v>4320.8899999999994</v>
      </c>
      <c r="I34" s="97">
        <v>0.41620661209467608</v>
      </c>
      <c r="J34" s="98">
        <v>0.51024624029086108</v>
      </c>
      <c r="K34" s="97">
        <v>0.25431037979428195</v>
      </c>
      <c r="L34" s="98">
        <v>0.17266119661978951</v>
      </c>
      <c r="M34" s="99">
        <f t="shared" si="1"/>
        <v>1209.451847329444</v>
      </c>
      <c r="N34" s="100">
        <f t="shared" si="2"/>
        <v>4007.6772751780891</v>
      </c>
      <c r="O34" s="100">
        <f t="shared" si="3"/>
        <v>2089.2868096977631</v>
      </c>
      <c r="P34" s="96">
        <v>2160.6</v>
      </c>
      <c r="Q34" s="107">
        <f t="shared" si="4"/>
        <v>1209.451847329444</v>
      </c>
      <c r="R34" s="108">
        <f t="shared" si="5"/>
        <v>3997.1980136114466</v>
      </c>
      <c r="S34" s="108">
        <f t="shared" si="6"/>
        <v>3021.6539229444556</v>
      </c>
      <c r="T34" s="109">
        <f t="shared" si="7"/>
        <v>1191.4222954818063</v>
      </c>
      <c r="U34" s="107">
        <f t="shared" si="8"/>
        <v>36936.199999999997</v>
      </c>
      <c r="V34" s="108">
        <f t="shared" si="9"/>
        <v>16917.352075715928</v>
      </c>
      <c r="W34" s="108">
        <f t="shared" si="10"/>
        <v>9419.7260793671539</v>
      </c>
      <c r="X34" s="107">
        <f t="shared" si="11"/>
        <v>43676.285309080202</v>
      </c>
      <c r="Y34" s="108">
        <f t="shared" si="12"/>
        <v>20004.415612140096</v>
      </c>
      <c r="Z34" s="108">
        <f t="shared" si="13"/>
        <v>11138.629414390849</v>
      </c>
      <c r="AA34" s="110">
        <f t="shared" si="14"/>
        <v>1536088.4780420298</v>
      </c>
      <c r="AB34" s="42">
        <f t="shared" si="15"/>
        <v>325668.15019361384</v>
      </c>
      <c r="AC34" s="42">
        <f t="shared" si="16"/>
        <v>158556.2902969881</v>
      </c>
      <c r="AD34" s="111">
        <f t="shared" si="17"/>
        <v>2020313</v>
      </c>
    </row>
    <row r="35" spans="1:30" ht="15.5" x14ac:dyDescent="0.35">
      <c r="A35" s="26" t="s">
        <v>59</v>
      </c>
      <c r="B35" s="27">
        <v>205</v>
      </c>
      <c r="C35" s="92" t="s">
        <v>62</v>
      </c>
      <c r="D35" s="93">
        <v>1.1824791210000001</v>
      </c>
      <c r="E35" s="94">
        <v>2095.67</v>
      </c>
      <c r="F35" s="95">
        <v>8329.5</v>
      </c>
      <c r="G35" s="95">
        <v>7295</v>
      </c>
      <c r="H35" s="96">
        <v>3934.67</v>
      </c>
      <c r="I35" s="97">
        <v>0.3206097707358061</v>
      </c>
      <c r="J35" s="98">
        <v>0.34767712758667957</v>
      </c>
      <c r="K35" s="97">
        <v>0.29950469255577905</v>
      </c>
      <c r="L35" s="98">
        <v>0.1402074614158296</v>
      </c>
      <c r="M35" s="99">
        <f t="shared" si="1"/>
        <v>627.66299904836956</v>
      </c>
      <c r="N35" s="100">
        <f t="shared" si="2"/>
        <v>2494.7243366433618</v>
      </c>
      <c r="O35" s="100">
        <f t="shared" si="3"/>
        <v>1022.8134310284769</v>
      </c>
      <c r="P35" s="96">
        <v>1763.8599999999997</v>
      </c>
      <c r="Q35" s="107">
        <f t="shared" si="4"/>
        <v>627.66299904836956</v>
      </c>
      <c r="R35" s="108">
        <f t="shared" si="5"/>
        <v>2488.2011395231061</v>
      </c>
      <c r="S35" s="108">
        <f t="shared" si="6"/>
        <v>1479.2551228304367</v>
      </c>
      <c r="T35" s="109">
        <f t="shared" si="7"/>
        <v>972.64747297442307</v>
      </c>
      <c r="U35" s="107">
        <f t="shared" si="8"/>
        <v>21654.839999999997</v>
      </c>
      <c r="V35" s="108">
        <f t="shared" si="9"/>
        <v>7246.7107729281115</v>
      </c>
      <c r="W35" s="108">
        <f t="shared" si="10"/>
        <v>5567.7667343763351</v>
      </c>
      <c r="X35" s="107">
        <f t="shared" si="11"/>
        <v>25606.396168595638</v>
      </c>
      <c r="Y35" s="108">
        <f t="shared" si="12"/>
        <v>8569.0841849132648</v>
      </c>
      <c r="Z35" s="108">
        <f t="shared" si="13"/>
        <v>6583.7679139983693</v>
      </c>
      <c r="AA35" s="110">
        <f t="shared" si="14"/>
        <v>900573.15635727718</v>
      </c>
      <c r="AB35" s="42">
        <f t="shared" si="15"/>
        <v>139503.09019077136</v>
      </c>
      <c r="AC35" s="42">
        <f t="shared" si="16"/>
        <v>93718.695342465522</v>
      </c>
      <c r="AD35" s="111">
        <f t="shared" si="17"/>
        <v>1133795</v>
      </c>
    </row>
    <row r="36" spans="1:30" ht="15.5" x14ac:dyDescent="0.35">
      <c r="A36" s="26" t="s">
        <v>59</v>
      </c>
      <c r="B36" s="27">
        <v>309</v>
      </c>
      <c r="C36" s="92" t="s">
        <v>63</v>
      </c>
      <c r="D36" s="93">
        <v>1.1261596030000001</v>
      </c>
      <c r="E36" s="94">
        <v>3448.87</v>
      </c>
      <c r="F36" s="95">
        <v>18763</v>
      </c>
      <c r="G36" s="95">
        <v>12893.5</v>
      </c>
      <c r="H36" s="96">
        <v>5258.71</v>
      </c>
      <c r="I36" s="97">
        <v>0.25987315461280175</v>
      </c>
      <c r="J36" s="98">
        <v>0.36530707196029799</v>
      </c>
      <c r="K36" s="97">
        <v>0.26497760163735201</v>
      </c>
      <c r="L36" s="98">
        <v>0.19843217099157776</v>
      </c>
      <c r="M36" s="99">
        <f t="shared" si="1"/>
        <v>913.87330095901416</v>
      </c>
      <c r="N36" s="100">
        <f t="shared" si="2"/>
        <v>4971.7747395216356</v>
      </c>
      <c r="O36" s="100">
        <f t="shared" si="3"/>
        <v>2558.4851966799079</v>
      </c>
      <c r="P36" s="96">
        <v>3109.0600000000004</v>
      </c>
      <c r="Q36" s="107">
        <f t="shared" si="4"/>
        <v>913.87330095901416</v>
      </c>
      <c r="R36" s="108">
        <f t="shared" si="5"/>
        <v>4958.7745590259256</v>
      </c>
      <c r="S36" s="108">
        <f t="shared" si="6"/>
        <v>3700.2372271050276</v>
      </c>
      <c r="T36" s="109">
        <f t="shared" si="7"/>
        <v>1714.4327510833402</v>
      </c>
      <c r="U36" s="107">
        <f t="shared" si="8"/>
        <v>40364.079999999994</v>
      </c>
      <c r="V36" s="108">
        <f t="shared" si="9"/>
        <v>12403.399411457893</v>
      </c>
      <c r="W36" s="108">
        <f t="shared" si="10"/>
        <v>11287.317838173309</v>
      </c>
      <c r="X36" s="107">
        <f t="shared" si="11"/>
        <v>45456.396308260235</v>
      </c>
      <c r="Y36" s="108">
        <f t="shared" si="12"/>
        <v>13968.207357057854</v>
      </c>
      <c r="Z36" s="108">
        <f t="shared" si="13"/>
        <v>12711.321375572072</v>
      </c>
      <c r="AA36" s="110">
        <f t="shared" si="14"/>
        <v>1598694.7179300145</v>
      </c>
      <c r="AB36" s="42">
        <f t="shared" si="15"/>
        <v>227399.80710724703</v>
      </c>
      <c r="AC36" s="42">
        <f t="shared" si="16"/>
        <v>180943.2639422933</v>
      </c>
      <c r="AD36" s="111">
        <f t="shared" si="17"/>
        <v>2007038</v>
      </c>
    </row>
    <row r="37" spans="1:30" ht="15.5" x14ac:dyDescent="0.35">
      <c r="A37" s="26" t="s">
        <v>59</v>
      </c>
      <c r="B37" s="27">
        <v>206</v>
      </c>
      <c r="C37" s="92" t="s">
        <v>64</v>
      </c>
      <c r="D37" s="93">
        <v>1.1824791210000001</v>
      </c>
      <c r="E37" s="94">
        <v>2553.25</v>
      </c>
      <c r="F37" s="95">
        <v>11727.5</v>
      </c>
      <c r="G37" s="95">
        <v>7101.5</v>
      </c>
      <c r="H37" s="96">
        <v>6045.6799999999985</v>
      </c>
      <c r="I37" s="97">
        <v>0.479024556616644</v>
      </c>
      <c r="J37" s="98">
        <v>0.5712274774774776</v>
      </c>
      <c r="K37" s="97">
        <v>0.33316142831755746</v>
      </c>
      <c r="L37" s="98">
        <v>0.19642223035235862</v>
      </c>
      <c r="M37" s="99">
        <f t="shared" si="1"/>
        <v>850.64441685180361</v>
      </c>
      <c r="N37" s="100">
        <f t="shared" si="2"/>
        <v>3907.1506505941552</v>
      </c>
      <c r="O37" s="100">
        <f t="shared" si="3"/>
        <v>1394.8924688472748</v>
      </c>
      <c r="P37" s="96">
        <v>2751.49</v>
      </c>
      <c r="Q37" s="107">
        <f t="shared" si="4"/>
        <v>850.64441685180361</v>
      </c>
      <c r="R37" s="108">
        <f t="shared" si="5"/>
        <v>3896.9342457200792</v>
      </c>
      <c r="S37" s="108">
        <f t="shared" si="6"/>
        <v>2017.3785049587188</v>
      </c>
      <c r="T37" s="109">
        <f t="shared" si="7"/>
        <v>1517.2574894914537</v>
      </c>
      <c r="U37" s="107">
        <f t="shared" si="8"/>
        <v>27427.93</v>
      </c>
      <c r="V37" s="108">
        <f t="shared" si="9"/>
        <v>14350.860404245483</v>
      </c>
      <c r="W37" s="108">
        <f t="shared" si="10"/>
        <v>8282.2146570220557</v>
      </c>
      <c r="X37" s="107">
        <f t="shared" si="11"/>
        <v>32432.954557249534</v>
      </c>
      <c r="Y37" s="108">
        <f t="shared" si="12"/>
        <v>16969.592796405905</v>
      </c>
      <c r="Z37" s="108">
        <f t="shared" si="13"/>
        <v>9793.5459075687577</v>
      </c>
      <c r="AA37" s="110">
        <f t="shared" si="14"/>
        <v>1140662.2026506064</v>
      </c>
      <c r="AB37" s="42">
        <f t="shared" si="15"/>
        <v>276261.8015289855</v>
      </c>
      <c r="AC37" s="42">
        <f t="shared" si="16"/>
        <v>139409.28009968027</v>
      </c>
      <c r="AD37" s="111">
        <f t="shared" si="17"/>
        <v>1556333</v>
      </c>
    </row>
    <row r="38" spans="1:30" ht="15.5" x14ac:dyDescent="0.35">
      <c r="A38" s="26" t="s">
        <v>59</v>
      </c>
      <c r="B38" s="27">
        <v>207</v>
      </c>
      <c r="C38" s="92" t="s">
        <v>65</v>
      </c>
      <c r="D38" s="93">
        <v>1.1824791210000001</v>
      </c>
      <c r="E38" s="94">
        <v>1890.29</v>
      </c>
      <c r="F38" s="95">
        <v>6055</v>
      </c>
      <c r="G38" s="95">
        <v>5075.5</v>
      </c>
      <c r="H38" s="96">
        <v>2608.96</v>
      </c>
      <c r="I38" s="97">
        <v>0.33245251857968616</v>
      </c>
      <c r="J38" s="98">
        <v>0.40740740740740738</v>
      </c>
      <c r="K38" s="97">
        <v>0.31426036374124211</v>
      </c>
      <c r="L38" s="98">
        <v>0.15280771627674031</v>
      </c>
      <c r="M38" s="99">
        <f t="shared" si="1"/>
        <v>594.0432229764325</v>
      </c>
      <c r="N38" s="100">
        <f t="shared" si="2"/>
        <v>1902.8465024532209</v>
      </c>
      <c r="O38" s="100">
        <f t="shared" si="3"/>
        <v>775.57556396259542</v>
      </c>
      <c r="P38" s="96">
        <v>1048.8200000000002</v>
      </c>
      <c r="Q38" s="107">
        <f t="shared" si="4"/>
        <v>594.0432229764325</v>
      </c>
      <c r="R38" s="108">
        <f t="shared" si="5"/>
        <v>1897.8709455779504</v>
      </c>
      <c r="S38" s="108">
        <f t="shared" si="6"/>
        <v>1121.6846507188975</v>
      </c>
      <c r="T38" s="109">
        <f t="shared" si="7"/>
        <v>578.35209291272258</v>
      </c>
      <c r="U38" s="107">
        <f t="shared" si="8"/>
        <v>15629.75</v>
      </c>
      <c r="V38" s="108">
        <f t="shared" si="9"/>
        <v>5772.1375972719206</v>
      </c>
      <c r="W38" s="108">
        <f t="shared" si="10"/>
        <v>4191.9509121860028</v>
      </c>
      <c r="X38" s="107">
        <f t="shared" si="11"/>
        <v>18481.853041449751</v>
      </c>
      <c r="Y38" s="108">
        <f t="shared" si="12"/>
        <v>6825.4321923131529</v>
      </c>
      <c r="Z38" s="108">
        <f t="shared" si="13"/>
        <v>4956.8944299168534</v>
      </c>
      <c r="AA38" s="110">
        <f t="shared" si="14"/>
        <v>650004.03099608014</v>
      </c>
      <c r="AB38" s="42">
        <f t="shared" si="15"/>
        <v>111116.76139110002</v>
      </c>
      <c r="AC38" s="42">
        <f t="shared" si="16"/>
        <v>70560.45793084694</v>
      </c>
      <c r="AD38" s="111">
        <f t="shared" si="17"/>
        <v>831681</v>
      </c>
    </row>
    <row r="39" spans="1:30" ht="15.5" x14ac:dyDescent="0.35">
      <c r="A39" s="26" t="s">
        <v>59</v>
      </c>
      <c r="B39" s="27">
        <v>208</v>
      </c>
      <c r="C39" s="92" t="s">
        <v>66</v>
      </c>
      <c r="D39" s="93">
        <v>1.1824791210000001</v>
      </c>
      <c r="E39" s="94">
        <v>3456.43</v>
      </c>
      <c r="F39" s="95">
        <v>18157.5</v>
      </c>
      <c r="G39" s="95">
        <v>11297.5</v>
      </c>
      <c r="H39" s="96">
        <v>4910.49</v>
      </c>
      <c r="I39" s="97">
        <v>0.37062937062937062</v>
      </c>
      <c r="J39" s="98">
        <v>0.48031844316674038</v>
      </c>
      <c r="K39" s="97">
        <v>0.31561807385111496</v>
      </c>
      <c r="L39" s="98">
        <v>0.22040589379664433</v>
      </c>
      <c r="M39" s="99">
        <f t="shared" si="1"/>
        <v>1090.9117790012092</v>
      </c>
      <c r="N39" s="100">
        <f t="shared" si="2"/>
        <v>5730.8351759516199</v>
      </c>
      <c r="O39" s="100">
        <f t="shared" si="3"/>
        <v>2490.0355851675895</v>
      </c>
      <c r="P39" s="96">
        <v>2301.4800000000005</v>
      </c>
      <c r="Q39" s="107">
        <f t="shared" si="4"/>
        <v>1090.9117790012092</v>
      </c>
      <c r="R39" s="108">
        <f t="shared" si="5"/>
        <v>5715.8502066837427</v>
      </c>
      <c r="S39" s="108">
        <f t="shared" si="6"/>
        <v>3601.2412270392729</v>
      </c>
      <c r="T39" s="109">
        <f t="shared" si="7"/>
        <v>1269.1079258564603</v>
      </c>
      <c r="U39" s="107">
        <f t="shared" si="8"/>
        <v>37821.919999999998</v>
      </c>
      <c r="V39" s="108">
        <f t="shared" si="9"/>
        <v>15795.75379638937</v>
      </c>
      <c r="W39" s="108">
        <f t="shared" si="10"/>
        <v>11677.111138580685</v>
      </c>
      <c r="X39" s="107">
        <f t="shared" si="11"/>
        <v>44723.63071613232</v>
      </c>
      <c r="Y39" s="108">
        <f t="shared" si="12"/>
        <v>18678.149064686917</v>
      </c>
      <c r="Z39" s="108">
        <f t="shared" si="13"/>
        <v>13807.940114968198</v>
      </c>
      <c r="AA39" s="110">
        <f t="shared" si="14"/>
        <v>1572923.4607086654</v>
      </c>
      <c r="AB39" s="42">
        <f t="shared" si="15"/>
        <v>304076.77849112701</v>
      </c>
      <c r="AC39" s="42">
        <f t="shared" si="16"/>
        <v>196553.42500611019</v>
      </c>
      <c r="AD39" s="111">
        <f t="shared" si="17"/>
        <v>2073554</v>
      </c>
    </row>
    <row r="40" spans="1:30" ht="15.5" x14ac:dyDescent="0.35">
      <c r="A40" s="26" t="s">
        <v>59</v>
      </c>
      <c r="B40" s="27">
        <v>209</v>
      </c>
      <c r="C40" s="92" t="s">
        <v>67</v>
      </c>
      <c r="D40" s="93">
        <v>1.1824791210000001</v>
      </c>
      <c r="E40" s="94">
        <v>3845.31</v>
      </c>
      <c r="F40" s="95">
        <v>21889</v>
      </c>
      <c r="G40" s="95">
        <v>11714.5</v>
      </c>
      <c r="H40" s="96">
        <v>4173.68</v>
      </c>
      <c r="I40" s="97">
        <v>0.27126541799908632</v>
      </c>
      <c r="J40" s="98">
        <v>0.37251387110542039</v>
      </c>
      <c r="K40" s="97">
        <v>0.26891518392828256</v>
      </c>
      <c r="L40" s="98">
        <v>0.22821759601114761</v>
      </c>
      <c r="M40" s="99">
        <f t="shared" si="1"/>
        <v>1034.0622459112642</v>
      </c>
      <c r="N40" s="100">
        <f t="shared" si="2"/>
        <v>5886.2844610061775</v>
      </c>
      <c r="O40" s="100">
        <f t="shared" si="3"/>
        <v>2673.4550284725888</v>
      </c>
      <c r="P40" s="96">
        <v>3256.71</v>
      </c>
      <c r="Q40" s="107">
        <f t="shared" si="4"/>
        <v>1034.0622459112642</v>
      </c>
      <c r="R40" s="108">
        <f t="shared" si="5"/>
        <v>5870.8930234509153</v>
      </c>
      <c r="S40" s="108">
        <f t="shared" si="6"/>
        <v>3866.513605074826</v>
      </c>
      <c r="T40" s="109">
        <f t="shared" si="7"/>
        <v>1795.8515708222499</v>
      </c>
      <c r="U40" s="107">
        <f t="shared" si="8"/>
        <v>41622.49</v>
      </c>
      <c r="V40" s="108">
        <f t="shared" si="9"/>
        <v>12899.395795687786</v>
      </c>
      <c r="W40" s="108">
        <f t="shared" si="10"/>
        <v>12567.320445259254</v>
      </c>
      <c r="X40" s="107">
        <f t="shared" si="11"/>
        <v>49217.725389031293</v>
      </c>
      <c r="Y40" s="108">
        <f t="shared" si="12"/>
        <v>15253.266201915989</v>
      </c>
      <c r="Z40" s="108">
        <f t="shared" si="13"/>
        <v>14860.594033435493</v>
      </c>
      <c r="AA40" s="110">
        <f t="shared" si="14"/>
        <v>1730980.1039744101</v>
      </c>
      <c r="AB40" s="42">
        <f t="shared" si="15"/>
        <v>248320.32510732868</v>
      </c>
      <c r="AC40" s="42">
        <f t="shared" si="16"/>
        <v>211537.75513052614</v>
      </c>
      <c r="AD40" s="111">
        <f t="shared" si="17"/>
        <v>2190838</v>
      </c>
    </row>
    <row r="41" spans="1:30" ht="15.5" x14ac:dyDescent="0.35">
      <c r="A41" s="26" t="s">
        <v>59</v>
      </c>
      <c r="B41" s="27">
        <v>316</v>
      </c>
      <c r="C41" s="92" t="s">
        <v>68</v>
      </c>
      <c r="D41" s="93">
        <v>1.1261596030000001</v>
      </c>
      <c r="E41" s="94">
        <v>5579.1</v>
      </c>
      <c r="F41" s="95">
        <v>31651</v>
      </c>
      <c r="G41" s="95">
        <v>23021.5</v>
      </c>
      <c r="H41" s="96">
        <v>8617.4500000000007</v>
      </c>
      <c r="I41" s="97">
        <v>0.34669930258433967</v>
      </c>
      <c r="J41" s="98">
        <v>0.49187804030576787</v>
      </c>
      <c r="K41" s="97">
        <v>0.29516074765403999</v>
      </c>
      <c r="L41" s="98">
        <v>0.17215964618309149</v>
      </c>
      <c r="M41" s="99">
        <f t="shared" si="1"/>
        <v>1646.7313272366546</v>
      </c>
      <c r="N41" s="100">
        <f t="shared" si="2"/>
        <v>9342.1328239980194</v>
      </c>
      <c r="O41" s="100">
        <f t="shared" si="3"/>
        <v>3963.3732946040404</v>
      </c>
      <c r="P41" s="96">
        <v>4928.78</v>
      </c>
      <c r="Q41" s="107">
        <f t="shared" si="4"/>
        <v>1646.7313272366546</v>
      </c>
      <c r="R41" s="108">
        <f t="shared" si="5"/>
        <v>9317.7050453294778</v>
      </c>
      <c r="S41" s="108">
        <f t="shared" si="6"/>
        <v>5732.0720200526393</v>
      </c>
      <c r="T41" s="109">
        <f t="shared" si="7"/>
        <v>2717.8831720470321</v>
      </c>
      <c r="U41" s="107">
        <f t="shared" si="8"/>
        <v>68869.05</v>
      </c>
      <c r="V41" s="108">
        <f t="shared" si="9"/>
        <v>28470.154428477399</v>
      </c>
      <c r="W41" s="108">
        <f t="shared" si="10"/>
        <v>19414.391564665806</v>
      </c>
      <c r="X41" s="107">
        <f t="shared" si="11"/>
        <v>77557.542006987162</v>
      </c>
      <c r="Y41" s="108">
        <f t="shared" si="12"/>
        <v>32061.937808522802</v>
      </c>
      <c r="Z41" s="108">
        <f t="shared" si="13"/>
        <v>21863.703496950595</v>
      </c>
      <c r="AA41" s="110">
        <f t="shared" si="14"/>
        <v>2727687.2522266847</v>
      </c>
      <c r="AB41" s="42">
        <f t="shared" si="15"/>
        <v>521962.35971960291</v>
      </c>
      <c r="AC41" s="42">
        <f t="shared" si="16"/>
        <v>311225.69839256612</v>
      </c>
      <c r="AD41" s="111">
        <f t="shared" si="17"/>
        <v>3560875</v>
      </c>
    </row>
    <row r="42" spans="1:30" ht="15.5" x14ac:dyDescent="0.35">
      <c r="A42" s="26" t="s">
        <v>59</v>
      </c>
      <c r="B42" s="27">
        <v>210</v>
      </c>
      <c r="C42" s="92" t="s">
        <v>69</v>
      </c>
      <c r="D42" s="93">
        <v>1.1824791210000001</v>
      </c>
      <c r="E42" s="94">
        <v>3277.22</v>
      </c>
      <c r="F42" s="95">
        <v>19466</v>
      </c>
      <c r="G42" s="95">
        <v>16030.5</v>
      </c>
      <c r="H42" s="96">
        <v>4600.08</v>
      </c>
      <c r="I42" s="97">
        <v>0.40207387118165866</v>
      </c>
      <c r="J42" s="98">
        <v>0.4600316006270776</v>
      </c>
      <c r="K42" s="97">
        <v>0.29441501762644812</v>
      </c>
      <c r="L42" s="98">
        <v>0.17556002465029619</v>
      </c>
      <c r="M42" s="99">
        <f t="shared" si="1"/>
        <v>964.8627840657482</v>
      </c>
      <c r="N42" s="100">
        <f t="shared" si="2"/>
        <v>5731.0827331164392</v>
      </c>
      <c r="O42" s="100">
        <f t="shared" si="3"/>
        <v>2814.3149751565729</v>
      </c>
      <c r="P42" s="96">
        <v>1635.1599999999999</v>
      </c>
      <c r="Q42" s="107">
        <f t="shared" si="4"/>
        <v>964.8627840657482</v>
      </c>
      <c r="R42" s="108">
        <f t="shared" si="5"/>
        <v>5716.0971165368892</v>
      </c>
      <c r="S42" s="108">
        <f t="shared" si="6"/>
        <v>4070.2338451623891</v>
      </c>
      <c r="T42" s="109">
        <f t="shared" si="7"/>
        <v>901.67827486810609</v>
      </c>
      <c r="U42" s="107">
        <f t="shared" si="8"/>
        <v>43373.8</v>
      </c>
      <c r="V42" s="108">
        <f t="shared" si="9"/>
        <v>18635.1732478011</v>
      </c>
      <c r="W42" s="108">
        <f t="shared" si="10"/>
        <v>11652.872020633133</v>
      </c>
      <c r="X42" s="107">
        <f t="shared" si="11"/>
        <v>51288.612898429805</v>
      </c>
      <c r="Y42" s="108">
        <f t="shared" si="12"/>
        <v>22035.703281742561</v>
      </c>
      <c r="Z42" s="108">
        <f t="shared" si="13"/>
        <v>13779.277864083762</v>
      </c>
      <c r="AA42" s="110">
        <f t="shared" si="14"/>
        <v>1803812.9106107126</v>
      </c>
      <c r="AB42" s="42">
        <f t="shared" si="15"/>
        <v>358737.13409680122</v>
      </c>
      <c r="AC42" s="42">
        <f t="shared" si="16"/>
        <v>196145.42326705184</v>
      </c>
      <c r="AD42" s="111">
        <f t="shared" si="17"/>
        <v>2358695</v>
      </c>
    </row>
    <row r="43" spans="1:30" ht="15.5" x14ac:dyDescent="0.35">
      <c r="A43" s="26" t="s">
        <v>59</v>
      </c>
      <c r="B43" s="27">
        <v>211</v>
      </c>
      <c r="C43" s="92" t="s">
        <v>70</v>
      </c>
      <c r="D43" s="93">
        <v>1.1824791210000001</v>
      </c>
      <c r="E43" s="94">
        <v>4116.6499999999996</v>
      </c>
      <c r="F43" s="95">
        <v>22012.5</v>
      </c>
      <c r="G43" s="95">
        <v>14646.5</v>
      </c>
      <c r="H43" s="96">
        <v>6577.6100000000006</v>
      </c>
      <c r="I43" s="97">
        <v>0.41926991074591735</v>
      </c>
      <c r="J43" s="98">
        <v>0.55197064333354107</v>
      </c>
      <c r="K43" s="97">
        <v>0.34211256385339589</v>
      </c>
      <c r="L43" s="98">
        <v>0.18268357351246456</v>
      </c>
      <c r="M43" s="99">
        <f t="shared" si="1"/>
        <v>1408.357685987082</v>
      </c>
      <c r="N43" s="100">
        <f t="shared" si="2"/>
        <v>7530.7528118228774</v>
      </c>
      <c r="O43" s="100">
        <f t="shared" si="3"/>
        <v>2675.6749594503121</v>
      </c>
      <c r="P43" s="96">
        <v>3128.59</v>
      </c>
      <c r="Q43" s="107">
        <f t="shared" si="4"/>
        <v>1408.357685987082</v>
      </c>
      <c r="R43" s="108">
        <f t="shared" si="5"/>
        <v>7511.0614237468972</v>
      </c>
      <c r="S43" s="108">
        <f t="shared" si="6"/>
        <v>3869.7242045561266</v>
      </c>
      <c r="T43" s="109">
        <f t="shared" si="7"/>
        <v>1725.2022028239492</v>
      </c>
      <c r="U43" s="107">
        <f t="shared" si="8"/>
        <v>47353.26</v>
      </c>
      <c r="V43" s="108">
        <f t="shared" si="9"/>
        <v>22670.252039248531</v>
      </c>
      <c r="W43" s="108">
        <f t="shared" si="10"/>
        <v>14514.345517114056</v>
      </c>
      <c r="X43" s="107">
        <f t="shared" si="11"/>
        <v>55994.241261284464</v>
      </c>
      <c r="Y43" s="108">
        <f t="shared" si="12"/>
        <v>26807.099704219061</v>
      </c>
      <c r="Z43" s="108">
        <f t="shared" si="13"/>
        <v>17162.910528967321</v>
      </c>
      <c r="AA43" s="110">
        <f t="shared" si="14"/>
        <v>1969309.1623861829</v>
      </c>
      <c r="AB43" s="42">
        <f t="shared" si="15"/>
        <v>436414.57676127664</v>
      </c>
      <c r="AC43" s="42">
        <f t="shared" si="16"/>
        <v>244310.79650215636</v>
      </c>
      <c r="AD43" s="111">
        <f t="shared" si="17"/>
        <v>2650035</v>
      </c>
    </row>
    <row r="44" spans="1:30" ht="15.5" x14ac:dyDescent="0.35">
      <c r="A44" s="26" t="s">
        <v>59</v>
      </c>
      <c r="B44" s="27">
        <v>212</v>
      </c>
      <c r="C44" s="92" t="s">
        <v>71</v>
      </c>
      <c r="D44" s="93">
        <v>1.1824791210000001</v>
      </c>
      <c r="E44" s="94">
        <v>4471.8900000000003</v>
      </c>
      <c r="F44" s="95">
        <v>16505</v>
      </c>
      <c r="G44" s="95">
        <v>9589.5</v>
      </c>
      <c r="H44" s="96">
        <v>5521.91</v>
      </c>
      <c r="I44" s="97">
        <v>0.28651679727290147</v>
      </c>
      <c r="J44" s="98">
        <v>0.37163712200208548</v>
      </c>
      <c r="K44" s="97">
        <v>0.26955769328280188</v>
      </c>
      <c r="L44" s="98">
        <v>0.18625869622015029</v>
      </c>
      <c r="M44" s="99">
        <f t="shared" ref="M44:M75" si="18">K44*E44</f>
        <v>1205.4323530144291</v>
      </c>
      <c r="N44" s="100">
        <f t="shared" ref="N44:N75" si="19">K44*F44</f>
        <v>4449.049727632645</v>
      </c>
      <c r="O44" s="100">
        <f t="shared" ref="O44:O75" si="20">L44*G44</f>
        <v>1786.1277674031312</v>
      </c>
      <c r="P44" s="96">
        <v>2146.8199999999997</v>
      </c>
      <c r="Q44" s="107">
        <f t="shared" ref="Q44:Q75" si="21">M44</f>
        <v>1205.4323530144291</v>
      </c>
      <c r="R44" s="108">
        <f t="shared" ref="R44:R75" si="22">N44*$M$10/N$10</f>
        <v>4437.4163668060073</v>
      </c>
      <c r="S44" s="108">
        <f t="shared" ref="S44:S75" si="23">O44*$M$10/O$10</f>
        <v>2583.2068389090314</v>
      </c>
      <c r="T44" s="109">
        <f t="shared" ref="T44:T75" si="24">P44*$M$10/P$10</f>
        <v>1183.8235732603216</v>
      </c>
      <c r="U44" s="107">
        <f t="shared" ref="U44:U75" si="25">E44+F44+G44+H44</f>
        <v>36088.300000000003</v>
      </c>
      <c r="V44" s="108">
        <f t="shared" ref="V44:V75" si="26">I44*(E44+F44)+J44*(G44+H44)</f>
        <v>11626.192261339489</v>
      </c>
      <c r="W44" s="108">
        <f t="shared" ref="W44:W75" si="27">Q44+R44+S44+T44</f>
        <v>9409.87913198979</v>
      </c>
      <c r="X44" s="107">
        <f t="shared" ref="X44:X75" si="28">$D44*U44</f>
        <v>42673.661262384303</v>
      </c>
      <c r="Y44" s="108">
        <f t="shared" ref="Y44:Y75" si="29">$D44*V44</f>
        <v>13747.729605765722</v>
      </c>
      <c r="Z44" s="108">
        <f t="shared" ref="Z44:Z75" si="30">$D44*W44</f>
        <v>11126.98560471153</v>
      </c>
      <c r="AA44" s="110">
        <f t="shared" ref="AA44:AA75" si="31">$B$4*X44/$X$11</f>
        <v>1500826.3389878813</v>
      </c>
      <c r="AB44" s="42">
        <f t="shared" ref="AB44:AB75" si="32">$B$5*Y44/$Y$11</f>
        <v>223810.4704920559</v>
      </c>
      <c r="AC44" s="42">
        <f t="shared" ref="AC44:AC75" si="33">$B$6*Z44/$Z$11</f>
        <v>158390.54286083658</v>
      </c>
      <c r="AD44" s="111">
        <f t="shared" ref="AD44:AD75" si="34">ROUND(AA44+AB44+AC44,0)</f>
        <v>1883027</v>
      </c>
    </row>
    <row r="45" spans="1:30" ht="15.5" x14ac:dyDescent="0.35">
      <c r="A45" s="26" t="s">
        <v>59</v>
      </c>
      <c r="B45" s="27">
        <v>213</v>
      </c>
      <c r="C45" s="92" t="s">
        <v>72</v>
      </c>
      <c r="D45" s="93">
        <v>1.1824791210000001</v>
      </c>
      <c r="E45" s="94">
        <v>1773.3</v>
      </c>
      <c r="F45" s="95">
        <v>7641.5</v>
      </c>
      <c r="G45" s="95">
        <v>8741</v>
      </c>
      <c r="H45" s="96">
        <v>6955.65</v>
      </c>
      <c r="I45" s="97">
        <v>0.40774666317717873</v>
      </c>
      <c r="J45" s="98">
        <v>0.46820677035681613</v>
      </c>
      <c r="K45" s="97">
        <v>0.32245252959126874</v>
      </c>
      <c r="L45" s="98">
        <v>0.16692774742689059</v>
      </c>
      <c r="M45" s="99">
        <f t="shared" si="18"/>
        <v>571.80507072419687</v>
      </c>
      <c r="N45" s="100">
        <f t="shared" si="19"/>
        <v>2464.0210048716799</v>
      </c>
      <c r="O45" s="100">
        <f t="shared" si="20"/>
        <v>1459.1154402584507</v>
      </c>
      <c r="P45" s="96">
        <v>4442.5499999999993</v>
      </c>
      <c r="Q45" s="107">
        <f t="shared" si="21"/>
        <v>571.80507072419687</v>
      </c>
      <c r="R45" s="108">
        <f t="shared" si="22"/>
        <v>2457.5780907239573</v>
      </c>
      <c r="S45" s="108">
        <f t="shared" si="23"/>
        <v>2110.2616805031057</v>
      </c>
      <c r="T45" s="109">
        <f t="shared" si="24"/>
        <v>2449.7607695976571</v>
      </c>
      <c r="U45" s="107">
        <f t="shared" si="25"/>
        <v>25111.449999999997</v>
      </c>
      <c r="V45" s="108">
        <f t="shared" si="26"/>
        <v>11188.13108640182</v>
      </c>
      <c r="W45" s="108">
        <f t="shared" si="27"/>
        <v>7589.4056115489166</v>
      </c>
      <c r="X45" s="107">
        <f t="shared" si="28"/>
        <v>29693.765323035448</v>
      </c>
      <c r="Y45" s="108">
        <f t="shared" si="29"/>
        <v>13229.7314126812</v>
      </c>
      <c r="Z45" s="108">
        <f t="shared" si="30"/>
        <v>8974.3136764568317</v>
      </c>
      <c r="AA45" s="110">
        <f t="shared" si="31"/>
        <v>1044325.3234476889</v>
      </c>
      <c r="AB45" s="42">
        <f t="shared" si="32"/>
        <v>215377.55664861953</v>
      </c>
      <c r="AC45" s="42">
        <f t="shared" si="33"/>
        <v>127747.66369928085</v>
      </c>
      <c r="AD45" s="111">
        <f t="shared" si="34"/>
        <v>1387451</v>
      </c>
    </row>
    <row r="46" spans="1:30" ht="15.5" x14ac:dyDescent="0.35">
      <c r="A46" s="26" t="s">
        <v>73</v>
      </c>
      <c r="B46" s="27">
        <v>840</v>
      </c>
      <c r="C46" s="92" t="s">
        <v>74</v>
      </c>
      <c r="D46" s="93">
        <v>1</v>
      </c>
      <c r="E46" s="94">
        <v>6349.13</v>
      </c>
      <c r="F46" s="95">
        <v>36595</v>
      </c>
      <c r="G46" s="95">
        <v>26669</v>
      </c>
      <c r="H46" s="96">
        <v>10180.810000000005</v>
      </c>
      <c r="I46" s="97">
        <v>0.34195928405519882</v>
      </c>
      <c r="J46" s="98">
        <v>0.34598222655517635</v>
      </c>
      <c r="K46" s="97">
        <v>0.3156367268141384</v>
      </c>
      <c r="L46" s="98">
        <v>0.21091170797983994</v>
      </c>
      <c r="M46" s="99">
        <f t="shared" si="18"/>
        <v>2004.0186113174507</v>
      </c>
      <c r="N46" s="100">
        <f t="shared" si="19"/>
        <v>11550.726017763394</v>
      </c>
      <c r="O46" s="100">
        <f t="shared" si="20"/>
        <v>5624.8043401143514</v>
      </c>
      <c r="P46" s="96">
        <v>6037.8800000000019</v>
      </c>
      <c r="Q46" s="107">
        <f t="shared" si="21"/>
        <v>2004.0186113174507</v>
      </c>
      <c r="R46" s="108">
        <f t="shared" si="22"/>
        <v>11520.523216760814</v>
      </c>
      <c r="S46" s="108">
        <f t="shared" si="23"/>
        <v>8134.9348596903301</v>
      </c>
      <c r="T46" s="109">
        <f t="shared" si="24"/>
        <v>3329.4755389445941</v>
      </c>
      <c r="U46" s="107">
        <f t="shared" si="25"/>
        <v>79793.94</v>
      </c>
      <c r="V46" s="108">
        <f t="shared" si="26"/>
        <v>27434.523261108588</v>
      </c>
      <c r="W46" s="108">
        <f t="shared" si="27"/>
        <v>24988.952226713187</v>
      </c>
      <c r="X46" s="107">
        <f t="shared" si="28"/>
        <v>79793.94</v>
      </c>
      <c r="Y46" s="108">
        <f t="shared" si="29"/>
        <v>27434.523261108588</v>
      </c>
      <c r="Z46" s="108">
        <f t="shared" si="30"/>
        <v>24988.952226713187</v>
      </c>
      <c r="AA46" s="110">
        <f t="shared" si="31"/>
        <v>2806341.038029965</v>
      </c>
      <c r="AB46" s="42">
        <f t="shared" si="32"/>
        <v>446628.9150914654</v>
      </c>
      <c r="AC46" s="42">
        <f t="shared" si="33"/>
        <v>355713.02501161321</v>
      </c>
      <c r="AD46" s="111">
        <f t="shared" si="34"/>
        <v>3608683</v>
      </c>
    </row>
    <row r="47" spans="1:30" ht="15.5" x14ac:dyDescent="0.35">
      <c r="A47" s="26" t="s">
        <v>73</v>
      </c>
      <c r="B47" s="27">
        <v>841</v>
      </c>
      <c r="C47" s="92" t="s">
        <v>75</v>
      </c>
      <c r="D47" s="93">
        <v>1</v>
      </c>
      <c r="E47" s="94">
        <v>1434.67</v>
      </c>
      <c r="F47" s="95">
        <v>8354</v>
      </c>
      <c r="G47" s="95">
        <v>6232</v>
      </c>
      <c r="H47" s="96">
        <v>3917.46</v>
      </c>
      <c r="I47" s="97">
        <v>0.28357672971031839</v>
      </c>
      <c r="J47" s="98">
        <v>0.32188703465982033</v>
      </c>
      <c r="K47" s="97">
        <v>0.31646569565782762</v>
      </c>
      <c r="L47" s="98">
        <v>0.2189148516382507</v>
      </c>
      <c r="M47" s="99">
        <f t="shared" si="18"/>
        <v>454.02383958941556</v>
      </c>
      <c r="N47" s="100">
        <f t="shared" si="19"/>
        <v>2643.754421525492</v>
      </c>
      <c r="O47" s="100">
        <f t="shared" si="20"/>
        <v>1364.2773554095784</v>
      </c>
      <c r="P47" s="96">
        <v>2256.91</v>
      </c>
      <c r="Q47" s="107">
        <f t="shared" si="21"/>
        <v>454.02383958941556</v>
      </c>
      <c r="R47" s="108">
        <f t="shared" si="22"/>
        <v>2636.841541021684</v>
      </c>
      <c r="S47" s="108">
        <f t="shared" si="23"/>
        <v>1973.1010619618969</v>
      </c>
      <c r="T47" s="109">
        <f t="shared" si="24"/>
        <v>1244.5306363490897</v>
      </c>
      <c r="U47" s="107">
        <f t="shared" si="25"/>
        <v>19938.13</v>
      </c>
      <c r="V47" s="108">
        <f t="shared" si="26"/>
        <v>6042.8186096119625</v>
      </c>
      <c r="W47" s="108">
        <f t="shared" si="27"/>
        <v>6308.497078922087</v>
      </c>
      <c r="X47" s="107">
        <f t="shared" si="28"/>
        <v>19938.13</v>
      </c>
      <c r="Y47" s="108">
        <f t="shared" si="29"/>
        <v>6042.8186096119625</v>
      </c>
      <c r="Z47" s="108">
        <f t="shared" si="30"/>
        <v>6308.497078922087</v>
      </c>
      <c r="AA47" s="110">
        <f t="shared" si="31"/>
        <v>701221.07569292095</v>
      </c>
      <c r="AB47" s="42">
        <f t="shared" si="32"/>
        <v>98375.958423578224</v>
      </c>
      <c r="AC47" s="42">
        <f t="shared" si="33"/>
        <v>89800.266888399186</v>
      </c>
      <c r="AD47" s="111">
        <f t="shared" si="34"/>
        <v>889397</v>
      </c>
    </row>
    <row r="48" spans="1:30" ht="15.5" x14ac:dyDescent="0.35">
      <c r="A48" s="26" t="s">
        <v>73</v>
      </c>
      <c r="B48" s="27">
        <v>390</v>
      </c>
      <c r="C48" s="92" t="s">
        <v>76</v>
      </c>
      <c r="D48" s="93">
        <v>1</v>
      </c>
      <c r="E48" s="94">
        <v>2686.4</v>
      </c>
      <c r="F48" s="95">
        <v>14232</v>
      </c>
      <c r="G48" s="95">
        <v>9489</v>
      </c>
      <c r="H48" s="96">
        <v>4825.8</v>
      </c>
      <c r="I48" s="97">
        <v>0.30321178919114272</v>
      </c>
      <c r="J48" s="98">
        <v>0.31975914479328993</v>
      </c>
      <c r="K48" s="97">
        <v>0.3044997028939202</v>
      </c>
      <c r="L48" s="98">
        <v>0.19960144031117119</v>
      </c>
      <c r="M48" s="99">
        <f t="shared" si="18"/>
        <v>818.00800185422725</v>
      </c>
      <c r="N48" s="100">
        <f t="shared" si="19"/>
        <v>4333.6397715862722</v>
      </c>
      <c r="O48" s="100">
        <f t="shared" si="20"/>
        <v>1894.0180671127034</v>
      </c>
      <c r="P48" s="96">
        <v>3093.3400000000006</v>
      </c>
      <c r="Q48" s="107">
        <f t="shared" si="21"/>
        <v>818.00800185422725</v>
      </c>
      <c r="R48" s="108">
        <f t="shared" si="22"/>
        <v>4322.3081843391337</v>
      </c>
      <c r="S48" s="108">
        <f t="shared" si="23"/>
        <v>2739.2443660938425</v>
      </c>
      <c r="T48" s="109">
        <f t="shared" si="24"/>
        <v>1705.7642522936644</v>
      </c>
      <c r="U48" s="107">
        <f t="shared" si="25"/>
        <v>31233.200000000001</v>
      </c>
      <c r="V48" s="108">
        <f t="shared" si="26"/>
        <v>9707.1465401384157</v>
      </c>
      <c r="W48" s="108">
        <f t="shared" si="27"/>
        <v>9585.3248045808687</v>
      </c>
      <c r="X48" s="107">
        <f t="shared" si="28"/>
        <v>31233.200000000001</v>
      </c>
      <c r="Y48" s="108">
        <f t="shared" si="29"/>
        <v>9707.1465401384157</v>
      </c>
      <c r="Z48" s="108">
        <f t="shared" si="30"/>
        <v>9585.3248045808687</v>
      </c>
      <c r="AA48" s="110">
        <f t="shared" si="31"/>
        <v>1098467.0127706127</v>
      </c>
      <c r="AB48" s="42">
        <f t="shared" si="32"/>
        <v>158030.53279230566</v>
      </c>
      <c r="AC48" s="42">
        <f t="shared" si="33"/>
        <v>136445.29194431059</v>
      </c>
      <c r="AD48" s="111">
        <f t="shared" si="34"/>
        <v>1392943</v>
      </c>
    </row>
    <row r="49" spans="1:30" ht="15.5" x14ac:dyDescent="0.35">
      <c r="A49" s="26" t="s">
        <v>73</v>
      </c>
      <c r="B49" s="27">
        <v>805</v>
      </c>
      <c r="C49" s="92" t="s">
        <v>77</v>
      </c>
      <c r="D49" s="93">
        <v>1</v>
      </c>
      <c r="E49" s="94">
        <v>1275.27</v>
      </c>
      <c r="F49" s="95">
        <v>7595</v>
      </c>
      <c r="G49" s="95">
        <v>5629</v>
      </c>
      <c r="H49" s="96">
        <v>2099.92</v>
      </c>
      <c r="I49" s="97">
        <v>0.4109282422646478</v>
      </c>
      <c r="J49" s="98">
        <v>0.43862142476461169</v>
      </c>
      <c r="K49" s="97">
        <v>0.32290554751921013</v>
      </c>
      <c r="L49" s="98">
        <v>0.18807835772212106</v>
      </c>
      <c r="M49" s="99">
        <f t="shared" si="18"/>
        <v>411.79175758482307</v>
      </c>
      <c r="N49" s="100">
        <f t="shared" si="19"/>
        <v>2452.4676334084011</v>
      </c>
      <c r="O49" s="100">
        <f t="shared" si="20"/>
        <v>1058.6930756178194</v>
      </c>
      <c r="P49" s="96">
        <v>1137.76</v>
      </c>
      <c r="Q49" s="107">
        <f t="shared" si="21"/>
        <v>411.79175758482307</v>
      </c>
      <c r="R49" s="108">
        <f t="shared" si="22"/>
        <v>2446.0549289789833</v>
      </c>
      <c r="S49" s="108">
        <f t="shared" si="23"/>
        <v>1531.1464516436997</v>
      </c>
      <c r="T49" s="109">
        <f t="shared" si="24"/>
        <v>627.39638568331941</v>
      </c>
      <c r="U49" s="107">
        <f t="shared" si="25"/>
        <v>16599.190000000002</v>
      </c>
      <c r="V49" s="108">
        <f t="shared" si="26"/>
        <v>7035.1143618045398</v>
      </c>
      <c r="W49" s="108">
        <f t="shared" si="27"/>
        <v>5016.3895238908262</v>
      </c>
      <c r="X49" s="107">
        <f t="shared" si="28"/>
        <v>16599.190000000002</v>
      </c>
      <c r="Y49" s="108">
        <f t="shared" si="29"/>
        <v>7035.1143618045398</v>
      </c>
      <c r="Z49" s="108">
        <f t="shared" si="30"/>
        <v>5016.3895238908262</v>
      </c>
      <c r="AA49" s="110">
        <f t="shared" si="31"/>
        <v>583791.05098778952</v>
      </c>
      <c r="AB49" s="42">
        <f t="shared" si="32"/>
        <v>114530.34795072951</v>
      </c>
      <c r="AC49" s="42">
        <f t="shared" si="33"/>
        <v>71407.359379888439</v>
      </c>
      <c r="AD49" s="111">
        <f t="shared" si="34"/>
        <v>769729</v>
      </c>
    </row>
    <row r="50" spans="1:30" ht="15.5" x14ac:dyDescent="0.35">
      <c r="A50" s="26" t="s">
        <v>73</v>
      </c>
      <c r="B50" s="27">
        <v>806</v>
      </c>
      <c r="C50" s="92" t="s">
        <v>78</v>
      </c>
      <c r="D50" s="93">
        <v>1</v>
      </c>
      <c r="E50" s="94">
        <v>2321.4</v>
      </c>
      <c r="F50" s="95">
        <v>13515</v>
      </c>
      <c r="G50" s="95">
        <v>8801.5</v>
      </c>
      <c r="H50" s="96">
        <v>6122.21</v>
      </c>
      <c r="I50" s="97">
        <v>0.45346207917129122</v>
      </c>
      <c r="J50" s="98">
        <v>0.49630891538898375</v>
      </c>
      <c r="K50" s="97">
        <v>0.38211595685030375</v>
      </c>
      <c r="L50" s="98">
        <v>0.22928869675231395</v>
      </c>
      <c r="M50" s="99">
        <f t="shared" si="18"/>
        <v>887.04398223229521</v>
      </c>
      <c r="N50" s="100">
        <f t="shared" si="19"/>
        <v>5164.2971568318553</v>
      </c>
      <c r="O50" s="100">
        <f t="shared" si="20"/>
        <v>2018.0844644654912</v>
      </c>
      <c r="P50" s="96">
        <v>4053.3000000000006</v>
      </c>
      <c r="Q50" s="107">
        <f t="shared" si="21"/>
        <v>887.04398223229521</v>
      </c>
      <c r="R50" s="108">
        <f t="shared" si="22"/>
        <v>5150.7935693425397</v>
      </c>
      <c r="S50" s="108">
        <f t="shared" si="23"/>
        <v>2918.6767515980941</v>
      </c>
      <c r="T50" s="109">
        <f t="shared" si="24"/>
        <v>2235.1161669334469</v>
      </c>
      <c r="U50" s="107">
        <f t="shared" si="25"/>
        <v>30760.11</v>
      </c>
      <c r="V50" s="108">
        <f t="shared" si="26"/>
        <v>14587.977194267965</v>
      </c>
      <c r="W50" s="108">
        <f t="shared" si="27"/>
        <v>11191.630470106376</v>
      </c>
      <c r="X50" s="107">
        <f t="shared" si="28"/>
        <v>30760.11</v>
      </c>
      <c r="Y50" s="108">
        <f t="shared" si="29"/>
        <v>14587.977194267965</v>
      </c>
      <c r="Z50" s="108">
        <f t="shared" si="30"/>
        <v>11191.630470106376</v>
      </c>
      <c r="AA50" s="110">
        <f t="shared" si="31"/>
        <v>1081828.5076199509</v>
      </c>
      <c r="AB50" s="42">
        <f t="shared" si="32"/>
        <v>237489.54431044354</v>
      </c>
      <c r="AC50" s="42">
        <f t="shared" si="33"/>
        <v>159310.75033542159</v>
      </c>
      <c r="AD50" s="111">
        <f t="shared" si="34"/>
        <v>1478629</v>
      </c>
    </row>
    <row r="51" spans="1:30" ht="15.5" x14ac:dyDescent="0.35">
      <c r="A51" s="26" t="s">
        <v>73</v>
      </c>
      <c r="B51" s="27">
        <v>391</v>
      </c>
      <c r="C51" s="92" t="s">
        <v>79</v>
      </c>
      <c r="D51" s="93">
        <v>1</v>
      </c>
      <c r="E51" s="94">
        <v>3913.37</v>
      </c>
      <c r="F51" s="95">
        <v>22041</v>
      </c>
      <c r="G51" s="95">
        <v>14936</v>
      </c>
      <c r="H51" s="96">
        <v>10166.679999999998</v>
      </c>
      <c r="I51" s="97">
        <v>0.40362648728634426</v>
      </c>
      <c r="J51" s="98">
        <v>0.46300314698931749</v>
      </c>
      <c r="K51" s="97">
        <v>0.33455304690726406</v>
      </c>
      <c r="L51" s="98">
        <v>0.20550515664301677</v>
      </c>
      <c r="M51" s="99">
        <f t="shared" si="18"/>
        <v>1309.22985717548</v>
      </c>
      <c r="N51" s="100">
        <f t="shared" si="19"/>
        <v>7373.8837068830071</v>
      </c>
      <c r="O51" s="100">
        <f t="shared" si="20"/>
        <v>3069.4250196200987</v>
      </c>
      <c r="P51" s="96">
        <v>5520.23</v>
      </c>
      <c r="Q51" s="107">
        <f t="shared" si="21"/>
        <v>1309.22985717548</v>
      </c>
      <c r="R51" s="108">
        <f t="shared" si="22"/>
        <v>7354.6024996348524</v>
      </c>
      <c r="S51" s="108">
        <f t="shared" si="23"/>
        <v>4439.189540023287</v>
      </c>
      <c r="T51" s="109">
        <f t="shared" si="24"/>
        <v>3044.027167540281</v>
      </c>
      <c r="U51" s="107">
        <f t="shared" si="25"/>
        <v>51057.049999999996</v>
      </c>
      <c r="V51" s="108">
        <f t="shared" si="26"/>
        <v>22098.491030695877</v>
      </c>
      <c r="W51" s="108">
        <f t="shared" si="27"/>
        <v>16147.049064373899</v>
      </c>
      <c r="X51" s="107">
        <f t="shared" si="28"/>
        <v>51057.049999999996</v>
      </c>
      <c r="Y51" s="108">
        <f t="shared" si="29"/>
        <v>22098.491030695877</v>
      </c>
      <c r="Z51" s="108">
        <f t="shared" si="30"/>
        <v>16147.049064373899</v>
      </c>
      <c r="AA51" s="110">
        <f t="shared" si="31"/>
        <v>1795668.8778088638</v>
      </c>
      <c r="AB51" s="42">
        <f t="shared" si="32"/>
        <v>359759.30692368641</v>
      </c>
      <c r="AC51" s="42">
        <f t="shared" si="33"/>
        <v>229850.20002396687</v>
      </c>
      <c r="AD51" s="111">
        <f t="shared" si="34"/>
        <v>2385278</v>
      </c>
    </row>
    <row r="52" spans="1:30" ht="15.5" x14ac:dyDescent="0.35">
      <c r="A52" s="26" t="s">
        <v>73</v>
      </c>
      <c r="B52" s="27">
        <v>392</v>
      </c>
      <c r="C52" s="92" t="s">
        <v>80</v>
      </c>
      <c r="D52" s="93">
        <v>1</v>
      </c>
      <c r="E52" s="94">
        <v>2951.62</v>
      </c>
      <c r="F52" s="95">
        <v>15709</v>
      </c>
      <c r="G52" s="95">
        <v>11070.5</v>
      </c>
      <c r="H52" s="96">
        <v>2807.8700000000003</v>
      </c>
      <c r="I52" s="97">
        <v>0.28244955121268067</v>
      </c>
      <c r="J52" s="98">
        <v>0.29315990540294695</v>
      </c>
      <c r="K52" s="97">
        <v>0.3157762964254156</v>
      </c>
      <c r="L52" s="98">
        <v>0.20393005843587581</v>
      </c>
      <c r="M52" s="99">
        <f t="shared" si="18"/>
        <v>932.05163205518522</v>
      </c>
      <c r="N52" s="100">
        <f t="shared" si="19"/>
        <v>4960.5298405468538</v>
      </c>
      <c r="O52" s="100">
        <f t="shared" si="20"/>
        <v>2257.6077119143629</v>
      </c>
      <c r="P52" s="96">
        <v>1666.77</v>
      </c>
      <c r="Q52" s="107">
        <f t="shared" si="21"/>
        <v>932.05163205518522</v>
      </c>
      <c r="R52" s="108">
        <f t="shared" si="22"/>
        <v>4947.5590631765835</v>
      </c>
      <c r="S52" s="108">
        <f t="shared" si="23"/>
        <v>3265.0898706255275</v>
      </c>
      <c r="T52" s="109">
        <f t="shared" si="24"/>
        <v>919.10901575498031</v>
      </c>
      <c r="U52" s="107">
        <f t="shared" si="25"/>
        <v>32538.989999999998</v>
      </c>
      <c r="V52" s="108">
        <f t="shared" si="26"/>
        <v>9339.2653806974704</v>
      </c>
      <c r="W52" s="108">
        <f t="shared" si="27"/>
        <v>10063.809581612277</v>
      </c>
      <c r="X52" s="107">
        <f t="shared" si="28"/>
        <v>32538.989999999998</v>
      </c>
      <c r="Y52" s="108">
        <f t="shared" si="29"/>
        <v>9339.2653806974704</v>
      </c>
      <c r="Z52" s="108">
        <f t="shared" si="30"/>
        <v>10063.809581612277</v>
      </c>
      <c r="AA52" s="110">
        <f t="shared" si="31"/>
        <v>1144391.4534493051</v>
      </c>
      <c r="AB52" s="42">
        <f t="shared" si="32"/>
        <v>152041.49622112449</v>
      </c>
      <c r="AC52" s="42">
        <f t="shared" si="33"/>
        <v>143256.43256019853</v>
      </c>
      <c r="AD52" s="111">
        <f t="shared" si="34"/>
        <v>1439689</v>
      </c>
    </row>
    <row r="53" spans="1:30" ht="15.5" x14ac:dyDescent="0.35">
      <c r="A53" s="26" t="s">
        <v>73</v>
      </c>
      <c r="B53" s="27">
        <v>929</v>
      </c>
      <c r="C53" s="92" t="s">
        <v>81</v>
      </c>
      <c r="D53" s="93">
        <v>1</v>
      </c>
      <c r="E53" s="94">
        <v>3869.24</v>
      </c>
      <c r="F53" s="95">
        <v>21716</v>
      </c>
      <c r="G53" s="95">
        <v>16229</v>
      </c>
      <c r="H53" s="96">
        <v>4276.1400000000003</v>
      </c>
      <c r="I53" s="97">
        <v>0.23970311076857087</v>
      </c>
      <c r="J53" s="98">
        <v>0.26489617351654426</v>
      </c>
      <c r="K53" s="97">
        <v>0.27561263952503035</v>
      </c>
      <c r="L53" s="98">
        <v>0.22222220181126717</v>
      </c>
      <c r="M53" s="99">
        <f t="shared" si="18"/>
        <v>1066.4114493558284</v>
      </c>
      <c r="N53" s="100">
        <f t="shared" si="19"/>
        <v>5985.2040799255592</v>
      </c>
      <c r="O53" s="100">
        <f t="shared" si="20"/>
        <v>3606.4441131950548</v>
      </c>
      <c r="P53" s="96">
        <v>2317.7700000000004</v>
      </c>
      <c r="Q53" s="107">
        <f t="shared" si="21"/>
        <v>1066.4114493558284</v>
      </c>
      <c r="R53" s="108">
        <f t="shared" si="22"/>
        <v>5969.5539876709408</v>
      </c>
      <c r="S53" s="108">
        <f t="shared" si="23"/>
        <v>5215.8592836242524</v>
      </c>
      <c r="T53" s="109">
        <f t="shared" si="24"/>
        <v>1278.0907404419449</v>
      </c>
      <c r="U53" s="107">
        <f t="shared" si="25"/>
        <v>46090.38</v>
      </c>
      <c r="V53" s="108">
        <f t="shared" si="26"/>
        <v>11564.594741181503</v>
      </c>
      <c r="W53" s="108">
        <f t="shared" si="27"/>
        <v>13529.915461092965</v>
      </c>
      <c r="X53" s="107">
        <f t="shared" si="28"/>
        <v>46090.38</v>
      </c>
      <c r="Y53" s="108">
        <f t="shared" si="29"/>
        <v>11564.594741181503</v>
      </c>
      <c r="Z53" s="108">
        <f t="shared" si="30"/>
        <v>13529.915461092965</v>
      </c>
      <c r="AA53" s="110">
        <f t="shared" si="31"/>
        <v>1620991.8303619991</v>
      </c>
      <c r="AB53" s="42">
        <f t="shared" si="32"/>
        <v>188269.44261314813</v>
      </c>
      <c r="AC53" s="42">
        <f t="shared" si="33"/>
        <v>192595.79646048252</v>
      </c>
      <c r="AD53" s="111">
        <f t="shared" si="34"/>
        <v>2001857</v>
      </c>
    </row>
    <row r="54" spans="1:30" ht="15.5" x14ac:dyDescent="0.35">
      <c r="A54" s="26" t="s">
        <v>73</v>
      </c>
      <c r="B54" s="27">
        <v>807</v>
      </c>
      <c r="C54" s="92" t="s">
        <v>82</v>
      </c>
      <c r="D54" s="93">
        <v>1</v>
      </c>
      <c r="E54" s="94">
        <v>1641.43</v>
      </c>
      <c r="F54" s="95">
        <v>10185</v>
      </c>
      <c r="G54" s="95">
        <v>8208.5</v>
      </c>
      <c r="H54" s="96">
        <v>2618.5600000000004</v>
      </c>
      <c r="I54" s="97">
        <v>0.35532646048109973</v>
      </c>
      <c r="J54" s="98">
        <v>0.34669265440370312</v>
      </c>
      <c r="K54" s="97">
        <v>0.30954588280210099</v>
      </c>
      <c r="L54" s="98">
        <v>0.17574784768426277</v>
      </c>
      <c r="M54" s="99">
        <f t="shared" si="18"/>
        <v>508.09789840785265</v>
      </c>
      <c r="N54" s="100">
        <f t="shared" si="19"/>
        <v>3152.7248163393988</v>
      </c>
      <c r="O54" s="100">
        <f t="shared" si="20"/>
        <v>1442.626207716271</v>
      </c>
      <c r="P54" s="96">
        <v>1406.6600000000003</v>
      </c>
      <c r="Q54" s="107">
        <f t="shared" si="21"/>
        <v>508.09789840785265</v>
      </c>
      <c r="R54" s="108">
        <f t="shared" si="22"/>
        <v>3144.4810816947229</v>
      </c>
      <c r="S54" s="108">
        <f t="shared" si="23"/>
        <v>2086.4139474077015</v>
      </c>
      <c r="T54" s="109">
        <f t="shared" si="24"/>
        <v>775.6762409342025</v>
      </c>
      <c r="U54" s="107">
        <f t="shared" si="25"/>
        <v>22653.49</v>
      </c>
      <c r="V54" s="108">
        <f t="shared" si="26"/>
        <v>7955.9056828156499</v>
      </c>
      <c r="W54" s="108">
        <f t="shared" si="27"/>
        <v>6514.6691684444795</v>
      </c>
      <c r="X54" s="107">
        <f t="shared" si="28"/>
        <v>22653.49</v>
      </c>
      <c r="Y54" s="108">
        <f t="shared" si="29"/>
        <v>7955.9056828156499</v>
      </c>
      <c r="Z54" s="108">
        <f t="shared" si="30"/>
        <v>6514.6691684444795</v>
      </c>
      <c r="AA54" s="110">
        <f t="shared" si="31"/>
        <v>796719.88426190556</v>
      </c>
      <c r="AB54" s="42">
        <f t="shared" si="32"/>
        <v>129520.65869222593</v>
      </c>
      <c r="AC54" s="42">
        <f t="shared" si="33"/>
        <v>92735.087723287055</v>
      </c>
      <c r="AD54" s="111">
        <f t="shared" si="34"/>
        <v>1018976</v>
      </c>
    </row>
    <row r="55" spans="1:30" ht="15.5" x14ac:dyDescent="0.35">
      <c r="A55" s="26" t="s">
        <v>73</v>
      </c>
      <c r="B55" s="27">
        <v>393</v>
      </c>
      <c r="C55" s="92" t="s">
        <v>83</v>
      </c>
      <c r="D55" s="93">
        <v>1</v>
      </c>
      <c r="E55" s="94">
        <v>1980.8</v>
      </c>
      <c r="F55" s="95">
        <v>11368</v>
      </c>
      <c r="G55" s="95">
        <v>8722</v>
      </c>
      <c r="H55" s="96">
        <v>1836.44</v>
      </c>
      <c r="I55" s="97">
        <v>0.35492522871217452</v>
      </c>
      <c r="J55" s="98">
        <v>0.37135977986700286</v>
      </c>
      <c r="K55" s="97">
        <v>0.29619370701661346</v>
      </c>
      <c r="L55" s="98">
        <v>0.19860903311462724</v>
      </c>
      <c r="M55" s="99">
        <f t="shared" si="18"/>
        <v>586.70049485850791</v>
      </c>
      <c r="N55" s="100">
        <f t="shared" si="19"/>
        <v>3367.1300613648618</v>
      </c>
      <c r="O55" s="100">
        <f t="shared" si="20"/>
        <v>1732.2679868257787</v>
      </c>
      <c r="P55" s="96">
        <v>1199.1999999999998</v>
      </c>
      <c r="Q55" s="107">
        <f t="shared" si="21"/>
        <v>586.70049485850791</v>
      </c>
      <c r="R55" s="108">
        <f t="shared" si="22"/>
        <v>3358.325700579504</v>
      </c>
      <c r="S55" s="108">
        <f t="shared" si="23"/>
        <v>2505.3115415687739</v>
      </c>
      <c r="T55" s="109">
        <f t="shared" si="24"/>
        <v>661.27631988419034</v>
      </c>
      <c r="U55" s="107">
        <f t="shared" si="25"/>
        <v>23907.239999999998</v>
      </c>
      <c r="V55" s="108">
        <f t="shared" si="26"/>
        <v>8658.8058471720324</v>
      </c>
      <c r="W55" s="108">
        <f t="shared" si="27"/>
        <v>7111.6140568909768</v>
      </c>
      <c r="X55" s="107">
        <f t="shared" si="28"/>
        <v>23907.239999999998</v>
      </c>
      <c r="Y55" s="108">
        <f t="shared" si="29"/>
        <v>8658.8058471720324</v>
      </c>
      <c r="Z55" s="108">
        <f t="shared" si="30"/>
        <v>7111.6140568909768</v>
      </c>
      <c r="AA55" s="110">
        <f t="shared" si="31"/>
        <v>840814.0858570399</v>
      </c>
      <c r="AB55" s="42">
        <f t="shared" si="32"/>
        <v>140963.74209616252</v>
      </c>
      <c r="AC55" s="42">
        <f t="shared" si="33"/>
        <v>101232.48569772198</v>
      </c>
      <c r="AD55" s="111">
        <f t="shared" si="34"/>
        <v>1083010</v>
      </c>
    </row>
    <row r="56" spans="1:30" ht="15.5" x14ac:dyDescent="0.35">
      <c r="A56" s="26" t="s">
        <v>73</v>
      </c>
      <c r="B56" s="27">
        <v>808</v>
      </c>
      <c r="C56" s="92" t="s">
        <v>84</v>
      </c>
      <c r="D56" s="93">
        <v>1</v>
      </c>
      <c r="E56" s="94">
        <v>2752.03</v>
      </c>
      <c r="F56" s="95">
        <v>16322</v>
      </c>
      <c r="G56" s="95">
        <v>12001</v>
      </c>
      <c r="H56" s="96">
        <v>3203.8700000000003</v>
      </c>
      <c r="I56" s="97">
        <v>0.29708369072417595</v>
      </c>
      <c r="J56" s="98">
        <v>0.32428154935443571</v>
      </c>
      <c r="K56" s="97">
        <v>0.28721318633376497</v>
      </c>
      <c r="L56" s="98">
        <v>0.18396150711553386</v>
      </c>
      <c r="M56" s="99">
        <f t="shared" si="18"/>
        <v>790.41930518611127</v>
      </c>
      <c r="N56" s="100">
        <f t="shared" si="19"/>
        <v>4687.8936273397121</v>
      </c>
      <c r="O56" s="100">
        <f t="shared" si="20"/>
        <v>2207.722046893522</v>
      </c>
      <c r="P56" s="96">
        <v>1700.9499999999998</v>
      </c>
      <c r="Q56" s="107">
        <f t="shared" si="21"/>
        <v>790.41930518611127</v>
      </c>
      <c r="R56" s="108">
        <f t="shared" si="22"/>
        <v>4675.6357382572369</v>
      </c>
      <c r="S56" s="108">
        <f t="shared" si="23"/>
        <v>3192.9421814192178</v>
      </c>
      <c r="T56" s="109">
        <f t="shared" si="24"/>
        <v>937.95693487909762</v>
      </c>
      <c r="U56" s="107">
        <f t="shared" si="25"/>
        <v>34278.9</v>
      </c>
      <c r="V56" s="108">
        <f t="shared" si="26"/>
        <v>10597.242030716432</v>
      </c>
      <c r="W56" s="108">
        <f t="shared" si="27"/>
        <v>9596.9541597416628</v>
      </c>
      <c r="X56" s="107">
        <f t="shared" si="28"/>
        <v>34278.9</v>
      </c>
      <c r="Y56" s="108">
        <f t="shared" si="29"/>
        <v>10597.242030716432</v>
      </c>
      <c r="Z56" s="108">
        <f t="shared" si="30"/>
        <v>9596.9541597416628</v>
      </c>
      <c r="AA56" s="110">
        <f t="shared" si="31"/>
        <v>1205583.8301570942</v>
      </c>
      <c r="AB56" s="42">
        <f t="shared" si="32"/>
        <v>172521.12114702383</v>
      </c>
      <c r="AC56" s="42">
        <f t="shared" si="33"/>
        <v>136610.83362311529</v>
      </c>
      <c r="AD56" s="111">
        <f t="shared" si="34"/>
        <v>1514716</v>
      </c>
    </row>
    <row r="57" spans="1:30" ht="15.5" x14ac:dyDescent="0.35">
      <c r="A57" s="26" t="s">
        <v>73</v>
      </c>
      <c r="B57" s="27">
        <v>394</v>
      </c>
      <c r="C57" s="92" t="s">
        <v>85</v>
      </c>
      <c r="D57" s="93">
        <v>1</v>
      </c>
      <c r="E57" s="94">
        <v>3726.18</v>
      </c>
      <c r="F57" s="95">
        <v>20954</v>
      </c>
      <c r="G57" s="95">
        <v>15103</v>
      </c>
      <c r="H57" s="96">
        <v>4517.7800000000007</v>
      </c>
      <c r="I57" s="97">
        <v>0.30490598453755846</v>
      </c>
      <c r="J57" s="98">
        <v>0.36390121167979872</v>
      </c>
      <c r="K57" s="97">
        <v>0.31196461882239523</v>
      </c>
      <c r="L57" s="98">
        <v>0.19748928351536121</v>
      </c>
      <c r="M57" s="99">
        <f t="shared" si="18"/>
        <v>1162.4363233636327</v>
      </c>
      <c r="N57" s="100">
        <f t="shared" si="19"/>
        <v>6536.9066228044694</v>
      </c>
      <c r="O57" s="100">
        <f t="shared" si="20"/>
        <v>2982.6806489325004</v>
      </c>
      <c r="P57" s="96">
        <v>3347.68</v>
      </c>
      <c r="Q57" s="107">
        <f t="shared" si="21"/>
        <v>1162.4363233636327</v>
      </c>
      <c r="R57" s="108">
        <f t="shared" si="22"/>
        <v>6519.8139405265429</v>
      </c>
      <c r="S57" s="108">
        <f t="shared" si="23"/>
        <v>4313.7345442013175</v>
      </c>
      <c r="T57" s="109">
        <f t="shared" si="24"/>
        <v>1846.0152689709028</v>
      </c>
      <c r="U57" s="107">
        <f t="shared" si="25"/>
        <v>44300.959999999999</v>
      </c>
      <c r="V57" s="108">
        <f t="shared" si="26"/>
        <v>14665.160197566922</v>
      </c>
      <c r="W57" s="108">
        <f t="shared" si="27"/>
        <v>13842.000077062396</v>
      </c>
      <c r="X57" s="107">
        <f t="shared" si="28"/>
        <v>44300.959999999999</v>
      </c>
      <c r="Y57" s="108">
        <f t="shared" si="29"/>
        <v>14665.160197566922</v>
      </c>
      <c r="Z57" s="108">
        <f t="shared" si="30"/>
        <v>13842.000077062396</v>
      </c>
      <c r="AA57" s="110">
        <f t="shared" si="31"/>
        <v>1558058.194295506</v>
      </c>
      <c r="AB57" s="42">
        <f t="shared" si="32"/>
        <v>238746.06918965589</v>
      </c>
      <c r="AC57" s="42">
        <f t="shared" si="33"/>
        <v>197038.26214687497</v>
      </c>
      <c r="AD57" s="111">
        <f t="shared" si="34"/>
        <v>1993843</v>
      </c>
    </row>
    <row r="58" spans="1:30" ht="15.5" x14ac:dyDescent="0.35">
      <c r="A58" s="26" t="s">
        <v>86</v>
      </c>
      <c r="B58" s="27">
        <v>889</v>
      </c>
      <c r="C58" s="92" t="s">
        <v>87</v>
      </c>
      <c r="D58" s="93">
        <v>1</v>
      </c>
      <c r="E58" s="94">
        <v>2508.04</v>
      </c>
      <c r="F58" s="95">
        <v>14972</v>
      </c>
      <c r="G58" s="95">
        <v>10983.5</v>
      </c>
      <c r="H58" s="96">
        <v>4088.6400000000008</v>
      </c>
      <c r="I58" s="97">
        <v>0.25711197265265601</v>
      </c>
      <c r="J58" s="98">
        <v>0.30126513151906797</v>
      </c>
      <c r="K58" s="97">
        <v>0.34245389465131437</v>
      </c>
      <c r="L58" s="98">
        <v>0.21823927601473389</v>
      </c>
      <c r="M58" s="99">
        <f t="shared" si="18"/>
        <v>858.88806594128243</v>
      </c>
      <c r="N58" s="100">
        <f t="shared" si="19"/>
        <v>5127.2197107194788</v>
      </c>
      <c r="O58" s="100">
        <f t="shared" si="20"/>
        <v>2397.0310881078299</v>
      </c>
      <c r="P58" s="96">
        <v>3091.2300000000005</v>
      </c>
      <c r="Q58" s="107">
        <f t="shared" si="21"/>
        <v>858.88806594128243</v>
      </c>
      <c r="R58" s="108">
        <f t="shared" si="22"/>
        <v>5113.8130732162417</v>
      </c>
      <c r="S58" s="108">
        <f t="shared" si="23"/>
        <v>3466.7324549129835</v>
      </c>
      <c r="T58" s="109">
        <f t="shared" si="24"/>
        <v>1704.6007324179509</v>
      </c>
      <c r="U58" s="107">
        <f t="shared" si="25"/>
        <v>32552.18</v>
      </c>
      <c r="V58" s="108">
        <f t="shared" si="26"/>
        <v>9035.037805821139</v>
      </c>
      <c r="W58" s="108">
        <f t="shared" si="27"/>
        <v>11144.034326488458</v>
      </c>
      <c r="X58" s="107">
        <f t="shared" si="28"/>
        <v>32552.18</v>
      </c>
      <c r="Y58" s="108">
        <f t="shared" si="29"/>
        <v>9035.037805821139</v>
      </c>
      <c r="Z58" s="108">
        <f t="shared" si="30"/>
        <v>11144.034326488458</v>
      </c>
      <c r="AA58" s="110">
        <f t="shared" si="31"/>
        <v>1144855.3437935044</v>
      </c>
      <c r="AB58" s="42">
        <f t="shared" si="32"/>
        <v>147088.72811887925</v>
      </c>
      <c r="AC58" s="42">
        <f t="shared" si="33"/>
        <v>158633.22820197584</v>
      </c>
      <c r="AD58" s="111">
        <f t="shared" si="34"/>
        <v>1450577</v>
      </c>
    </row>
    <row r="59" spans="1:30" ht="15.5" x14ac:dyDescent="0.35">
      <c r="A59" s="26" t="s">
        <v>86</v>
      </c>
      <c r="B59" s="27">
        <v>890</v>
      </c>
      <c r="C59" s="92" t="s">
        <v>88</v>
      </c>
      <c r="D59" s="93">
        <v>1</v>
      </c>
      <c r="E59" s="94">
        <v>1643.66</v>
      </c>
      <c r="F59" s="95">
        <v>11539</v>
      </c>
      <c r="G59" s="95">
        <v>6808</v>
      </c>
      <c r="H59" s="96">
        <v>3798.6499999999996</v>
      </c>
      <c r="I59" s="97">
        <v>0.39362163099055386</v>
      </c>
      <c r="J59" s="98">
        <v>0.47826086956521741</v>
      </c>
      <c r="K59" s="97">
        <v>0.3430834603342135</v>
      </c>
      <c r="L59" s="98">
        <v>0.2394981790802688</v>
      </c>
      <c r="M59" s="99">
        <f t="shared" si="18"/>
        <v>563.91256041293343</v>
      </c>
      <c r="N59" s="100">
        <f t="shared" si="19"/>
        <v>3958.8400487964896</v>
      </c>
      <c r="O59" s="100">
        <f t="shared" si="20"/>
        <v>1630.50360317847</v>
      </c>
      <c r="P59" s="96">
        <v>3491.16</v>
      </c>
      <c r="Q59" s="107">
        <f t="shared" si="21"/>
        <v>563.91256041293343</v>
      </c>
      <c r="R59" s="108">
        <f t="shared" si="22"/>
        <v>3948.4884866513075</v>
      </c>
      <c r="S59" s="108">
        <f t="shared" si="23"/>
        <v>2358.1336875582006</v>
      </c>
      <c r="T59" s="109">
        <f t="shared" si="24"/>
        <v>1925.1346205194218</v>
      </c>
      <c r="U59" s="107">
        <f t="shared" si="25"/>
        <v>23789.309999999998</v>
      </c>
      <c r="V59" s="108">
        <f t="shared" si="26"/>
        <v>10261.725782167847</v>
      </c>
      <c r="W59" s="108">
        <f t="shared" si="27"/>
        <v>8795.669355141863</v>
      </c>
      <c r="X59" s="107">
        <f t="shared" si="28"/>
        <v>23789.309999999998</v>
      </c>
      <c r="Y59" s="108">
        <f t="shared" si="29"/>
        <v>10261.725782167847</v>
      </c>
      <c r="Z59" s="108">
        <f t="shared" si="30"/>
        <v>8795.669355141863</v>
      </c>
      <c r="AA59" s="110">
        <f t="shared" si="31"/>
        <v>836666.50524358894</v>
      </c>
      <c r="AB59" s="42">
        <f t="shared" si="32"/>
        <v>167058.9792807847</v>
      </c>
      <c r="AC59" s="42">
        <f t="shared" si="33"/>
        <v>125204.69545637215</v>
      </c>
      <c r="AD59" s="111">
        <f t="shared" si="34"/>
        <v>1128930</v>
      </c>
    </row>
    <row r="60" spans="1:30" ht="15.5" x14ac:dyDescent="0.35">
      <c r="A60" s="26" t="s">
        <v>86</v>
      </c>
      <c r="B60" s="27">
        <v>350</v>
      </c>
      <c r="C60" s="92" t="s">
        <v>89</v>
      </c>
      <c r="D60" s="93">
        <v>1.005687218</v>
      </c>
      <c r="E60" s="94">
        <v>4746.6000000000004</v>
      </c>
      <c r="F60" s="95">
        <v>28134</v>
      </c>
      <c r="G60" s="95">
        <v>21083.5</v>
      </c>
      <c r="H60" s="96">
        <v>5679.5499999999965</v>
      </c>
      <c r="I60" s="97">
        <v>0.27767114523352526</v>
      </c>
      <c r="J60" s="98">
        <v>0.32380003794346413</v>
      </c>
      <c r="K60" s="97">
        <v>0.34433431314785251</v>
      </c>
      <c r="L60" s="98">
        <v>0.20852587151239013</v>
      </c>
      <c r="M60" s="99">
        <f t="shared" si="18"/>
        <v>1634.4172507875969</v>
      </c>
      <c r="N60" s="100">
        <f t="shared" si="19"/>
        <v>9687.5015661016823</v>
      </c>
      <c r="O60" s="100">
        <f t="shared" si="20"/>
        <v>4396.4552120314775</v>
      </c>
      <c r="P60" s="96">
        <v>3858.8099999999968</v>
      </c>
      <c r="Q60" s="107">
        <f t="shared" si="21"/>
        <v>1634.4172507875969</v>
      </c>
      <c r="R60" s="108">
        <f t="shared" si="22"/>
        <v>9662.1707183642156</v>
      </c>
      <c r="S60" s="108">
        <f t="shared" si="23"/>
        <v>6358.4214847009271</v>
      </c>
      <c r="T60" s="109">
        <f t="shared" si="24"/>
        <v>2127.868308816137</v>
      </c>
      <c r="U60" s="107">
        <f t="shared" si="25"/>
        <v>59643.649999999994</v>
      </c>
      <c r="V60" s="108">
        <f t="shared" si="26"/>
        <v>17795.870463448278</v>
      </c>
      <c r="W60" s="108">
        <f t="shared" si="27"/>
        <v>19782.877762668879</v>
      </c>
      <c r="X60" s="107">
        <f t="shared" si="28"/>
        <v>59982.856439865696</v>
      </c>
      <c r="Y60" s="108">
        <f t="shared" si="29"/>
        <v>17897.079458273671</v>
      </c>
      <c r="Z60" s="108">
        <f t="shared" si="30"/>
        <v>19895.38730117253</v>
      </c>
      <c r="AA60" s="110">
        <f t="shared" si="31"/>
        <v>2109588.1667887946</v>
      </c>
      <c r="AB60" s="42">
        <f t="shared" si="32"/>
        <v>291361.11116922402</v>
      </c>
      <c r="AC60" s="42">
        <f t="shared" si="33"/>
        <v>283207.08833531453</v>
      </c>
      <c r="AD60" s="111">
        <f t="shared" si="34"/>
        <v>2684156</v>
      </c>
    </row>
    <row r="61" spans="1:30" ht="15.5" x14ac:dyDescent="0.35">
      <c r="A61" s="26" t="s">
        <v>86</v>
      </c>
      <c r="B61" s="27">
        <v>351</v>
      </c>
      <c r="C61" s="92" t="s">
        <v>90</v>
      </c>
      <c r="D61" s="93">
        <v>1.005687218</v>
      </c>
      <c r="E61" s="94">
        <v>2706.95</v>
      </c>
      <c r="F61" s="95">
        <v>15637</v>
      </c>
      <c r="G61" s="95">
        <v>11403.5</v>
      </c>
      <c r="H61" s="96">
        <v>6458.4100000000008</v>
      </c>
      <c r="I61" s="97">
        <v>0.22114216281895502</v>
      </c>
      <c r="J61" s="98">
        <v>0.29489260664506317</v>
      </c>
      <c r="K61" s="97">
        <v>0.32836748024827372</v>
      </c>
      <c r="L61" s="98">
        <v>0.22007578737100034</v>
      </c>
      <c r="M61" s="99">
        <f t="shared" si="18"/>
        <v>888.87435065806449</v>
      </c>
      <c r="N61" s="100">
        <f t="shared" si="19"/>
        <v>5134.682288642256</v>
      </c>
      <c r="O61" s="100">
        <f t="shared" si="20"/>
        <v>2509.6342412852023</v>
      </c>
      <c r="P61" s="96">
        <v>4106.9400000000005</v>
      </c>
      <c r="Q61" s="107">
        <f t="shared" si="21"/>
        <v>888.87435065806449</v>
      </c>
      <c r="R61" s="108">
        <f t="shared" si="22"/>
        <v>5121.2561380144216</v>
      </c>
      <c r="S61" s="108">
        <f t="shared" si="23"/>
        <v>3629.5859980239661</v>
      </c>
      <c r="T61" s="109">
        <f t="shared" si="24"/>
        <v>2264.6949376127232</v>
      </c>
      <c r="U61" s="107">
        <f t="shared" si="25"/>
        <v>36205.86</v>
      </c>
      <c r="V61" s="108">
        <f t="shared" si="26"/>
        <v>9323.9659772022897</v>
      </c>
      <c r="W61" s="108">
        <f t="shared" si="27"/>
        <v>11904.411424309175</v>
      </c>
      <c r="X61" s="107">
        <f t="shared" si="28"/>
        <v>36411.770618697483</v>
      </c>
      <c r="Y61" s="108">
        <f t="shared" si="29"/>
        <v>9376.9934043392223</v>
      </c>
      <c r="Z61" s="108">
        <f t="shared" si="30"/>
        <v>11972.114407240913</v>
      </c>
      <c r="AA61" s="110">
        <f t="shared" si="31"/>
        <v>1280596.5735566444</v>
      </c>
      <c r="AB61" s="42">
        <f t="shared" si="32"/>
        <v>152655.70140002578</v>
      </c>
      <c r="AC61" s="42">
        <f t="shared" si="33"/>
        <v>170420.79207435914</v>
      </c>
      <c r="AD61" s="111">
        <f t="shared" si="34"/>
        <v>1603673</v>
      </c>
    </row>
    <row r="62" spans="1:30" ht="15.5" x14ac:dyDescent="0.35">
      <c r="A62" s="26" t="s">
        <v>86</v>
      </c>
      <c r="B62" s="27">
        <v>895</v>
      </c>
      <c r="C62" s="92" t="s">
        <v>91</v>
      </c>
      <c r="D62" s="93">
        <v>1.0037799000000001</v>
      </c>
      <c r="E62" s="94">
        <v>5325.08</v>
      </c>
      <c r="F62" s="95">
        <v>29439.5</v>
      </c>
      <c r="G62" s="95">
        <v>21720</v>
      </c>
      <c r="H62" s="96">
        <v>10126.260000000002</v>
      </c>
      <c r="I62" s="97">
        <v>0.15631262525050096</v>
      </c>
      <c r="J62" s="98">
        <v>0.19185082872928177</v>
      </c>
      <c r="K62" s="97">
        <v>0.29588295842117301</v>
      </c>
      <c r="L62" s="98">
        <v>0.20510261040903008</v>
      </c>
      <c r="M62" s="99">
        <f t="shared" si="18"/>
        <v>1575.60042422942</v>
      </c>
      <c r="N62" s="100">
        <f t="shared" si="19"/>
        <v>8710.6463544401231</v>
      </c>
      <c r="O62" s="100">
        <f t="shared" si="20"/>
        <v>4454.8286980841331</v>
      </c>
      <c r="P62" s="96">
        <v>8195.970000000003</v>
      </c>
      <c r="Q62" s="107">
        <f t="shared" si="21"/>
        <v>1575.60042422942</v>
      </c>
      <c r="R62" s="108">
        <f t="shared" si="22"/>
        <v>8687.8697845481165</v>
      </c>
      <c r="S62" s="108">
        <f t="shared" si="23"/>
        <v>6442.8447780028482</v>
      </c>
      <c r="T62" s="109">
        <f t="shared" si="24"/>
        <v>4519.5137420624005</v>
      </c>
      <c r="U62" s="107">
        <f t="shared" si="25"/>
        <v>66610.84</v>
      </c>
      <c r="V62" s="108">
        <f t="shared" si="26"/>
        <v>11543.874138459239</v>
      </c>
      <c r="W62" s="108">
        <f t="shared" si="27"/>
        <v>21225.828728842785</v>
      </c>
      <c r="X62" s="107">
        <f t="shared" si="28"/>
        <v>66862.622314116001</v>
      </c>
      <c r="Y62" s="108">
        <f t="shared" si="29"/>
        <v>11587.508828315202</v>
      </c>
      <c r="Z62" s="108">
        <f t="shared" si="30"/>
        <v>21306.060238854938</v>
      </c>
      <c r="AA62" s="110">
        <f t="shared" si="31"/>
        <v>2351548.5124609936</v>
      </c>
      <c r="AB62" s="42">
        <f t="shared" si="32"/>
        <v>188642.47967231015</v>
      </c>
      <c r="AC62" s="42">
        <f t="shared" si="33"/>
        <v>303287.75171857595</v>
      </c>
      <c r="AD62" s="111">
        <f t="shared" si="34"/>
        <v>2843479</v>
      </c>
    </row>
    <row r="63" spans="1:30" ht="15.5" x14ac:dyDescent="0.35">
      <c r="A63" s="26" t="s">
        <v>86</v>
      </c>
      <c r="B63" s="27">
        <v>896</v>
      </c>
      <c r="C63" s="92" t="s">
        <v>92</v>
      </c>
      <c r="D63" s="93">
        <v>1.0037799000000001</v>
      </c>
      <c r="E63" s="94">
        <v>4663.6499999999996</v>
      </c>
      <c r="F63" s="95">
        <v>26612</v>
      </c>
      <c r="G63" s="95">
        <v>19219</v>
      </c>
      <c r="H63" s="96">
        <v>6271.57</v>
      </c>
      <c r="I63" s="97">
        <v>0.19393506688711859</v>
      </c>
      <c r="J63" s="98">
        <v>0.23091732140069718</v>
      </c>
      <c r="K63" s="97">
        <v>0.30546663907842814</v>
      </c>
      <c r="L63" s="98">
        <v>0.22643562561242381</v>
      </c>
      <c r="M63" s="99">
        <f t="shared" si="18"/>
        <v>1424.5894913381112</v>
      </c>
      <c r="N63" s="100">
        <f t="shared" si="19"/>
        <v>8129.0781991551294</v>
      </c>
      <c r="O63" s="100">
        <f t="shared" si="20"/>
        <v>4351.866288645173</v>
      </c>
      <c r="P63" s="96">
        <v>2609.9899999999998</v>
      </c>
      <c r="Q63" s="107">
        <f t="shared" si="21"/>
        <v>1424.5894913381112</v>
      </c>
      <c r="R63" s="108">
        <f t="shared" si="22"/>
        <v>8107.8223117930784</v>
      </c>
      <c r="S63" s="108">
        <f t="shared" si="23"/>
        <v>6293.9342660745924</v>
      </c>
      <c r="T63" s="109">
        <f t="shared" si="24"/>
        <v>1439.2299717599551</v>
      </c>
      <c r="U63" s="107">
        <f t="shared" si="25"/>
        <v>56766.22</v>
      </c>
      <c r="V63" s="108">
        <f t="shared" si="26"/>
        <v>11951.65942006508</v>
      </c>
      <c r="W63" s="108">
        <f t="shared" si="27"/>
        <v>17265.576040965738</v>
      </c>
      <c r="X63" s="107">
        <f t="shared" si="28"/>
        <v>56980.790634978002</v>
      </c>
      <c r="Y63" s="108">
        <f t="shared" si="29"/>
        <v>11996.835497506985</v>
      </c>
      <c r="Z63" s="108">
        <f t="shared" si="30"/>
        <v>17330.838191842984</v>
      </c>
      <c r="AA63" s="110">
        <f t="shared" si="31"/>
        <v>2004005.9575743757</v>
      </c>
      <c r="AB63" s="42">
        <f t="shared" si="32"/>
        <v>195306.2414019806</v>
      </c>
      <c r="AC63" s="42">
        <f t="shared" si="33"/>
        <v>246701.21513206503</v>
      </c>
      <c r="AD63" s="111">
        <f t="shared" si="34"/>
        <v>2446013</v>
      </c>
    </row>
    <row r="64" spans="1:30" ht="15.5" x14ac:dyDescent="0.35">
      <c r="A64" s="26" t="s">
        <v>86</v>
      </c>
      <c r="B64" s="27">
        <v>942</v>
      </c>
      <c r="C64" s="92" t="s">
        <v>93</v>
      </c>
      <c r="D64" s="93">
        <v>1</v>
      </c>
      <c r="E64" s="94">
        <v>3314.01</v>
      </c>
      <c r="F64" s="95">
        <v>19575</v>
      </c>
      <c r="G64" s="95">
        <v>14884</v>
      </c>
      <c r="H64" s="96">
        <v>4765.0599999999995</v>
      </c>
      <c r="I64" s="97">
        <v>0.22334558823529407</v>
      </c>
      <c r="J64" s="98">
        <v>0.25670137722539466</v>
      </c>
      <c r="K64" s="97">
        <v>0.34980159223916057</v>
      </c>
      <c r="L64" s="98">
        <v>0.24659199440796076</v>
      </c>
      <c r="M64" s="99">
        <f t="shared" si="18"/>
        <v>1159.2459746965005</v>
      </c>
      <c r="N64" s="100">
        <f t="shared" si="19"/>
        <v>6847.3661680815685</v>
      </c>
      <c r="O64" s="100">
        <f t="shared" si="20"/>
        <v>3670.2752447680878</v>
      </c>
      <c r="P64" s="96">
        <v>2907.21</v>
      </c>
      <c r="Q64" s="107">
        <f t="shared" si="21"/>
        <v>1159.2459746965005</v>
      </c>
      <c r="R64" s="108">
        <f t="shared" si="22"/>
        <v>6829.4616971895821</v>
      </c>
      <c r="S64" s="108">
        <f t="shared" si="23"/>
        <v>5308.1757565126927</v>
      </c>
      <c r="T64" s="109">
        <f t="shared" si="24"/>
        <v>1603.1263591815525</v>
      </c>
      <c r="U64" s="107">
        <f t="shared" si="25"/>
        <v>42538.07</v>
      </c>
      <c r="V64" s="108">
        <f t="shared" si="26"/>
        <v>10156.10016575794</v>
      </c>
      <c r="W64" s="108">
        <f t="shared" si="27"/>
        <v>14900.009787580328</v>
      </c>
      <c r="X64" s="107">
        <f t="shared" si="28"/>
        <v>42538.07</v>
      </c>
      <c r="Y64" s="108">
        <f t="shared" si="29"/>
        <v>10156.10016575794</v>
      </c>
      <c r="Z64" s="108">
        <f t="shared" si="30"/>
        <v>14900.009787580328</v>
      </c>
      <c r="AA64" s="110">
        <f t="shared" si="31"/>
        <v>1496057.6143951698</v>
      </c>
      <c r="AB64" s="42">
        <f t="shared" si="32"/>
        <v>165339.41397199364</v>
      </c>
      <c r="AC64" s="42">
        <f t="shared" si="33"/>
        <v>212098.83096166822</v>
      </c>
      <c r="AD64" s="111">
        <f t="shared" si="34"/>
        <v>1873496</v>
      </c>
    </row>
    <row r="65" spans="1:30" ht="15.5" x14ac:dyDescent="0.35">
      <c r="A65" s="26" t="s">
        <v>86</v>
      </c>
      <c r="B65" s="27">
        <v>876</v>
      </c>
      <c r="C65" s="92" t="s">
        <v>94</v>
      </c>
      <c r="D65" s="93">
        <v>1.0037799000000001</v>
      </c>
      <c r="E65" s="94">
        <v>1623.6</v>
      </c>
      <c r="F65" s="95">
        <v>9943</v>
      </c>
      <c r="G65" s="95">
        <v>7546</v>
      </c>
      <c r="H65" s="96">
        <v>4185.76</v>
      </c>
      <c r="I65" s="97">
        <v>0.37332796942572671</v>
      </c>
      <c r="J65" s="98">
        <v>0.41942751126424621</v>
      </c>
      <c r="K65" s="97">
        <v>0.36250740144512017</v>
      </c>
      <c r="L65" s="98">
        <v>0.22015836653783516</v>
      </c>
      <c r="M65" s="99">
        <f t="shared" si="18"/>
        <v>588.56701698629706</v>
      </c>
      <c r="N65" s="100">
        <f t="shared" si="19"/>
        <v>3604.4110925688296</v>
      </c>
      <c r="O65" s="100">
        <f t="shared" si="20"/>
        <v>1661.315033894504</v>
      </c>
      <c r="P65" s="96">
        <v>2899.9900000000002</v>
      </c>
      <c r="Q65" s="107">
        <f t="shared" si="21"/>
        <v>588.56701698629706</v>
      </c>
      <c r="R65" s="108">
        <f t="shared" si="22"/>
        <v>3594.9862901111369</v>
      </c>
      <c r="S65" s="108">
        <f t="shared" si="23"/>
        <v>2402.695056568185</v>
      </c>
      <c r="T65" s="109">
        <f t="shared" si="24"/>
        <v>1599.1450257679735</v>
      </c>
      <c r="U65" s="107">
        <f t="shared" si="25"/>
        <v>23298.36</v>
      </c>
      <c r="V65" s="108">
        <f t="shared" si="26"/>
        <v>9238.7581907090425</v>
      </c>
      <c r="W65" s="108">
        <f t="shared" si="27"/>
        <v>8185.3933894335933</v>
      </c>
      <c r="X65" s="107">
        <f t="shared" si="28"/>
        <v>23386.425470964001</v>
      </c>
      <c r="Y65" s="108">
        <f t="shared" si="29"/>
        <v>9273.6797727941048</v>
      </c>
      <c r="Z65" s="108">
        <f t="shared" si="30"/>
        <v>8216.3333579063146</v>
      </c>
      <c r="AA65" s="110">
        <f t="shared" si="31"/>
        <v>822497.11609673023</v>
      </c>
      <c r="AB65" s="42">
        <f t="shared" si="32"/>
        <v>150973.77477305324</v>
      </c>
      <c r="AC65" s="42">
        <f t="shared" si="33"/>
        <v>116957.95672938864</v>
      </c>
      <c r="AD65" s="111">
        <f t="shared" si="34"/>
        <v>1090429</v>
      </c>
    </row>
    <row r="66" spans="1:30" ht="15.5" x14ac:dyDescent="0.35">
      <c r="A66" s="26" t="s">
        <v>86</v>
      </c>
      <c r="B66" s="27">
        <v>340</v>
      </c>
      <c r="C66" s="92" t="s">
        <v>95</v>
      </c>
      <c r="D66" s="93">
        <v>1.0011674239999999</v>
      </c>
      <c r="E66" s="94">
        <v>2461.0500000000002</v>
      </c>
      <c r="F66" s="95">
        <v>13328</v>
      </c>
      <c r="G66" s="95">
        <v>5979</v>
      </c>
      <c r="H66" s="96">
        <v>864.41999999999973</v>
      </c>
      <c r="I66" s="97">
        <v>0.3968337334933974</v>
      </c>
      <c r="J66" s="98">
        <v>0.530267558528428</v>
      </c>
      <c r="K66" s="97">
        <v>0.36015758172844753</v>
      </c>
      <c r="L66" s="98">
        <v>0.25469374164840791</v>
      </c>
      <c r="M66" s="99">
        <f t="shared" si="18"/>
        <v>886.36581651279585</v>
      </c>
      <c r="N66" s="100">
        <f t="shared" si="19"/>
        <v>4800.1802492767483</v>
      </c>
      <c r="O66" s="100">
        <f t="shared" si="20"/>
        <v>1522.8138813158309</v>
      </c>
      <c r="P66" s="96">
        <v>1247.7999999999997</v>
      </c>
      <c r="Q66" s="107">
        <f t="shared" si="21"/>
        <v>886.36581651279585</v>
      </c>
      <c r="R66" s="108">
        <f t="shared" si="22"/>
        <v>4787.6287534986941</v>
      </c>
      <c r="S66" s="108">
        <f t="shared" si="23"/>
        <v>2202.3862482805298</v>
      </c>
      <c r="T66" s="109">
        <f t="shared" si="24"/>
        <v>688.07587721105131</v>
      </c>
      <c r="U66" s="107">
        <f t="shared" si="25"/>
        <v>22632.469999999998</v>
      </c>
      <c r="V66" s="108">
        <f t="shared" si="26"/>
        <v>9894.4712751985408</v>
      </c>
      <c r="W66" s="108">
        <f t="shared" si="27"/>
        <v>8564.4566955030714</v>
      </c>
      <c r="X66" s="107">
        <f t="shared" si="28"/>
        <v>22658.891688657277</v>
      </c>
      <c r="Y66" s="108">
        <f t="shared" si="29"/>
        <v>9906.0223184325168</v>
      </c>
      <c r="Z66" s="108">
        <f t="shared" si="30"/>
        <v>8574.4550477963621</v>
      </c>
      <c r="AA66" s="110">
        <f t="shared" si="31"/>
        <v>796909.86085102463</v>
      </c>
      <c r="AB66" s="42">
        <f t="shared" si="32"/>
        <v>161268.1933214165</v>
      </c>
      <c r="AC66" s="42">
        <f t="shared" si="33"/>
        <v>122055.75148594035</v>
      </c>
      <c r="AD66" s="111">
        <f t="shared" si="34"/>
        <v>1080234</v>
      </c>
    </row>
    <row r="67" spans="1:30" ht="15.5" x14ac:dyDescent="0.35">
      <c r="A67" s="26" t="s">
        <v>86</v>
      </c>
      <c r="B67" s="27">
        <v>888</v>
      </c>
      <c r="C67" s="92" t="s">
        <v>96</v>
      </c>
      <c r="D67" s="93">
        <v>1</v>
      </c>
      <c r="E67" s="94">
        <v>16631.009999999998</v>
      </c>
      <c r="F67" s="95">
        <v>95572</v>
      </c>
      <c r="G67" s="95">
        <v>69742</v>
      </c>
      <c r="H67" s="96">
        <v>26468.24000000006</v>
      </c>
      <c r="I67" s="97">
        <v>0.24220229562742621</v>
      </c>
      <c r="J67" s="98">
        <v>0.26539829099042267</v>
      </c>
      <c r="K67" s="97">
        <v>0.33560095509143922</v>
      </c>
      <c r="L67" s="98">
        <v>0.2205109508407582</v>
      </c>
      <c r="M67" s="99">
        <f t="shared" si="18"/>
        <v>5581.3828401352757</v>
      </c>
      <c r="N67" s="100">
        <f t="shared" si="19"/>
        <v>32074.054479999031</v>
      </c>
      <c r="O67" s="100">
        <f t="shared" si="20"/>
        <v>15378.874733536159</v>
      </c>
      <c r="P67" s="96">
        <v>13052.97999999999</v>
      </c>
      <c r="Q67" s="107">
        <f t="shared" si="21"/>
        <v>5581.3828401352757</v>
      </c>
      <c r="R67" s="108">
        <f t="shared" si="22"/>
        <v>31990.187346165578</v>
      </c>
      <c r="S67" s="108">
        <f t="shared" si="23"/>
        <v>22241.86595797406</v>
      </c>
      <c r="T67" s="109">
        <f t="shared" si="24"/>
        <v>7197.8206953985446</v>
      </c>
      <c r="U67" s="107">
        <f t="shared" si="25"/>
        <v>208413.25000000006</v>
      </c>
      <c r="V67" s="108">
        <f t="shared" si="26"/>
        <v>52709.859870085478</v>
      </c>
      <c r="W67" s="108">
        <f t="shared" si="27"/>
        <v>67011.256839673457</v>
      </c>
      <c r="X67" s="107">
        <f t="shared" si="28"/>
        <v>208413.25000000006</v>
      </c>
      <c r="Y67" s="108">
        <f t="shared" si="29"/>
        <v>52709.859870085478</v>
      </c>
      <c r="Z67" s="108">
        <f t="shared" si="30"/>
        <v>67011.256839673457</v>
      </c>
      <c r="AA67" s="110">
        <f t="shared" si="31"/>
        <v>7329863.0991801973</v>
      </c>
      <c r="AB67" s="42">
        <f t="shared" si="32"/>
        <v>858106.67473024514</v>
      </c>
      <c r="AC67" s="42">
        <f t="shared" si="33"/>
        <v>953892.61078297195</v>
      </c>
      <c r="AD67" s="111">
        <f t="shared" si="34"/>
        <v>9141862</v>
      </c>
    </row>
    <row r="68" spans="1:30" ht="15.5" x14ac:dyDescent="0.35">
      <c r="A68" s="26" t="s">
        <v>86</v>
      </c>
      <c r="B68" s="27">
        <v>341</v>
      </c>
      <c r="C68" s="92" t="s">
        <v>97</v>
      </c>
      <c r="D68" s="93">
        <v>1.0011674239999999</v>
      </c>
      <c r="E68" s="94">
        <v>6701.37</v>
      </c>
      <c r="F68" s="95">
        <v>39299</v>
      </c>
      <c r="G68" s="95">
        <v>27443.5</v>
      </c>
      <c r="H68" s="96">
        <v>10683.86</v>
      </c>
      <c r="I68" s="97">
        <v>0.35399165650459635</v>
      </c>
      <c r="J68" s="98">
        <v>0.40308487894389083</v>
      </c>
      <c r="K68" s="97">
        <v>0.37881619244565962</v>
      </c>
      <c r="L68" s="98">
        <v>0.22321484713599146</v>
      </c>
      <c r="M68" s="99">
        <f t="shared" si="18"/>
        <v>2538.58746756957</v>
      </c>
      <c r="N68" s="100">
        <f t="shared" si="19"/>
        <v>14887.097546921977</v>
      </c>
      <c r="O68" s="100">
        <f t="shared" si="20"/>
        <v>6125.7966573765816</v>
      </c>
      <c r="P68" s="96">
        <v>6981.0299999999988</v>
      </c>
      <c r="Q68" s="107">
        <f t="shared" si="21"/>
        <v>2538.58746756957</v>
      </c>
      <c r="R68" s="108">
        <f t="shared" si="22"/>
        <v>14848.17081244449</v>
      </c>
      <c r="S68" s="108">
        <f t="shared" si="23"/>
        <v>8859.500483612228</v>
      </c>
      <c r="T68" s="109">
        <f t="shared" si="24"/>
        <v>3849.5578947641175</v>
      </c>
      <c r="U68" s="107">
        <f t="shared" si="25"/>
        <v>84127.73</v>
      </c>
      <c r="V68" s="108">
        <f t="shared" si="26"/>
        <v>31652.309466174484</v>
      </c>
      <c r="W68" s="108">
        <f t="shared" si="27"/>
        <v>30095.816658390406</v>
      </c>
      <c r="X68" s="107">
        <f t="shared" si="28"/>
        <v>84225.942731067509</v>
      </c>
      <c r="Y68" s="108">
        <f t="shared" si="29"/>
        <v>31689.261131900719</v>
      </c>
      <c r="Z68" s="108">
        <f t="shared" si="30"/>
        <v>30130.951237057008</v>
      </c>
      <c r="AA68" s="110">
        <f t="shared" si="31"/>
        <v>2962213.9169084318</v>
      </c>
      <c r="AB68" s="42">
        <f t="shared" si="32"/>
        <v>515895.2530243111</v>
      </c>
      <c r="AC68" s="42">
        <f t="shared" si="33"/>
        <v>428908.41175619391</v>
      </c>
      <c r="AD68" s="111">
        <f t="shared" si="34"/>
        <v>3907018</v>
      </c>
    </row>
    <row r="69" spans="1:30" ht="15.5" x14ac:dyDescent="0.35">
      <c r="A69" s="26" t="s">
        <v>86</v>
      </c>
      <c r="B69" s="27">
        <v>352</v>
      </c>
      <c r="C69" s="92" t="s">
        <v>98</v>
      </c>
      <c r="D69" s="93">
        <v>1.005687218</v>
      </c>
      <c r="E69" s="94">
        <v>7869.13</v>
      </c>
      <c r="F69" s="95">
        <v>48822.5</v>
      </c>
      <c r="G69" s="95">
        <v>34586.5</v>
      </c>
      <c r="H69" s="96">
        <v>15928.120000000004</v>
      </c>
      <c r="I69" s="97">
        <v>0.46437802852826737</v>
      </c>
      <c r="J69" s="98">
        <v>0.50330978276191907</v>
      </c>
      <c r="K69" s="97">
        <v>0.39798604664609843</v>
      </c>
      <c r="L69" s="98">
        <v>0.25687933556182191</v>
      </c>
      <c r="M69" s="99">
        <f t="shared" si="18"/>
        <v>3131.8039392442124</v>
      </c>
      <c r="N69" s="100">
        <f t="shared" si="19"/>
        <v>19430.673762379141</v>
      </c>
      <c r="O69" s="100">
        <f t="shared" si="20"/>
        <v>8884.5571394089529</v>
      </c>
      <c r="P69" s="96">
        <v>8326.920000000011</v>
      </c>
      <c r="Q69" s="107">
        <f t="shared" si="21"/>
        <v>3131.8039392442124</v>
      </c>
      <c r="R69" s="108">
        <f t="shared" si="22"/>
        <v>19379.866499520627</v>
      </c>
      <c r="S69" s="108">
        <f t="shared" si="23"/>
        <v>12849.38803485903</v>
      </c>
      <c r="T69" s="109">
        <f t="shared" si="24"/>
        <v>4591.7236604153359</v>
      </c>
      <c r="U69" s="107">
        <f t="shared" si="25"/>
        <v>107206.25000000001</v>
      </c>
      <c r="V69" s="108">
        <f t="shared" si="26"/>
        <v>51750.849791954868</v>
      </c>
      <c r="W69" s="108">
        <f t="shared" si="27"/>
        <v>39952.782134039204</v>
      </c>
      <c r="X69" s="107">
        <f t="shared" si="28"/>
        <v>107815.95531471253</v>
      </c>
      <c r="Y69" s="108">
        <f t="shared" si="29"/>
        <v>52045.168156406973</v>
      </c>
      <c r="Z69" s="108">
        <f t="shared" si="30"/>
        <v>40180.002315741993</v>
      </c>
      <c r="AA69" s="110">
        <f t="shared" si="31"/>
        <v>3791871.1615704484</v>
      </c>
      <c r="AB69" s="42">
        <f t="shared" si="32"/>
        <v>847285.61776763457</v>
      </c>
      <c r="AC69" s="42">
        <f t="shared" si="33"/>
        <v>571954.75980891567</v>
      </c>
      <c r="AD69" s="111">
        <f t="shared" si="34"/>
        <v>5211112</v>
      </c>
    </row>
    <row r="70" spans="1:30" ht="15.5" x14ac:dyDescent="0.35">
      <c r="A70" s="26" t="s">
        <v>86</v>
      </c>
      <c r="B70" s="27">
        <v>353</v>
      </c>
      <c r="C70" s="92" t="s">
        <v>99</v>
      </c>
      <c r="D70" s="93">
        <v>1.005687218</v>
      </c>
      <c r="E70" s="94">
        <v>3963.27</v>
      </c>
      <c r="F70" s="95">
        <v>23657</v>
      </c>
      <c r="G70" s="95">
        <v>17652</v>
      </c>
      <c r="H70" s="96">
        <v>6452.9399999999987</v>
      </c>
      <c r="I70" s="97">
        <v>0.34149125031701744</v>
      </c>
      <c r="J70" s="98">
        <v>0.38409664095204604</v>
      </c>
      <c r="K70" s="97">
        <v>0.35422570359326466</v>
      </c>
      <c r="L70" s="98">
        <v>0.24210830988464019</v>
      </c>
      <c r="M70" s="99">
        <f t="shared" si="18"/>
        <v>1403.892104280078</v>
      </c>
      <c r="N70" s="100">
        <f t="shared" si="19"/>
        <v>8379.9174699058622</v>
      </c>
      <c r="O70" s="100">
        <f t="shared" si="20"/>
        <v>4273.6958860836685</v>
      </c>
      <c r="P70" s="96">
        <v>4311.3600000000006</v>
      </c>
      <c r="Q70" s="107">
        <f t="shared" si="21"/>
        <v>1403.892104280078</v>
      </c>
      <c r="R70" s="108">
        <f t="shared" si="22"/>
        <v>8358.0056888305971</v>
      </c>
      <c r="S70" s="108">
        <f t="shared" si="23"/>
        <v>6180.879465526511</v>
      </c>
      <c r="T70" s="109">
        <f t="shared" si="24"/>
        <v>2377.4185077517545</v>
      </c>
      <c r="U70" s="107">
        <f t="shared" si="25"/>
        <v>51725.210000000006</v>
      </c>
      <c r="V70" s="108">
        <f t="shared" si="26"/>
        <v>18690.707020744219</v>
      </c>
      <c r="W70" s="108">
        <f t="shared" si="27"/>
        <v>18320.195766388941</v>
      </c>
      <c r="X70" s="107">
        <f t="shared" si="28"/>
        <v>52019.382545365792</v>
      </c>
      <c r="Y70" s="108">
        <f t="shared" si="29"/>
        <v>18797.005146145322</v>
      </c>
      <c r="Z70" s="108">
        <f t="shared" si="30"/>
        <v>18424.386713515072</v>
      </c>
      <c r="AA70" s="110">
        <f t="shared" si="31"/>
        <v>1829513.9707356181</v>
      </c>
      <c r="AB70" s="42">
        <f t="shared" si="32"/>
        <v>306011.7333000208</v>
      </c>
      <c r="AC70" s="42">
        <f t="shared" si="33"/>
        <v>262267.67222525703</v>
      </c>
      <c r="AD70" s="111">
        <f t="shared" si="34"/>
        <v>2397793</v>
      </c>
    </row>
    <row r="71" spans="1:30" ht="15.5" x14ac:dyDescent="0.35">
      <c r="A71" s="26" t="s">
        <v>86</v>
      </c>
      <c r="B71" s="27">
        <v>354</v>
      </c>
      <c r="C71" s="92" t="s">
        <v>100</v>
      </c>
      <c r="D71" s="93">
        <v>1.005687218</v>
      </c>
      <c r="E71" s="94">
        <v>3514.09</v>
      </c>
      <c r="F71" s="95">
        <v>21311</v>
      </c>
      <c r="G71" s="95">
        <v>14398.5</v>
      </c>
      <c r="H71" s="96">
        <v>6226.3300000000008</v>
      </c>
      <c r="I71" s="97">
        <v>0.31096616770681806</v>
      </c>
      <c r="J71" s="98">
        <v>0.3834505977922526</v>
      </c>
      <c r="K71" s="97">
        <v>0.36415308488601544</v>
      </c>
      <c r="L71" s="98">
        <v>0.24494115652942627</v>
      </c>
      <c r="M71" s="99">
        <f t="shared" si="18"/>
        <v>1279.6667140670982</v>
      </c>
      <c r="N71" s="100">
        <f t="shared" si="19"/>
        <v>7760.4663920058747</v>
      </c>
      <c r="O71" s="100">
        <f t="shared" si="20"/>
        <v>3526.7852422889441</v>
      </c>
      <c r="P71" s="96">
        <v>3576.41</v>
      </c>
      <c r="Q71" s="107">
        <f t="shared" si="21"/>
        <v>1279.6667140670982</v>
      </c>
      <c r="R71" s="108">
        <f t="shared" si="22"/>
        <v>7740.1743496039944</v>
      </c>
      <c r="S71" s="108">
        <f t="shared" si="23"/>
        <v>5100.6517694363883</v>
      </c>
      <c r="T71" s="109">
        <f t="shared" si="24"/>
        <v>1972.144132085572</v>
      </c>
      <c r="U71" s="107">
        <f t="shared" si="25"/>
        <v>45449.919999999998</v>
      </c>
      <c r="V71" s="108">
        <f t="shared" si="26"/>
        <v>15628.366493140438</v>
      </c>
      <c r="W71" s="108">
        <f t="shared" si="27"/>
        <v>16092.636965193053</v>
      </c>
      <c r="X71" s="107">
        <f t="shared" si="28"/>
        <v>45708.403603122562</v>
      </c>
      <c r="Y71" s="108">
        <f t="shared" si="29"/>
        <v>15717.248420370825</v>
      </c>
      <c r="Z71" s="108">
        <f t="shared" si="30"/>
        <v>16184.159299808965</v>
      </c>
      <c r="AA71" s="110">
        <f t="shared" si="31"/>
        <v>1607557.7771229187</v>
      </c>
      <c r="AB71" s="42">
        <f t="shared" si="32"/>
        <v>255873.86897167505</v>
      </c>
      <c r="AC71" s="42">
        <f t="shared" si="33"/>
        <v>230378.45723082122</v>
      </c>
      <c r="AD71" s="111">
        <f t="shared" si="34"/>
        <v>2093810</v>
      </c>
    </row>
    <row r="72" spans="1:30" ht="15.5" x14ac:dyDescent="0.35">
      <c r="A72" s="26" t="s">
        <v>86</v>
      </c>
      <c r="B72" s="27">
        <v>355</v>
      </c>
      <c r="C72" s="92" t="s">
        <v>101</v>
      </c>
      <c r="D72" s="93">
        <v>1.005687218</v>
      </c>
      <c r="E72" s="94">
        <v>4684.4399999999996</v>
      </c>
      <c r="F72" s="95">
        <v>21741.5</v>
      </c>
      <c r="G72" s="95">
        <v>13471</v>
      </c>
      <c r="H72" s="96">
        <v>5059.99</v>
      </c>
      <c r="I72" s="97">
        <v>0.34449452672247266</v>
      </c>
      <c r="J72" s="98">
        <v>0.3930480066023378</v>
      </c>
      <c r="K72" s="97">
        <v>0.36311978443166693</v>
      </c>
      <c r="L72" s="98">
        <v>0.24496442211894293</v>
      </c>
      <c r="M72" s="99">
        <f t="shared" si="18"/>
        <v>1701.0128429830777</v>
      </c>
      <c r="N72" s="100">
        <f t="shared" si="19"/>
        <v>7894.7687932210865</v>
      </c>
      <c r="O72" s="100">
        <f t="shared" si="20"/>
        <v>3299.9157303642801</v>
      </c>
      <c r="P72" s="96">
        <v>3811.650000000001</v>
      </c>
      <c r="Q72" s="107">
        <f t="shared" si="21"/>
        <v>1701.0128429830777</v>
      </c>
      <c r="R72" s="108">
        <f t="shared" si="22"/>
        <v>7874.1255773352332</v>
      </c>
      <c r="S72" s="108">
        <f t="shared" si="23"/>
        <v>4772.5392539494296</v>
      </c>
      <c r="T72" s="109">
        <f t="shared" si="24"/>
        <v>2101.8628124471111</v>
      </c>
      <c r="U72" s="107">
        <f t="shared" si="25"/>
        <v>44956.93</v>
      </c>
      <c r="V72" s="108">
        <f t="shared" si="26"/>
        <v>16387.160373364313</v>
      </c>
      <c r="W72" s="108">
        <f t="shared" si="27"/>
        <v>16449.540486714854</v>
      </c>
      <c r="X72" s="107">
        <f t="shared" si="28"/>
        <v>45212.609861520745</v>
      </c>
      <c r="Y72" s="108">
        <f t="shared" si="29"/>
        <v>16480.357726808597</v>
      </c>
      <c r="Z72" s="108">
        <f t="shared" si="30"/>
        <v>16543.092609462627</v>
      </c>
      <c r="AA72" s="110">
        <f t="shared" si="31"/>
        <v>1590120.7847466106</v>
      </c>
      <c r="AB72" s="42">
        <f t="shared" si="32"/>
        <v>268297.14596419572</v>
      </c>
      <c r="AC72" s="42">
        <f t="shared" si="33"/>
        <v>235487.80524173332</v>
      </c>
      <c r="AD72" s="111">
        <f t="shared" si="34"/>
        <v>2093906</v>
      </c>
    </row>
    <row r="73" spans="1:30" ht="15.5" x14ac:dyDescent="0.35">
      <c r="A73" s="26" t="s">
        <v>86</v>
      </c>
      <c r="B73" s="27">
        <v>343</v>
      </c>
      <c r="C73" s="92" t="s">
        <v>102</v>
      </c>
      <c r="D73" s="93">
        <v>1.0011674239999999</v>
      </c>
      <c r="E73" s="94">
        <v>3485.39</v>
      </c>
      <c r="F73" s="95">
        <v>20447</v>
      </c>
      <c r="G73" s="95">
        <v>15565</v>
      </c>
      <c r="H73" s="96">
        <v>5537.92</v>
      </c>
      <c r="I73" s="97">
        <v>0.2573482662493275</v>
      </c>
      <c r="J73" s="98">
        <v>0.29509249743062682</v>
      </c>
      <c r="K73" s="97">
        <v>0.34836136177101479</v>
      </c>
      <c r="L73" s="98">
        <v>0.22369484933676356</v>
      </c>
      <c r="M73" s="99">
        <f t="shared" si="18"/>
        <v>1214.1752067030773</v>
      </c>
      <c r="N73" s="100">
        <f t="shared" si="19"/>
        <v>7122.9447641319393</v>
      </c>
      <c r="O73" s="100">
        <f t="shared" si="20"/>
        <v>3481.810329926725</v>
      </c>
      <c r="P73" s="96">
        <v>4306.9500000000007</v>
      </c>
      <c r="Q73" s="107">
        <f t="shared" si="21"/>
        <v>1214.1752067030773</v>
      </c>
      <c r="R73" s="108">
        <f t="shared" si="22"/>
        <v>7104.3197112190228</v>
      </c>
      <c r="S73" s="108">
        <f t="shared" si="23"/>
        <v>5035.6063100276615</v>
      </c>
      <c r="T73" s="109">
        <f t="shared" si="24"/>
        <v>2374.9866960683912</v>
      </c>
      <c r="U73" s="107">
        <f t="shared" si="25"/>
        <v>45035.31</v>
      </c>
      <c r="V73" s="108">
        <f t="shared" si="26"/>
        <v>12386.272439581466</v>
      </c>
      <c r="W73" s="108">
        <f t="shared" si="27"/>
        <v>15729.087924018153</v>
      </c>
      <c r="X73" s="107">
        <f t="shared" si="28"/>
        <v>45087.885301741437</v>
      </c>
      <c r="Y73" s="108">
        <f t="shared" si="29"/>
        <v>12400.73247129797</v>
      </c>
      <c r="Z73" s="108">
        <f t="shared" si="30"/>
        <v>15747.45043875876</v>
      </c>
      <c r="AA73" s="110">
        <f t="shared" si="31"/>
        <v>1585734.2404732122</v>
      </c>
      <c r="AB73" s="42">
        <f t="shared" si="32"/>
        <v>201881.60870456169</v>
      </c>
      <c r="AC73" s="42">
        <f t="shared" si="33"/>
        <v>224161.98890497111</v>
      </c>
      <c r="AD73" s="111">
        <f t="shared" si="34"/>
        <v>2011778</v>
      </c>
    </row>
    <row r="74" spans="1:30" ht="15.5" x14ac:dyDescent="0.35">
      <c r="A74" s="26" t="s">
        <v>86</v>
      </c>
      <c r="B74" s="27">
        <v>342</v>
      </c>
      <c r="C74" s="92" t="s">
        <v>103</v>
      </c>
      <c r="D74" s="93">
        <v>1.0011674239999999</v>
      </c>
      <c r="E74" s="94">
        <v>2432.02</v>
      </c>
      <c r="F74" s="95">
        <v>14044</v>
      </c>
      <c r="G74" s="95">
        <v>10291</v>
      </c>
      <c r="H74" s="96">
        <v>5109.569999999997</v>
      </c>
      <c r="I74" s="97">
        <v>0.29077963688145247</v>
      </c>
      <c r="J74" s="98">
        <v>0.31746185987756304</v>
      </c>
      <c r="K74" s="97">
        <v>0.33691773552360732</v>
      </c>
      <c r="L74" s="98">
        <v>0.21168946405450523</v>
      </c>
      <c r="M74" s="99">
        <f t="shared" si="18"/>
        <v>819.39067114812349</v>
      </c>
      <c r="N74" s="100">
        <f t="shared" si="19"/>
        <v>4731.6726776935411</v>
      </c>
      <c r="O74" s="100">
        <f t="shared" si="20"/>
        <v>2178.4962745849134</v>
      </c>
      <c r="P74" s="96">
        <v>3632.5899999999988</v>
      </c>
      <c r="Q74" s="107">
        <f t="shared" si="21"/>
        <v>819.39067114812349</v>
      </c>
      <c r="R74" s="108">
        <f t="shared" si="22"/>
        <v>4719.30031529191</v>
      </c>
      <c r="S74" s="108">
        <f t="shared" si="23"/>
        <v>3150.6740882414492</v>
      </c>
      <c r="T74" s="109">
        <f t="shared" si="24"/>
        <v>2003.1235380654696</v>
      </c>
      <c r="U74" s="107">
        <f t="shared" si="25"/>
        <v>31876.589999999997</v>
      </c>
      <c r="V74" s="108">
        <f t="shared" si="26"/>
        <v>9679.9847082261476</v>
      </c>
      <c r="W74" s="108">
        <f t="shared" si="27"/>
        <v>10692.488612746951</v>
      </c>
      <c r="X74" s="107">
        <f t="shared" si="28"/>
        <v>31913.803496204153</v>
      </c>
      <c r="Y74" s="108">
        <f t="shared" si="29"/>
        <v>9691.2853546941624</v>
      </c>
      <c r="Z74" s="108">
        <f t="shared" si="30"/>
        <v>10704.971280573198</v>
      </c>
      <c r="AA74" s="110">
        <f t="shared" si="31"/>
        <v>1122403.7368128693</v>
      </c>
      <c r="AB74" s="42">
        <f t="shared" si="32"/>
        <v>157772.31565546646</v>
      </c>
      <c r="AC74" s="42">
        <f t="shared" si="33"/>
        <v>152383.24849829011</v>
      </c>
      <c r="AD74" s="111">
        <f t="shared" si="34"/>
        <v>1432559</v>
      </c>
    </row>
    <row r="75" spans="1:30" ht="15.5" x14ac:dyDescent="0.35">
      <c r="A75" s="26" t="s">
        <v>86</v>
      </c>
      <c r="B75" s="27">
        <v>356</v>
      </c>
      <c r="C75" s="92" t="s">
        <v>104</v>
      </c>
      <c r="D75" s="93">
        <v>1.005687218</v>
      </c>
      <c r="E75" s="94">
        <v>4384.5600000000004</v>
      </c>
      <c r="F75" s="95">
        <v>24003.5</v>
      </c>
      <c r="G75" s="95">
        <v>15865</v>
      </c>
      <c r="H75" s="96">
        <v>5855.03</v>
      </c>
      <c r="I75" s="97">
        <v>0.19949032562125954</v>
      </c>
      <c r="J75" s="98">
        <v>0.24153797667822238</v>
      </c>
      <c r="K75" s="97">
        <v>0.3117757513773784</v>
      </c>
      <c r="L75" s="98">
        <v>0.20390714222268538</v>
      </c>
      <c r="M75" s="99">
        <f t="shared" si="18"/>
        <v>1366.9994884591983</v>
      </c>
      <c r="N75" s="100">
        <f t="shared" si="19"/>
        <v>7483.7092481869022</v>
      </c>
      <c r="O75" s="100">
        <f t="shared" si="20"/>
        <v>3234.9868113629036</v>
      </c>
      <c r="P75" s="96">
        <v>5379.7999999999984</v>
      </c>
      <c r="Q75" s="107">
        <f t="shared" si="21"/>
        <v>1366.9994884591983</v>
      </c>
      <c r="R75" s="108">
        <f t="shared" si="22"/>
        <v>7464.1408694688416</v>
      </c>
      <c r="S75" s="108">
        <f t="shared" si="23"/>
        <v>4678.635093973694</v>
      </c>
      <c r="T75" s="109">
        <f t="shared" si="24"/>
        <v>2966.5896812149495</v>
      </c>
      <c r="U75" s="107">
        <f t="shared" si="25"/>
        <v>50108.09</v>
      </c>
      <c r="V75" s="108">
        <f t="shared" si="26"/>
        <v>10909.355432746144</v>
      </c>
      <c r="W75" s="108">
        <f t="shared" si="27"/>
        <v>16476.365133116684</v>
      </c>
      <c r="X75" s="107">
        <f t="shared" si="28"/>
        <v>50393.06563139362</v>
      </c>
      <c r="Y75" s="108">
        <f t="shared" si="29"/>
        <v>10971.399315331657</v>
      </c>
      <c r="Z75" s="108">
        <f t="shared" si="30"/>
        <v>16570.069813476319</v>
      </c>
      <c r="AA75" s="110">
        <f t="shared" si="31"/>
        <v>1772316.6460199524</v>
      </c>
      <c r="AB75" s="42">
        <f t="shared" si="32"/>
        <v>178612.33186392966</v>
      </c>
      <c r="AC75" s="42">
        <f t="shared" si="33"/>
        <v>235871.82065618545</v>
      </c>
      <c r="AD75" s="111">
        <f t="shared" si="34"/>
        <v>2186801</v>
      </c>
    </row>
    <row r="76" spans="1:30" ht="15.5" x14ac:dyDescent="0.35">
      <c r="A76" s="26" t="s">
        <v>86</v>
      </c>
      <c r="B76" s="27">
        <v>357</v>
      </c>
      <c r="C76" s="92" t="s">
        <v>105</v>
      </c>
      <c r="D76" s="93">
        <v>1.005687218</v>
      </c>
      <c r="E76" s="94">
        <v>3277.62</v>
      </c>
      <c r="F76" s="95">
        <v>19793</v>
      </c>
      <c r="G76" s="95">
        <v>14909.5</v>
      </c>
      <c r="H76" s="96">
        <v>6212.06</v>
      </c>
      <c r="I76" s="97">
        <v>0.36002627191431313</v>
      </c>
      <c r="J76" s="98">
        <v>0.3775736033800548</v>
      </c>
      <c r="K76" s="97">
        <v>0.3606599296054393</v>
      </c>
      <c r="L76" s="98">
        <v>0.22540444163930229</v>
      </c>
      <c r="M76" s="99">
        <f t="shared" ref="M76:M107" si="35">K76*E76</f>
        <v>1182.1061984733799</v>
      </c>
      <c r="N76" s="100">
        <f t="shared" ref="N76:N107" si="36">K76*F76</f>
        <v>7138.5419866804605</v>
      </c>
      <c r="O76" s="100">
        <f t="shared" ref="O76:O107" si="37">L76*G76</f>
        <v>3360.6675226211773</v>
      </c>
      <c r="P76" s="96">
        <v>3621.35</v>
      </c>
      <c r="Q76" s="107">
        <f t="shared" ref="Q76:Q107" si="38">M76</f>
        <v>1182.1061984733799</v>
      </c>
      <c r="R76" s="108">
        <f t="shared" ref="R76:R107" si="39">N76*$M$10/N$10</f>
        <v>7119.8761502005109</v>
      </c>
      <c r="S76" s="108">
        <f t="shared" ref="S76:S107" si="40">O76*$M$10/O$10</f>
        <v>4860.4021986379639</v>
      </c>
      <c r="T76" s="109">
        <f t="shared" ref="T76:T107" si="41">P76*$M$10/P$10</f>
        <v>1996.9254511446075</v>
      </c>
      <c r="U76" s="107">
        <f t="shared" ref="U76:U107" si="42">E76+F76+G76+H76</f>
        <v>44192.179999999993</v>
      </c>
      <c r="V76" s="108">
        <f t="shared" ref="V76:V107" si="43">I76*(E76+F76)+J76*(G76+H76)</f>
        <v>16280.972827559821</v>
      </c>
      <c r="W76" s="108">
        <f t="shared" ref="W76:W107" si="44">Q76+R76+S76+T76</f>
        <v>15159.309998456463</v>
      </c>
      <c r="X76" s="107">
        <f t="shared" ref="X76:X107" si="45">$D76*U76</f>
        <v>44443.510561555238</v>
      </c>
      <c r="Y76" s="108">
        <f t="shared" ref="Y76:Y107" si="46">$D76*V76</f>
        <v>16373.566269282232</v>
      </c>
      <c r="Z76" s="108">
        <f t="shared" ref="Z76:Z107" si="47">$D76*W76</f>
        <v>15245.524299147266</v>
      </c>
      <c r="AA76" s="110">
        <f t="shared" ref="AA76:AA107" si="48">$B$4*X76/$X$11</f>
        <v>1563071.6764081414</v>
      </c>
      <c r="AB76" s="42">
        <f t="shared" ref="AB76:AB107" si="49">$B$5*Y76/$Y$11</f>
        <v>266558.60097975808</v>
      </c>
      <c r="AC76" s="42">
        <f t="shared" ref="AC76:AC107" si="50">$B$6*Z76/$Z$11</f>
        <v>217017.16491100049</v>
      </c>
      <c r="AD76" s="111">
        <f t="shared" ref="AD76:AD107" si="51">ROUND(AA76+AB76+AC76,0)</f>
        <v>2046647</v>
      </c>
    </row>
    <row r="77" spans="1:30" ht="15.5" x14ac:dyDescent="0.35">
      <c r="A77" s="26" t="s">
        <v>86</v>
      </c>
      <c r="B77" s="27">
        <v>358</v>
      </c>
      <c r="C77" s="92" t="s">
        <v>106</v>
      </c>
      <c r="D77" s="93">
        <v>1.005687218</v>
      </c>
      <c r="E77" s="94">
        <v>3450.03</v>
      </c>
      <c r="F77" s="95">
        <v>20714.5</v>
      </c>
      <c r="G77" s="95">
        <v>17356</v>
      </c>
      <c r="H77" s="96">
        <v>5786.4799999999987</v>
      </c>
      <c r="I77" s="97">
        <v>0.17538015930485154</v>
      </c>
      <c r="J77" s="98">
        <v>0.18183913344088498</v>
      </c>
      <c r="K77" s="97">
        <v>0.25414894943465638</v>
      </c>
      <c r="L77" s="98">
        <v>0.13733749938287898</v>
      </c>
      <c r="M77" s="99">
        <f t="shared" si="35"/>
        <v>876.82150001804757</v>
      </c>
      <c r="N77" s="100">
        <f t="shared" si="36"/>
        <v>5264.5684130641894</v>
      </c>
      <c r="O77" s="100">
        <f t="shared" si="37"/>
        <v>2383.6296392892477</v>
      </c>
      <c r="P77" s="96">
        <v>4612.5300000000007</v>
      </c>
      <c r="Q77" s="107">
        <f t="shared" si="38"/>
        <v>876.82150001804757</v>
      </c>
      <c r="R77" s="108">
        <f t="shared" si="39"/>
        <v>5250.8026366186468</v>
      </c>
      <c r="S77" s="108">
        <f t="shared" si="40"/>
        <v>3447.3504628342289</v>
      </c>
      <c r="T77" s="109">
        <f t="shared" si="41"/>
        <v>2543.4930484951847</v>
      </c>
      <c r="U77" s="107">
        <f t="shared" si="42"/>
        <v>47307.009999999995</v>
      </c>
      <c r="V77" s="108">
        <f t="shared" si="43"/>
        <v>8446.1876297998751</v>
      </c>
      <c r="W77" s="108">
        <f t="shared" si="44"/>
        <v>12118.467647966107</v>
      </c>
      <c r="X77" s="107">
        <f t="shared" si="45"/>
        <v>47576.05527879818</v>
      </c>
      <c r="Y77" s="108">
        <f t="shared" si="46"/>
        <v>8494.2229401194509</v>
      </c>
      <c r="Z77" s="108">
        <f t="shared" si="47"/>
        <v>12187.388015306038</v>
      </c>
      <c r="AA77" s="110">
        <f t="shared" si="48"/>
        <v>1673242.8096228044</v>
      </c>
      <c r="AB77" s="42">
        <f t="shared" si="49"/>
        <v>138284.36310641718</v>
      </c>
      <c r="AC77" s="42">
        <f t="shared" si="50"/>
        <v>173485.17131024206</v>
      </c>
      <c r="AD77" s="111">
        <f t="shared" si="51"/>
        <v>1985012</v>
      </c>
    </row>
    <row r="78" spans="1:30" ht="15.5" x14ac:dyDescent="0.35">
      <c r="A78" s="26" t="s">
        <v>86</v>
      </c>
      <c r="B78" s="27">
        <v>877</v>
      </c>
      <c r="C78" s="92" t="s">
        <v>107</v>
      </c>
      <c r="D78" s="93">
        <v>1.0037799000000001</v>
      </c>
      <c r="E78" s="94">
        <v>2741.95</v>
      </c>
      <c r="F78" s="95">
        <v>17356</v>
      </c>
      <c r="G78" s="95">
        <v>13599.5</v>
      </c>
      <c r="H78" s="96">
        <v>4841.1899999999996</v>
      </c>
      <c r="I78" s="97">
        <v>0.23928324498732426</v>
      </c>
      <c r="J78" s="98">
        <v>0.23211528564076184</v>
      </c>
      <c r="K78" s="97">
        <v>0.28236761236481206</v>
      </c>
      <c r="L78" s="98">
        <v>0.18022430455845495</v>
      </c>
      <c r="M78" s="99">
        <f t="shared" si="35"/>
        <v>774.23787472369634</v>
      </c>
      <c r="N78" s="100">
        <f t="shared" si="36"/>
        <v>4900.7722802036778</v>
      </c>
      <c r="O78" s="100">
        <f t="shared" si="37"/>
        <v>2450.960429842708</v>
      </c>
      <c r="P78" s="96">
        <v>2352.2700000000004</v>
      </c>
      <c r="Q78" s="107">
        <f t="shared" si="38"/>
        <v>774.23787472369634</v>
      </c>
      <c r="R78" s="108">
        <f t="shared" si="39"/>
        <v>4887.9577567087636</v>
      </c>
      <c r="S78" s="108">
        <f t="shared" si="40"/>
        <v>3544.7283558388981</v>
      </c>
      <c r="T78" s="109">
        <f t="shared" si="41"/>
        <v>1297.1151175566922</v>
      </c>
      <c r="U78" s="107">
        <f t="shared" si="42"/>
        <v>38538.639999999999</v>
      </c>
      <c r="V78" s="108">
        <f t="shared" si="43"/>
        <v>9089.4687203557332</v>
      </c>
      <c r="W78" s="108">
        <f t="shared" si="44"/>
        <v>10504.039104828051</v>
      </c>
      <c r="X78" s="107">
        <f t="shared" si="45"/>
        <v>38684.312205335998</v>
      </c>
      <c r="Y78" s="108">
        <f t="shared" si="46"/>
        <v>9123.8260031718055</v>
      </c>
      <c r="Z78" s="108">
        <f t="shared" si="47"/>
        <v>10543.743322240391</v>
      </c>
      <c r="AA78" s="110">
        <f t="shared" si="48"/>
        <v>1360521.5241884016</v>
      </c>
      <c r="AB78" s="42">
        <f t="shared" si="49"/>
        <v>148534.18338989798</v>
      </c>
      <c r="AC78" s="42">
        <f t="shared" si="50"/>
        <v>150088.19889978389</v>
      </c>
      <c r="AD78" s="111">
        <f t="shared" si="51"/>
        <v>1659144</v>
      </c>
    </row>
    <row r="79" spans="1:30" ht="15.5" x14ac:dyDescent="0.35">
      <c r="A79" s="26" t="s">
        <v>86</v>
      </c>
      <c r="B79" s="27">
        <v>943</v>
      </c>
      <c r="C79" s="92" t="s">
        <v>108</v>
      </c>
      <c r="D79" s="93">
        <v>1</v>
      </c>
      <c r="E79" s="94">
        <v>2484.5</v>
      </c>
      <c r="F79" s="95">
        <v>14415.5</v>
      </c>
      <c r="G79" s="95">
        <v>12328</v>
      </c>
      <c r="H79" s="96">
        <v>4077.2900000000004</v>
      </c>
      <c r="I79" s="97">
        <v>0.16072093914538313</v>
      </c>
      <c r="J79" s="98">
        <v>0.18056456846203767</v>
      </c>
      <c r="K79" s="97">
        <v>0.32094815992509945</v>
      </c>
      <c r="L79" s="98">
        <v>0.20824978718560727</v>
      </c>
      <c r="M79" s="99">
        <f t="shared" si="35"/>
        <v>797.39570333390964</v>
      </c>
      <c r="N79" s="100">
        <f t="shared" si="36"/>
        <v>4626.6281994002711</v>
      </c>
      <c r="O79" s="100">
        <f t="shared" si="37"/>
        <v>2567.3033764241663</v>
      </c>
      <c r="P79" s="96">
        <v>1924.5500000000004</v>
      </c>
      <c r="Q79" s="107">
        <f t="shared" si="38"/>
        <v>797.39570333390964</v>
      </c>
      <c r="R79" s="108">
        <f t="shared" si="39"/>
        <v>4614.530506960461</v>
      </c>
      <c r="S79" s="108">
        <f t="shared" si="40"/>
        <v>3712.9906161054223</v>
      </c>
      <c r="T79" s="109">
        <f t="shared" si="41"/>
        <v>1061.2569558314869</v>
      </c>
      <c r="U79" s="107">
        <f t="shared" si="42"/>
        <v>33305.29</v>
      </c>
      <c r="V79" s="108">
        <f t="shared" si="43"/>
        <v>5678.3979809015564</v>
      </c>
      <c r="W79" s="108">
        <f t="shared" si="44"/>
        <v>10186.173782231279</v>
      </c>
      <c r="X79" s="107">
        <f t="shared" si="45"/>
        <v>33305.29</v>
      </c>
      <c r="Y79" s="108">
        <f t="shared" si="46"/>
        <v>5678.3979809015564</v>
      </c>
      <c r="Z79" s="108">
        <f t="shared" si="47"/>
        <v>10186.173782231279</v>
      </c>
      <c r="AA79" s="110">
        <f t="shared" si="48"/>
        <v>1171342.110823065</v>
      </c>
      <c r="AB79" s="42">
        <f t="shared" si="49"/>
        <v>92443.258646410628</v>
      </c>
      <c r="AC79" s="42">
        <f t="shared" si="50"/>
        <v>144998.26389271769</v>
      </c>
      <c r="AD79" s="111">
        <f t="shared" si="51"/>
        <v>1408784</v>
      </c>
    </row>
    <row r="80" spans="1:30" ht="15.5" x14ac:dyDescent="0.35">
      <c r="A80" s="26" t="s">
        <v>86</v>
      </c>
      <c r="B80" s="27">
        <v>359</v>
      </c>
      <c r="C80" s="92" t="s">
        <v>109</v>
      </c>
      <c r="D80" s="93">
        <v>1.005687218</v>
      </c>
      <c r="E80" s="94">
        <v>4650.96</v>
      </c>
      <c r="F80" s="95">
        <v>25799</v>
      </c>
      <c r="G80" s="95">
        <v>19543</v>
      </c>
      <c r="H80" s="96">
        <v>8165.8800000000165</v>
      </c>
      <c r="I80" s="97">
        <v>0.28818840384336036</v>
      </c>
      <c r="J80" s="98">
        <v>0.29401831857954253</v>
      </c>
      <c r="K80" s="97">
        <v>0.3433518064890525</v>
      </c>
      <c r="L80" s="98">
        <v>0.20273907507309341</v>
      </c>
      <c r="M80" s="99">
        <f t="shared" si="35"/>
        <v>1596.9155179083236</v>
      </c>
      <c r="N80" s="100">
        <f t="shared" si="36"/>
        <v>8858.1332556110647</v>
      </c>
      <c r="O80" s="100">
        <f t="shared" si="37"/>
        <v>3962.1297441534643</v>
      </c>
      <c r="P80" s="96">
        <v>5100.7800000000107</v>
      </c>
      <c r="Q80" s="107">
        <f t="shared" si="38"/>
        <v>1596.9155179083236</v>
      </c>
      <c r="R80" s="108">
        <f t="shared" si="39"/>
        <v>8834.9710374472779</v>
      </c>
      <c r="S80" s="108">
        <f t="shared" si="40"/>
        <v>5730.2735215985631</v>
      </c>
      <c r="T80" s="109">
        <f t="shared" si="41"/>
        <v>2812.7293420104143</v>
      </c>
      <c r="U80" s="107">
        <f t="shared" si="42"/>
        <v>58158.840000000018</v>
      </c>
      <c r="V80" s="108">
        <f t="shared" si="43"/>
        <v>16922.243676816488</v>
      </c>
      <c r="W80" s="108">
        <f t="shared" si="44"/>
        <v>18974.88941896458</v>
      </c>
      <c r="X80" s="107">
        <f t="shared" si="45"/>
        <v>58489.602001707142</v>
      </c>
      <c r="Y80" s="108">
        <f t="shared" si="46"/>
        <v>17018.484165655667</v>
      </c>
      <c r="Z80" s="108">
        <f t="shared" si="47"/>
        <v>19082.803751616124</v>
      </c>
      <c r="AA80" s="110">
        <f t="shared" si="48"/>
        <v>2057070.6296171157</v>
      </c>
      <c r="AB80" s="42">
        <f t="shared" si="49"/>
        <v>277057.74388954818</v>
      </c>
      <c r="AC80" s="42">
        <f t="shared" si="50"/>
        <v>271640.11466370965</v>
      </c>
      <c r="AD80" s="111">
        <f t="shared" si="51"/>
        <v>2605768</v>
      </c>
    </row>
    <row r="81" spans="1:30" ht="15.5" x14ac:dyDescent="0.35">
      <c r="A81" s="26" t="s">
        <v>86</v>
      </c>
      <c r="B81" s="27">
        <v>344</v>
      </c>
      <c r="C81" s="92" t="s">
        <v>110</v>
      </c>
      <c r="D81" s="93">
        <v>1.0011674239999999</v>
      </c>
      <c r="E81" s="94">
        <v>4080.81</v>
      </c>
      <c r="F81" s="95">
        <v>24211</v>
      </c>
      <c r="G81" s="95">
        <v>18979</v>
      </c>
      <c r="H81" s="96">
        <v>6891.33</v>
      </c>
      <c r="I81" s="97">
        <v>0.31027219032671099</v>
      </c>
      <c r="J81" s="98">
        <v>0.33199852468517838</v>
      </c>
      <c r="K81" s="97">
        <v>0.3158316356873937</v>
      </c>
      <c r="L81" s="98">
        <v>0.22824875219079749</v>
      </c>
      <c r="M81" s="99">
        <f t="shared" si="35"/>
        <v>1288.8488972294731</v>
      </c>
      <c r="N81" s="100">
        <f t="shared" si="36"/>
        <v>7646.5997316274888</v>
      </c>
      <c r="O81" s="100">
        <f t="shared" si="37"/>
        <v>4331.9330678291453</v>
      </c>
      <c r="P81" s="96">
        <v>4046.66</v>
      </c>
      <c r="Q81" s="107">
        <f t="shared" si="38"/>
        <v>1288.8488972294731</v>
      </c>
      <c r="R81" s="108">
        <f t="shared" si="39"/>
        <v>7626.6054274005892</v>
      </c>
      <c r="S81" s="108">
        <f t="shared" si="40"/>
        <v>6265.1056272318565</v>
      </c>
      <c r="T81" s="109">
        <f t="shared" si="41"/>
        <v>2231.4546636278837</v>
      </c>
      <c r="U81" s="107">
        <f t="shared" si="42"/>
        <v>54162.14</v>
      </c>
      <c r="V81" s="108">
        <f t="shared" si="43"/>
        <v>17367.073250125857</v>
      </c>
      <c r="W81" s="108">
        <f t="shared" si="44"/>
        <v>17412.014615489803</v>
      </c>
      <c r="X81" s="107">
        <f t="shared" si="45"/>
        <v>54225.370182127357</v>
      </c>
      <c r="Y81" s="108">
        <f t="shared" si="46"/>
        <v>17387.34798824781</v>
      </c>
      <c r="Z81" s="108">
        <f t="shared" si="47"/>
        <v>17432.341819240275</v>
      </c>
      <c r="AA81" s="110">
        <f t="shared" si="48"/>
        <v>1907098.2288187598</v>
      </c>
      <c r="AB81" s="42">
        <f t="shared" si="49"/>
        <v>283062.77803331119</v>
      </c>
      <c r="AC81" s="42">
        <f t="shared" si="50"/>
        <v>248146.10013658891</v>
      </c>
      <c r="AD81" s="111">
        <f t="shared" si="51"/>
        <v>2438307</v>
      </c>
    </row>
    <row r="82" spans="1:30" ht="15.5" x14ac:dyDescent="0.35">
      <c r="A82" s="26" t="s">
        <v>111</v>
      </c>
      <c r="B82" s="27">
        <v>301</v>
      </c>
      <c r="C82" s="92" t="s">
        <v>112</v>
      </c>
      <c r="D82" s="93">
        <v>1.1261596030000001</v>
      </c>
      <c r="E82" s="94">
        <v>4239.57</v>
      </c>
      <c r="F82" s="95">
        <v>24173.5</v>
      </c>
      <c r="G82" s="95">
        <v>16467.5</v>
      </c>
      <c r="H82" s="96">
        <v>5661.5600000000013</v>
      </c>
      <c r="I82" s="97">
        <v>0.24984233895206806</v>
      </c>
      <c r="J82" s="98">
        <v>0.34059995142093774</v>
      </c>
      <c r="K82" s="97">
        <v>0.32737394311535156</v>
      </c>
      <c r="L82" s="98">
        <v>0.21893000883857749</v>
      </c>
      <c r="M82" s="99">
        <f t="shared" si="35"/>
        <v>1387.9247480135509</v>
      </c>
      <c r="N82" s="100">
        <f t="shared" si="36"/>
        <v>7913.7740138989511</v>
      </c>
      <c r="O82" s="100">
        <f t="shared" si="37"/>
        <v>3605.229920549275</v>
      </c>
      <c r="P82" s="96">
        <v>3668.1700000000019</v>
      </c>
      <c r="Q82" s="107">
        <f t="shared" si="38"/>
        <v>1387.9247480135509</v>
      </c>
      <c r="R82" s="108">
        <f t="shared" si="39"/>
        <v>7893.0811032235879</v>
      </c>
      <c r="S82" s="108">
        <f t="shared" si="40"/>
        <v>5214.1032442167862</v>
      </c>
      <c r="T82" s="109">
        <f t="shared" si="41"/>
        <v>2022.743460898593</v>
      </c>
      <c r="U82" s="107">
        <f t="shared" si="42"/>
        <v>50542.130000000005</v>
      </c>
      <c r="V82" s="108">
        <f t="shared" si="43"/>
        <v>14635.944626599852</v>
      </c>
      <c r="W82" s="108">
        <f t="shared" si="44"/>
        <v>16517.852556352518</v>
      </c>
      <c r="X82" s="107">
        <f t="shared" si="45"/>
        <v>56918.505055574402</v>
      </c>
      <c r="Y82" s="108">
        <f t="shared" si="46"/>
        <v>16482.409590221672</v>
      </c>
      <c r="Z82" s="108">
        <f t="shared" si="47"/>
        <v>18601.73827727449</v>
      </c>
      <c r="AA82" s="110">
        <f t="shared" si="48"/>
        <v>2001815.3829823977</v>
      </c>
      <c r="AB82" s="42">
        <f t="shared" si="49"/>
        <v>268330.54991735995</v>
      </c>
      <c r="AC82" s="42">
        <f t="shared" si="50"/>
        <v>264792.23830802232</v>
      </c>
      <c r="AD82" s="111">
        <f t="shared" si="51"/>
        <v>2534938</v>
      </c>
    </row>
    <row r="83" spans="1:30" ht="15.5" x14ac:dyDescent="0.35">
      <c r="A83" s="26" t="s">
        <v>111</v>
      </c>
      <c r="B83" s="27">
        <v>302</v>
      </c>
      <c r="C83" s="92" t="s">
        <v>113</v>
      </c>
      <c r="D83" s="93">
        <v>1.099908186</v>
      </c>
      <c r="E83" s="94">
        <v>5534.54</v>
      </c>
      <c r="F83" s="95">
        <v>28959</v>
      </c>
      <c r="G83" s="95">
        <v>23562.5</v>
      </c>
      <c r="H83" s="96">
        <v>9747.73</v>
      </c>
      <c r="I83" s="97">
        <v>0.22245243274974971</v>
      </c>
      <c r="J83" s="98">
        <v>0.26986080461721262</v>
      </c>
      <c r="K83" s="97">
        <v>0.29689748453735143</v>
      </c>
      <c r="L83" s="98">
        <v>0.16581167148774112</v>
      </c>
      <c r="M83" s="99">
        <f t="shared" si="35"/>
        <v>1643.1910040713531</v>
      </c>
      <c r="N83" s="100">
        <f t="shared" si="36"/>
        <v>8597.8542547171601</v>
      </c>
      <c r="O83" s="100">
        <f t="shared" si="37"/>
        <v>3906.9375094299003</v>
      </c>
      <c r="P83" s="96">
        <v>2524.5699999999997</v>
      </c>
      <c r="Q83" s="107">
        <f t="shared" si="38"/>
        <v>1643.1910040713531</v>
      </c>
      <c r="R83" s="108">
        <f t="shared" si="39"/>
        <v>8575.3726132424108</v>
      </c>
      <c r="S83" s="108">
        <f t="shared" si="40"/>
        <v>5650.4511478610611</v>
      </c>
      <c r="T83" s="109">
        <f t="shared" si="41"/>
        <v>1392.126716886283</v>
      </c>
      <c r="U83" s="107">
        <f t="shared" si="42"/>
        <v>67803.77</v>
      </c>
      <c r="V83" s="108">
        <f t="shared" si="43"/>
        <v>16662.297356935218</v>
      </c>
      <c r="W83" s="108">
        <f t="shared" si="44"/>
        <v>17261.14148206111</v>
      </c>
      <c r="X83" s="107">
        <f t="shared" si="45"/>
        <v>74577.921664661219</v>
      </c>
      <c r="Y83" s="108">
        <f t="shared" si="46"/>
        <v>18326.997260459208</v>
      </c>
      <c r="Z83" s="108">
        <f t="shared" si="47"/>
        <v>18985.670815823185</v>
      </c>
      <c r="AA83" s="110">
        <f t="shared" si="48"/>
        <v>2622894.4466023706</v>
      </c>
      <c r="AB83" s="42">
        <f t="shared" si="49"/>
        <v>298360.09269848693</v>
      </c>
      <c r="AC83" s="42">
        <f t="shared" si="50"/>
        <v>270257.44563038263</v>
      </c>
      <c r="AD83" s="111">
        <f t="shared" si="51"/>
        <v>3191512</v>
      </c>
    </row>
    <row r="84" spans="1:30" ht="15.5" x14ac:dyDescent="0.35">
      <c r="A84" s="26" t="s">
        <v>111</v>
      </c>
      <c r="B84" s="27">
        <v>303</v>
      </c>
      <c r="C84" s="92" t="s">
        <v>114</v>
      </c>
      <c r="D84" s="93">
        <v>1.08290949</v>
      </c>
      <c r="E84" s="94">
        <v>3704.91</v>
      </c>
      <c r="F84" s="95">
        <v>21232</v>
      </c>
      <c r="G84" s="95">
        <v>15719.5</v>
      </c>
      <c r="H84" s="96">
        <v>6096.91</v>
      </c>
      <c r="I84" s="97">
        <v>0.19627781740650446</v>
      </c>
      <c r="J84" s="98">
        <v>0.23956743002544556</v>
      </c>
      <c r="K84" s="97">
        <v>0.26618141954117869</v>
      </c>
      <c r="L84" s="98">
        <v>0.16039182818041173</v>
      </c>
      <c r="M84" s="99">
        <f t="shared" si="35"/>
        <v>986.17820307230829</v>
      </c>
      <c r="N84" s="100">
        <f t="shared" si="36"/>
        <v>5651.5638996983062</v>
      </c>
      <c r="O84" s="100">
        <f t="shared" si="37"/>
        <v>2521.279343081982</v>
      </c>
      <c r="P84" s="96">
        <v>2315.46</v>
      </c>
      <c r="Q84" s="107">
        <f t="shared" si="38"/>
        <v>986.17820307230829</v>
      </c>
      <c r="R84" s="108">
        <f t="shared" si="39"/>
        <v>5636.7862087069825</v>
      </c>
      <c r="S84" s="108">
        <f t="shared" si="40"/>
        <v>3646.4278539931893</v>
      </c>
      <c r="T84" s="109">
        <f t="shared" si="41"/>
        <v>1276.8169343220879</v>
      </c>
      <c r="U84" s="107">
        <f t="shared" si="42"/>
        <v>46753.320000000007</v>
      </c>
      <c r="V84" s="108">
        <f t="shared" si="43"/>
        <v>10121.063543743865</v>
      </c>
      <c r="W84" s="108">
        <f t="shared" si="44"/>
        <v>11546.209200094567</v>
      </c>
      <c r="X84" s="107">
        <f t="shared" si="45"/>
        <v>50629.613917006805</v>
      </c>
      <c r="Y84" s="108">
        <f t="shared" si="46"/>
        <v>10960.195760413262</v>
      </c>
      <c r="Z84" s="108">
        <f t="shared" si="47"/>
        <v>12503.499516307716</v>
      </c>
      <c r="AA84" s="110">
        <f t="shared" si="48"/>
        <v>1780636.0141498118</v>
      </c>
      <c r="AB84" s="42">
        <f t="shared" si="49"/>
        <v>178429.94008220462</v>
      </c>
      <c r="AC84" s="42">
        <f t="shared" si="50"/>
        <v>177984.95894607838</v>
      </c>
      <c r="AD84" s="111">
        <f t="shared" si="51"/>
        <v>2137051</v>
      </c>
    </row>
    <row r="85" spans="1:30" ht="15.5" x14ac:dyDescent="0.35">
      <c r="A85" s="26" t="s">
        <v>111</v>
      </c>
      <c r="B85" s="27">
        <v>304</v>
      </c>
      <c r="C85" s="92" t="s">
        <v>115</v>
      </c>
      <c r="D85" s="93">
        <v>1.143158299</v>
      </c>
      <c r="E85" s="94">
        <v>4467.2700000000004</v>
      </c>
      <c r="F85" s="95">
        <v>24944.5</v>
      </c>
      <c r="G85" s="95">
        <v>16868.5</v>
      </c>
      <c r="H85" s="96">
        <v>5010.29</v>
      </c>
      <c r="I85" s="97">
        <v>0.23447584686309886</v>
      </c>
      <c r="J85" s="98">
        <v>0.27815315315315303</v>
      </c>
      <c r="K85" s="97">
        <v>0.31820428030022962</v>
      </c>
      <c r="L85" s="98">
        <v>0.21214690758616606</v>
      </c>
      <c r="M85" s="99">
        <f t="shared" si="35"/>
        <v>1421.504435256807</v>
      </c>
      <c r="N85" s="100">
        <f t="shared" si="36"/>
        <v>7937.4466699490777</v>
      </c>
      <c r="O85" s="100">
        <f t="shared" si="37"/>
        <v>3578.6001106172421</v>
      </c>
      <c r="P85" s="96">
        <v>2779.75</v>
      </c>
      <c r="Q85" s="107">
        <f t="shared" si="38"/>
        <v>1421.504435256807</v>
      </c>
      <c r="R85" s="108">
        <f t="shared" si="39"/>
        <v>7916.6918600893005</v>
      </c>
      <c r="S85" s="108">
        <f t="shared" si="40"/>
        <v>5175.5895900478627</v>
      </c>
      <c r="T85" s="109">
        <f t="shared" si="41"/>
        <v>1532.8409357889248</v>
      </c>
      <c r="U85" s="107">
        <f t="shared" si="42"/>
        <v>51290.560000000005</v>
      </c>
      <c r="V85" s="108">
        <f t="shared" si="43"/>
        <v>12982.004104168358</v>
      </c>
      <c r="W85" s="108">
        <f t="shared" si="44"/>
        <v>16046.626821182896</v>
      </c>
      <c r="X85" s="107">
        <f t="shared" si="45"/>
        <v>58633.229324357446</v>
      </c>
      <c r="Y85" s="108">
        <f t="shared" si="46"/>
        <v>14840.485729332118</v>
      </c>
      <c r="Z85" s="108">
        <f t="shared" si="47"/>
        <v>18343.834621591217</v>
      </c>
      <c r="AA85" s="110">
        <f t="shared" si="48"/>
        <v>2062121.981257803</v>
      </c>
      <c r="AB85" s="42">
        <f t="shared" si="49"/>
        <v>241600.33610345828</v>
      </c>
      <c r="AC85" s="42">
        <f t="shared" si="50"/>
        <v>261121.02837923705</v>
      </c>
      <c r="AD85" s="111">
        <f t="shared" si="51"/>
        <v>2564843</v>
      </c>
    </row>
    <row r="86" spans="1:30" ht="15.5" x14ac:dyDescent="0.35">
      <c r="A86" s="26" t="s">
        <v>111</v>
      </c>
      <c r="B86" s="27">
        <v>305</v>
      </c>
      <c r="C86" s="92" t="s">
        <v>116</v>
      </c>
      <c r="D86" s="93">
        <v>1.08290949</v>
      </c>
      <c r="E86" s="94">
        <v>4789.45</v>
      </c>
      <c r="F86" s="95">
        <v>26883.5</v>
      </c>
      <c r="G86" s="95">
        <v>18977</v>
      </c>
      <c r="H86" s="96">
        <v>8593.5000000000036</v>
      </c>
      <c r="I86" s="97">
        <v>0.1472886993635073</v>
      </c>
      <c r="J86" s="98">
        <v>0.20661853823048948</v>
      </c>
      <c r="K86" s="97">
        <v>0.24940509427527022</v>
      </c>
      <c r="L86" s="98">
        <v>0.16814270951513285</v>
      </c>
      <c r="M86" s="99">
        <f t="shared" si="35"/>
        <v>1194.5132287766928</v>
      </c>
      <c r="N86" s="100">
        <f t="shared" si="36"/>
        <v>6704.881851949227</v>
      </c>
      <c r="O86" s="100">
        <f t="shared" si="37"/>
        <v>3190.844198468676</v>
      </c>
      <c r="P86" s="96">
        <v>3913.0700000000024</v>
      </c>
      <c r="Q86" s="107">
        <f t="shared" si="38"/>
        <v>1194.5132287766928</v>
      </c>
      <c r="R86" s="108">
        <f t="shared" si="39"/>
        <v>6687.3499485858529</v>
      </c>
      <c r="S86" s="108">
        <f t="shared" si="40"/>
        <v>4614.7933567829268</v>
      </c>
      <c r="T86" s="109">
        <f t="shared" si="41"/>
        <v>2157.7889668522607</v>
      </c>
      <c r="U86" s="107">
        <f t="shared" si="42"/>
        <v>59243.45</v>
      </c>
      <c r="V86" s="108">
        <f t="shared" si="43"/>
        <v>10361.644018789109</v>
      </c>
      <c r="W86" s="108">
        <f t="shared" si="44"/>
        <v>14654.445500997734</v>
      </c>
      <c r="X86" s="107">
        <f t="shared" si="45"/>
        <v>64155.294225340498</v>
      </c>
      <c r="Y86" s="108">
        <f t="shared" si="46"/>
        <v>11220.722639948464</v>
      </c>
      <c r="Z86" s="108">
        <f t="shared" si="47"/>
        <v>15869.43810371825</v>
      </c>
      <c r="AA86" s="110">
        <f t="shared" si="48"/>
        <v>2256332.1850188104</v>
      </c>
      <c r="AB86" s="42">
        <f t="shared" si="49"/>
        <v>182671.26902572316</v>
      </c>
      <c r="AC86" s="42">
        <f t="shared" si="50"/>
        <v>225898.46032334681</v>
      </c>
      <c r="AD86" s="111">
        <f t="shared" si="51"/>
        <v>2664902</v>
      </c>
    </row>
    <row r="87" spans="1:30" ht="15.5" x14ac:dyDescent="0.35">
      <c r="A87" s="26" t="s">
        <v>111</v>
      </c>
      <c r="B87" s="27">
        <v>306</v>
      </c>
      <c r="C87" s="92" t="s">
        <v>117</v>
      </c>
      <c r="D87" s="93">
        <v>1.08290949</v>
      </c>
      <c r="E87" s="94">
        <v>5900.34</v>
      </c>
      <c r="F87" s="95">
        <v>31046.5</v>
      </c>
      <c r="G87" s="95">
        <v>19137</v>
      </c>
      <c r="H87" s="96">
        <v>7564.01</v>
      </c>
      <c r="I87" s="97">
        <v>0.2827746111486813</v>
      </c>
      <c r="J87" s="98">
        <v>0.39871500208942745</v>
      </c>
      <c r="K87" s="97">
        <v>0.28360303803092318</v>
      </c>
      <c r="L87" s="98">
        <v>0.21345120318940511</v>
      </c>
      <c r="M87" s="99">
        <f t="shared" si="35"/>
        <v>1673.3543494153773</v>
      </c>
      <c r="N87" s="100">
        <f t="shared" si="36"/>
        <v>8804.8817202270566</v>
      </c>
      <c r="O87" s="100">
        <f t="shared" si="37"/>
        <v>4084.8156754356455</v>
      </c>
      <c r="P87" s="96">
        <v>5069.88</v>
      </c>
      <c r="Q87" s="107">
        <f t="shared" si="38"/>
        <v>1673.3543494153773</v>
      </c>
      <c r="R87" s="108">
        <f t="shared" si="39"/>
        <v>8781.8587440056217</v>
      </c>
      <c r="S87" s="108">
        <f t="shared" si="40"/>
        <v>5907.7093929342582</v>
      </c>
      <c r="T87" s="109">
        <f t="shared" si="41"/>
        <v>2795.6901172902435</v>
      </c>
      <c r="U87" s="107">
        <f t="shared" si="42"/>
        <v>63647.85</v>
      </c>
      <c r="V87" s="108">
        <f t="shared" si="43"/>
        <v>21093.721572112365</v>
      </c>
      <c r="W87" s="108">
        <f t="shared" si="44"/>
        <v>19158.612603645503</v>
      </c>
      <c r="X87" s="107">
        <f t="shared" si="45"/>
        <v>68924.860783096505</v>
      </c>
      <c r="Y87" s="108">
        <f t="shared" si="46"/>
        <v>22842.5912698582</v>
      </c>
      <c r="Z87" s="108">
        <f t="shared" si="47"/>
        <v>20747.043403721324</v>
      </c>
      <c r="AA87" s="110">
        <f t="shared" si="48"/>
        <v>2424077.1336282664</v>
      </c>
      <c r="AB87" s="42">
        <f t="shared" si="49"/>
        <v>371873.11985104613</v>
      </c>
      <c r="AC87" s="42">
        <f t="shared" si="50"/>
        <v>295330.25243434322</v>
      </c>
      <c r="AD87" s="111">
        <f t="shared" si="51"/>
        <v>3091281</v>
      </c>
    </row>
    <row r="88" spans="1:30" ht="15.5" x14ac:dyDescent="0.35">
      <c r="A88" s="26" t="s">
        <v>111</v>
      </c>
      <c r="B88" s="27">
        <v>307</v>
      </c>
      <c r="C88" s="92" t="s">
        <v>118</v>
      </c>
      <c r="D88" s="93">
        <v>1.143158299</v>
      </c>
      <c r="E88" s="94">
        <v>4976.88</v>
      </c>
      <c r="F88" s="95">
        <v>27755.5</v>
      </c>
      <c r="G88" s="95">
        <v>18185.5</v>
      </c>
      <c r="H88" s="96">
        <v>5360.53</v>
      </c>
      <c r="I88" s="97">
        <v>0.27457126387087477</v>
      </c>
      <c r="J88" s="98">
        <v>0.33564898849355235</v>
      </c>
      <c r="K88" s="97">
        <v>0.30261931442978784</v>
      </c>
      <c r="L88" s="98">
        <v>0.19072055660593276</v>
      </c>
      <c r="M88" s="99">
        <f t="shared" si="35"/>
        <v>1506.1000135993227</v>
      </c>
      <c r="N88" s="100">
        <f t="shared" si="36"/>
        <v>8399.3503816559769</v>
      </c>
      <c r="O88" s="100">
        <f t="shared" si="37"/>
        <v>3468.3486821571901</v>
      </c>
      <c r="P88" s="96">
        <v>1406.9999999999998</v>
      </c>
      <c r="Q88" s="107">
        <f t="shared" si="38"/>
        <v>1506.1000135993227</v>
      </c>
      <c r="R88" s="108">
        <f t="shared" si="39"/>
        <v>8377.3877874659684</v>
      </c>
      <c r="S88" s="108">
        <f t="shared" si="40"/>
        <v>5016.1372545570075</v>
      </c>
      <c r="T88" s="109">
        <f t="shared" si="41"/>
        <v>775.86372754924605</v>
      </c>
      <c r="U88" s="107">
        <f t="shared" si="42"/>
        <v>56278.41</v>
      </c>
      <c r="V88" s="108">
        <f t="shared" si="43"/>
        <v>16890.572098640583</v>
      </c>
      <c r="W88" s="108">
        <f t="shared" si="44"/>
        <v>15675.488783171544</v>
      </c>
      <c r="X88" s="107">
        <f t="shared" si="45"/>
        <v>64335.131446024592</v>
      </c>
      <c r="Y88" s="108">
        <f t="shared" si="46"/>
        <v>19308.597669418828</v>
      </c>
      <c r="Z88" s="108">
        <f t="shared" si="47"/>
        <v>17919.565093363963</v>
      </c>
      <c r="AA88" s="110">
        <f t="shared" si="48"/>
        <v>2262657.0334041771</v>
      </c>
      <c r="AB88" s="42">
        <f t="shared" si="49"/>
        <v>314340.36403523985</v>
      </c>
      <c r="AC88" s="42">
        <f t="shared" si="50"/>
        <v>255081.63161154723</v>
      </c>
      <c r="AD88" s="111">
        <f t="shared" si="51"/>
        <v>2832079</v>
      </c>
    </row>
    <row r="89" spans="1:30" ht="15.5" x14ac:dyDescent="0.35">
      <c r="A89" s="26" t="s">
        <v>111</v>
      </c>
      <c r="B89" s="27">
        <v>308</v>
      </c>
      <c r="C89" s="92" t="s">
        <v>119</v>
      </c>
      <c r="D89" s="93">
        <v>1.08290949</v>
      </c>
      <c r="E89" s="94">
        <v>4379.5</v>
      </c>
      <c r="F89" s="95">
        <v>27996</v>
      </c>
      <c r="G89" s="95">
        <v>19464</v>
      </c>
      <c r="H89" s="96">
        <v>6818.1100000000006</v>
      </c>
      <c r="I89" s="97">
        <v>0.32878522698860596</v>
      </c>
      <c r="J89" s="98">
        <v>0.36309462652830576</v>
      </c>
      <c r="K89" s="97">
        <v>0.32293179598934474</v>
      </c>
      <c r="L89" s="98">
        <v>0.20325964294861346</v>
      </c>
      <c r="M89" s="99">
        <f t="shared" si="35"/>
        <v>1414.2798005353352</v>
      </c>
      <c r="N89" s="100">
        <f t="shared" si="36"/>
        <v>9040.7985605176946</v>
      </c>
      <c r="O89" s="100">
        <f t="shared" si="37"/>
        <v>3956.2456903518123</v>
      </c>
      <c r="P89" s="96">
        <v>3574.6199999999994</v>
      </c>
      <c r="Q89" s="107">
        <f t="shared" si="38"/>
        <v>1414.2798005353352</v>
      </c>
      <c r="R89" s="108">
        <f t="shared" si="39"/>
        <v>9017.1587097059091</v>
      </c>
      <c r="S89" s="108">
        <f t="shared" si="40"/>
        <v>5721.7636443667479</v>
      </c>
      <c r="T89" s="109">
        <f t="shared" si="41"/>
        <v>1971.1570702004874</v>
      </c>
      <c r="U89" s="107">
        <f t="shared" si="42"/>
        <v>58657.61</v>
      </c>
      <c r="V89" s="108">
        <f t="shared" si="43"/>
        <v>20187.479031195464</v>
      </c>
      <c r="W89" s="108">
        <f t="shared" si="44"/>
        <v>18124.359224808479</v>
      </c>
      <c r="X89" s="107">
        <f t="shared" si="45"/>
        <v>63520.882529718903</v>
      </c>
      <c r="Y89" s="108">
        <f t="shared" si="46"/>
        <v>21861.212622057574</v>
      </c>
      <c r="Z89" s="108">
        <f t="shared" si="47"/>
        <v>19627.040604714144</v>
      </c>
      <c r="AA89" s="110">
        <f t="shared" si="48"/>
        <v>2234020.0197537662</v>
      </c>
      <c r="AB89" s="42">
        <f t="shared" si="49"/>
        <v>355896.45874454617</v>
      </c>
      <c r="AC89" s="42">
        <f t="shared" si="50"/>
        <v>279387.22368940734</v>
      </c>
      <c r="AD89" s="111">
        <f t="shared" si="51"/>
        <v>2869304</v>
      </c>
    </row>
    <row r="90" spans="1:30" ht="15.5" x14ac:dyDescent="0.35">
      <c r="A90" s="26" t="s">
        <v>111</v>
      </c>
      <c r="B90" s="27">
        <v>203</v>
      </c>
      <c r="C90" s="92" t="s">
        <v>120</v>
      </c>
      <c r="D90" s="93">
        <v>1.1824791210000001</v>
      </c>
      <c r="E90" s="94">
        <v>4347.82</v>
      </c>
      <c r="F90" s="95">
        <v>23165.5</v>
      </c>
      <c r="G90" s="95">
        <v>15566.5</v>
      </c>
      <c r="H90" s="96">
        <v>6066.4400000000023</v>
      </c>
      <c r="I90" s="97">
        <v>0.31451781186852951</v>
      </c>
      <c r="J90" s="98">
        <v>0.36166323981390863</v>
      </c>
      <c r="K90" s="97">
        <v>0.2834473209061833</v>
      </c>
      <c r="L90" s="98">
        <v>0.19525952019437604</v>
      </c>
      <c r="M90" s="99">
        <f t="shared" si="35"/>
        <v>1232.3779307823218</v>
      </c>
      <c r="N90" s="100">
        <f t="shared" si="36"/>
        <v>6566.1989124521888</v>
      </c>
      <c r="O90" s="100">
        <f t="shared" si="37"/>
        <v>3039.5073211057547</v>
      </c>
      <c r="P90" s="96">
        <v>3467.8000000000011</v>
      </c>
      <c r="Q90" s="107">
        <f t="shared" si="38"/>
        <v>1232.3779307823218</v>
      </c>
      <c r="R90" s="108">
        <f t="shared" si="39"/>
        <v>6549.0296367901083</v>
      </c>
      <c r="S90" s="108">
        <f t="shared" si="40"/>
        <v>4395.9207409949649</v>
      </c>
      <c r="T90" s="109">
        <f t="shared" si="41"/>
        <v>1912.2531872034663</v>
      </c>
      <c r="U90" s="107">
        <f t="shared" si="42"/>
        <v>49146.26</v>
      </c>
      <c r="V90" s="108">
        <f t="shared" si="43"/>
        <v>16477.268370738548</v>
      </c>
      <c r="W90" s="108">
        <f t="shared" si="44"/>
        <v>14089.581495770861</v>
      </c>
      <c r="X90" s="107">
        <f t="shared" si="45"/>
        <v>58114.426325237466</v>
      </c>
      <c r="Y90" s="108">
        <f t="shared" si="46"/>
        <v>19484.025819512022</v>
      </c>
      <c r="Z90" s="108">
        <f t="shared" si="47"/>
        <v>16660.635942376994</v>
      </c>
      <c r="AA90" s="110">
        <f t="shared" si="48"/>
        <v>2043875.7567063719</v>
      </c>
      <c r="AB90" s="42">
        <f t="shared" si="49"/>
        <v>317196.3015562573</v>
      </c>
      <c r="AC90" s="42">
        <f t="shared" si="50"/>
        <v>237161.01243111756</v>
      </c>
      <c r="AD90" s="111">
        <f t="shared" si="51"/>
        <v>2598233</v>
      </c>
    </row>
    <row r="91" spans="1:30" ht="15.5" x14ac:dyDescent="0.35">
      <c r="A91" s="26" t="s">
        <v>111</v>
      </c>
      <c r="B91" s="27">
        <v>310</v>
      </c>
      <c r="C91" s="92" t="s">
        <v>121</v>
      </c>
      <c r="D91" s="93">
        <v>1.099908186</v>
      </c>
      <c r="E91" s="94">
        <v>3648.92</v>
      </c>
      <c r="F91" s="95">
        <v>21302</v>
      </c>
      <c r="G91" s="95">
        <v>13301.5</v>
      </c>
      <c r="H91" s="96">
        <v>7231.6899999999951</v>
      </c>
      <c r="I91" s="97">
        <v>0.14882486643546725</v>
      </c>
      <c r="J91" s="98">
        <v>0.25945133408493043</v>
      </c>
      <c r="K91" s="97">
        <v>0.28011277201345125</v>
      </c>
      <c r="L91" s="98">
        <v>0.19689201437407333</v>
      </c>
      <c r="M91" s="99">
        <f t="shared" si="35"/>
        <v>1022.1090960553225</v>
      </c>
      <c r="N91" s="100">
        <f t="shared" si="36"/>
        <v>5966.962269430539</v>
      </c>
      <c r="O91" s="100">
        <f t="shared" si="37"/>
        <v>2618.9591291967363</v>
      </c>
      <c r="P91" s="96">
        <v>4153.6599999999962</v>
      </c>
      <c r="Q91" s="107">
        <f t="shared" si="38"/>
        <v>1022.1090960553225</v>
      </c>
      <c r="R91" s="108">
        <f t="shared" si="39"/>
        <v>5951.3598758029557</v>
      </c>
      <c r="S91" s="108">
        <f t="shared" si="40"/>
        <v>3787.6983141023593</v>
      </c>
      <c r="T91" s="109">
        <f t="shared" si="41"/>
        <v>2290.4578042446333</v>
      </c>
      <c r="U91" s="107">
        <f t="shared" si="42"/>
        <v>45484.109999999993</v>
      </c>
      <c r="V91" s="108">
        <f t="shared" si="43"/>
        <v>9040.6808749613792</v>
      </c>
      <c r="W91" s="108">
        <f t="shared" si="44"/>
        <v>13051.625090205271</v>
      </c>
      <c r="X91" s="107">
        <f t="shared" si="45"/>
        <v>50028.34492192445</v>
      </c>
      <c r="Y91" s="108">
        <f t="shared" si="46"/>
        <v>9943.9189013836622</v>
      </c>
      <c r="Z91" s="108">
        <f t="shared" si="47"/>
        <v>14355.589277319765</v>
      </c>
      <c r="AA91" s="110">
        <f t="shared" si="48"/>
        <v>1759489.4727483641</v>
      </c>
      <c r="AB91" s="42">
        <f t="shared" si="49"/>
        <v>161885.14261439504</v>
      </c>
      <c r="AC91" s="42">
        <f t="shared" si="50"/>
        <v>204349.1076108776</v>
      </c>
      <c r="AD91" s="111">
        <f t="shared" si="51"/>
        <v>2125724</v>
      </c>
    </row>
    <row r="92" spans="1:30" ht="15.5" x14ac:dyDescent="0.35">
      <c r="A92" s="26" t="s">
        <v>111</v>
      </c>
      <c r="B92" s="27">
        <v>311</v>
      </c>
      <c r="C92" s="92" t="s">
        <v>122</v>
      </c>
      <c r="D92" s="93">
        <v>1.08290949</v>
      </c>
      <c r="E92" s="94">
        <v>4119.88</v>
      </c>
      <c r="F92" s="95">
        <v>23938</v>
      </c>
      <c r="G92" s="95">
        <v>15945</v>
      </c>
      <c r="H92" s="96">
        <v>6487.3799999999974</v>
      </c>
      <c r="I92" s="97">
        <v>0.18481597985743903</v>
      </c>
      <c r="J92" s="98">
        <v>0.24358733145186576</v>
      </c>
      <c r="K92" s="97">
        <v>0.32264878026877181</v>
      </c>
      <c r="L92" s="98">
        <v>0.19992365814246552</v>
      </c>
      <c r="M92" s="99">
        <f t="shared" si="35"/>
        <v>1329.2742568537076</v>
      </c>
      <c r="N92" s="100">
        <f t="shared" si="36"/>
        <v>7723.5665020738597</v>
      </c>
      <c r="O92" s="100">
        <f t="shared" si="37"/>
        <v>3187.7827290816126</v>
      </c>
      <c r="P92" s="96">
        <v>3149.4100000000003</v>
      </c>
      <c r="Q92" s="107">
        <f t="shared" si="38"/>
        <v>1329.2742568537076</v>
      </c>
      <c r="R92" s="108">
        <f t="shared" si="39"/>
        <v>7703.3709453847314</v>
      </c>
      <c r="S92" s="108">
        <f t="shared" si="40"/>
        <v>4610.3656731635911</v>
      </c>
      <c r="T92" s="109">
        <f t="shared" si="41"/>
        <v>1736.6830008392835</v>
      </c>
      <c r="U92" s="107">
        <f t="shared" si="42"/>
        <v>50490.26</v>
      </c>
      <c r="V92" s="108">
        <f t="shared" si="43"/>
        <v>10649.788167236646</v>
      </c>
      <c r="W92" s="108">
        <f t="shared" si="44"/>
        <v>15379.693876241312</v>
      </c>
      <c r="X92" s="107">
        <f t="shared" si="45"/>
        <v>54676.381706567401</v>
      </c>
      <c r="Y92" s="108">
        <f t="shared" si="46"/>
        <v>11532.75667279027</v>
      </c>
      <c r="Z92" s="108">
        <f t="shared" si="47"/>
        <v>16654.816451876603</v>
      </c>
      <c r="AA92" s="110">
        <f t="shared" si="48"/>
        <v>1922960.2372577535</v>
      </c>
      <c r="AB92" s="42">
        <f t="shared" si="49"/>
        <v>187751.12480573278</v>
      </c>
      <c r="AC92" s="42">
        <f t="shared" si="50"/>
        <v>237078.17308070624</v>
      </c>
      <c r="AD92" s="111">
        <f t="shared" si="51"/>
        <v>2347790</v>
      </c>
    </row>
    <row r="93" spans="1:30" ht="15.5" x14ac:dyDescent="0.35">
      <c r="A93" s="26" t="s">
        <v>111</v>
      </c>
      <c r="B93" s="27">
        <v>312</v>
      </c>
      <c r="C93" s="92" t="s">
        <v>123</v>
      </c>
      <c r="D93" s="93">
        <v>1.099908186</v>
      </c>
      <c r="E93" s="94">
        <v>4903.82</v>
      </c>
      <c r="F93" s="95">
        <v>26419</v>
      </c>
      <c r="G93" s="95">
        <v>18121</v>
      </c>
      <c r="H93" s="96">
        <v>8982.5299999999988</v>
      </c>
      <c r="I93" s="97">
        <v>0.22257966845810309</v>
      </c>
      <c r="J93" s="98">
        <v>0.28451605783026146</v>
      </c>
      <c r="K93" s="97">
        <v>0.30602821883407</v>
      </c>
      <c r="L93" s="98">
        <v>0.21000172547740964</v>
      </c>
      <c r="M93" s="99">
        <f t="shared" si="35"/>
        <v>1500.7073000828891</v>
      </c>
      <c r="N93" s="100">
        <f t="shared" si="36"/>
        <v>8084.9595133772955</v>
      </c>
      <c r="O93" s="100">
        <f t="shared" si="37"/>
        <v>3805.4412673761399</v>
      </c>
      <c r="P93" s="96">
        <v>5399.34</v>
      </c>
      <c r="Q93" s="107">
        <f t="shared" si="38"/>
        <v>1500.7073000828891</v>
      </c>
      <c r="R93" s="108">
        <f t="shared" si="39"/>
        <v>8063.818987412008</v>
      </c>
      <c r="S93" s="108">
        <f t="shared" si="40"/>
        <v>5503.6610965658874</v>
      </c>
      <c r="T93" s="109">
        <f t="shared" si="41"/>
        <v>2977.3646472677665</v>
      </c>
      <c r="U93" s="107">
        <f t="shared" si="42"/>
        <v>58426.35</v>
      </c>
      <c r="V93" s="108">
        <f t="shared" si="43"/>
        <v>14683.212399657066</v>
      </c>
      <c r="W93" s="108">
        <f t="shared" si="44"/>
        <v>18045.552031328552</v>
      </c>
      <c r="X93" s="107">
        <f t="shared" si="45"/>
        <v>64263.620643101094</v>
      </c>
      <c r="Y93" s="108">
        <f t="shared" si="46"/>
        <v>16150.18551515951</v>
      </c>
      <c r="Z93" s="108">
        <f t="shared" si="47"/>
        <v>19848.450400147201</v>
      </c>
      <c r="AA93" s="110">
        <f t="shared" si="48"/>
        <v>2260142.0090689119</v>
      </c>
      <c r="AB93" s="42">
        <f t="shared" si="49"/>
        <v>262922.00402064208</v>
      </c>
      <c r="AC93" s="42">
        <f t="shared" si="50"/>
        <v>282538.95039591973</v>
      </c>
      <c r="AD93" s="111">
        <f t="shared" si="51"/>
        <v>2805603</v>
      </c>
    </row>
    <row r="94" spans="1:30" ht="15.5" x14ac:dyDescent="0.35">
      <c r="A94" s="26" t="s">
        <v>111</v>
      </c>
      <c r="B94" s="27">
        <v>313</v>
      </c>
      <c r="C94" s="92" t="s">
        <v>124</v>
      </c>
      <c r="D94" s="93">
        <v>1.099908186</v>
      </c>
      <c r="E94" s="94">
        <v>3963.7</v>
      </c>
      <c r="F94" s="95">
        <v>22079.5</v>
      </c>
      <c r="G94" s="95">
        <v>16166.5</v>
      </c>
      <c r="H94" s="96">
        <v>6171.91</v>
      </c>
      <c r="I94" s="97">
        <v>0.2163842765164351</v>
      </c>
      <c r="J94" s="98">
        <v>0.30224674083890651</v>
      </c>
      <c r="K94" s="97">
        <v>0.30479984629281764</v>
      </c>
      <c r="L94" s="98">
        <v>0.2025872254903705</v>
      </c>
      <c r="M94" s="99">
        <f t="shared" si="35"/>
        <v>1208.1351507508411</v>
      </c>
      <c r="N94" s="100">
        <f t="shared" si="36"/>
        <v>6729.828206222267</v>
      </c>
      <c r="O94" s="100">
        <f t="shared" si="37"/>
        <v>3275.1263808900749</v>
      </c>
      <c r="P94" s="96">
        <v>3362.0600000000004</v>
      </c>
      <c r="Q94" s="107">
        <f t="shared" si="38"/>
        <v>1208.1351507508411</v>
      </c>
      <c r="R94" s="108">
        <f t="shared" si="39"/>
        <v>6712.2310732124897</v>
      </c>
      <c r="S94" s="108">
        <f t="shared" si="40"/>
        <v>4736.6873858677991</v>
      </c>
      <c r="T94" s="109">
        <f t="shared" si="41"/>
        <v>1853.9448499248181</v>
      </c>
      <c r="U94" s="107">
        <f t="shared" si="42"/>
        <v>48381.61</v>
      </c>
      <c r="V94" s="108">
        <f t="shared" si="43"/>
        <v>12387.050608196061</v>
      </c>
      <c r="W94" s="108">
        <f t="shared" si="44"/>
        <v>14510.998459755947</v>
      </c>
      <c r="X94" s="107">
        <f t="shared" si="45"/>
        <v>53215.328890859455</v>
      </c>
      <c r="Y94" s="108">
        <f t="shared" si="46"/>
        <v>13624.618364351125</v>
      </c>
      <c r="Z94" s="108">
        <f t="shared" si="47"/>
        <v>15960.765992918958</v>
      </c>
      <c r="AA94" s="110">
        <f t="shared" si="48"/>
        <v>1871575.2263728362</v>
      </c>
      <c r="AB94" s="42">
        <f t="shared" si="49"/>
        <v>221806.24247375777</v>
      </c>
      <c r="AC94" s="42">
        <f t="shared" si="50"/>
        <v>227198.49561257276</v>
      </c>
      <c r="AD94" s="111">
        <f t="shared" si="51"/>
        <v>2320580</v>
      </c>
    </row>
    <row r="95" spans="1:30" ht="15.5" x14ac:dyDescent="0.35">
      <c r="A95" s="26" t="s">
        <v>111</v>
      </c>
      <c r="B95" s="27">
        <v>314</v>
      </c>
      <c r="C95" s="92" t="s">
        <v>125</v>
      </c>
      <c r="D95" s="93">
        <v>1.099908186</v>
      </c>
      <c r="E95" s="94">
        <v>2218.11</v>
      </c>
      <c r="F95" s="95">
        <v>12365</v>
      </c>
      <c r="G95" s="95">
        <v>10024.5</v>
      </c>
      <c r="H95" s="96">
        <v>6223</v>
      </c>
      <c r="I95" s="97">
        <v>0.15430651031136272</v>
      </c>
      <c r="J95" s="98">
        <v>0.16173098015754314</v>
      </c>
      <c r="K95" s="97">
        <v>0.26318856155902726</v>
      </c>
      <c r="L95" s="98">
        <v>0.15449863677197467</v>
      </c>
      <c r="M95" s="99">
        <f t="shared" si="35"/>
        <v>583.78118027969401</v>
      </c>
      <c r="N95" s="100">
        <f t="shared" si="36"/>
        <v>3254.3265636773722</v>
      </c>
      <c r="O95" s="100">
        <f t="shared" si="37"/>
        <v>1548.7715843206602</v>
      </c>
      <c r="P95" s="96">
        <v>2092.5</v>
      </c>
      <c r="Q95" s="107">
        <f t="shared" si="38"/>
        <v>583.78118027969401</v>
      </c>
      <c r="R95" s="108">
        <f t="shared" si="39"/>
        <v>3245.8171611126327</v>
      </c>
      <c r="S95" s="108">
        <f t="shared" si="40"/>
        <v>2239.9278604474662</v>
      </c>
      <c r="T95" s="109">
        <f t="shared" si="41"/>
        <v>1153.8698293509578</v>
      </c>
      <c r="U95" s="107">
        <f t="shared" si="42"/>
        <v>30830.61</v>
      </c>
      <c r="V95" s="108">
        <f t="shared" si="43"/>
        <v>4877.9929136964192</v>
      </c>
      <c r="W95" s="108">
        <f t="shared" si="44"/>
        <v>7223.3960311907513</v>
      </c>
      <c r="X95" s="107">
        <f t="shared" si="45"/>
        <v>33910.840318373463</v>
      </c>
      <c r="Y95" s="108">
        <f t="shared" si="46"/>
        <v>5365.3443370246832</v>
      </c>
      <c r="Z95" s="108">
        <f t="shared" si="47"/>
        <v>7945.0724254266179</v>
      </c>
      <c r="AA95" s="110">
        <f t="shared" si="48"/>
        <v>1192639.2257298308</v>
      </c>
      <c r="AB95" s="42">
        <f t="shared" si="49"/>
        <v>87346.803789170008</v>
      </c>
      <c r="AC95" s="42">
        <f t="shared" si="50"/>
        <v>113096.60848299539</v>
      </c>
      <c r="AD95" s="111">
        <f t="shared" si="51"/>
        <v>1393083</v>
      </c>
    </row>
    <row r="96" spans="1:30" ht="15.5" x14ac:dyDescent="0.35">
      <c r="A96" s="26" t="s">
        <v>111</v>
      </c>
      <c r="B96" s="27">
        <v>315</v>
      </c>
      <c r="C96" s="92" t="s">
        <v>126</v>
      </c>
      <c r="D96" s="93">
        <v>1.143158299</v>
      </c>
      <c r="E96" s="94">
        <v>2874.56</v>
      </c>
      <c r="F96" s="95">
        <v>14541</v>
      </c>
      <c r="G96" s="95">
        <v>9163</v>
      </c>
      <c r="H96" s="96">
        <v>2942.89</v>
      </c>
      <c r="I96" s="97">
        <v>0.24262430369300603</v>
      </c>
      <c r="J96" s="98">
        <v>0.3355887809669324</v>
      </c>
      <c r="K96" s="97">
        <v>0.28385258636930666</v>
      </c>
      <c r="L96" s="98">
        <v>0.21035017063807845</v>
      </c>
      <c r="M96" s="99">
        <f t="shared" si="35"/>
        <v>815.9512906737541</v>
      </c>
      <c r="N96" s="100">
        <f t="shared" si="36"/>
        <v>4127.5004583960881</v>
      </c>
      <c r="O96" s="100">
        <f t="shared" si="37"/>
        <v>1927.4386135567129</v>
      </c>
      <c r="P96" s="96">
        <v>926.28</v>
      </c>
      <c r="Q96" s="107">
        <f t="shared" si="38"/>
        <v>815.9512906737541</v>
      </c>
      <c r="R96" s="108">
        <f t="shared" si="39"/>
        <v>4116.7078835578241</v>
      </c>
      <c r="S96" s="108">
        <f t="shared" si="40"/>
        <v>2787.5791972911434</v>
      </c>
      <c r="T96" s="109">
        <f t="shared" si="41"/>
        <v>510.77971112602404</v>
      </c>
      <c r="U96" s="107">
        <f t="shared" si="42"/>
        <v>29521.45</v>
      </c>
      <c r="V96" s="108">
        <f t="shared" si="43"/>
        <v>8288.0389860435462</v>
      </c>
      <c r="W96" s="108">
        <f t="shared" si="44"/>
        <v>8231.0180826487449</v>
      </c>
      <c r="X96" s="107">
        <f t="shared" si="45"/>
        <v>33747.690566013553</v>
      </c>
      <c r="Y96" s="108">
        <f t="shared" si="46"/>
        <v>9474.5405493312246</v>
      </c>
      <c r="Z96" s="108">
        <f t="shared" si="47"/>
        <v>9409.356630398981</v>
      </c>
      <c r="AA96" s="110">
        <f t="shared" si="48"/>
        <v>1186901.2731310239</v>
      </c>
      <c r="AB96" s="42">
        <f t="shared" si="49"/>
        <v>154243.75070284744</v>
      </c>
      <c r="AC96" s="42">
        <f t="shared" si="50"/>
        <v>133940.4181514392</v>
      </c>
      <c r="AD96" s="111">
        <f t="shared" si="51"/>
        <v>1475085</v>
      </c>
    </row>
    <row r="97" spans="1:30" ht="15.5" x14ac:dyDescent="0.35">
      <c r="A97" s="26" t="s">
        <v>111</v>
      </c>
      <c r="B97" s="27">
        <v>317</v>
      </c>
      <c r="C97" s="92" t="s">
        <v>127</v>
      </c>
      <c r="D97" s="93">
        <v>1.08290949</v>
      </c>
      <c r="E97" s="94">
        <v>5279.88</v>
      </c>
      <c r="F97" s="95">
        <v>28994</v>
      </c>
      <c r="G97" s="95">
        <v>20063</v>
      </c>
      <c r="H97" s="96">
        <v>7417.62</v>
      </c>
      <c r="I97" s="97">
        <v>0.17438090639442644</v>
      </c>
      <c r="J97" s="98">
        <v>0.23456113243283658</v>
      </c>
      <c r="K97" s="97">
        <v>0.27288883640943729</v>
      </c>
      <c r="L97" s="98">
        <v>0.15823276737686673</v>
      </c>
      <c r="M97" s="99">
        <f t="shared" si="35"/>
        <v>1440.8203095814597</v>
      </c>
      <c r="N97" s="100">
        <f t="shared" si="36"/>
        <v>7912.1389228552243</v>
      </c>
      <c r="O97" s="100">
        <f t="shared" si="37"/>
        <v>3174.624011882077</v>
      </c>
      <c r="P97" s="96">
        <v>2769.34</v>
      </c>
      <c r="Q97" s="107">
        <f t="shared" si="38"/>
        <v>1440.8203095814597</v>
      </c>
      <c r="R97" s="108">
        <f t="shared" si="39"/>
        <v>7891.4502876106289</v>
      </c>
      <c r="S97" s="108">
        <f t="shared" si="40"/>
        <v>4591.3347343464138</v>
      </c>
      <c r="T97" s="109">
        <f t="shared" si="41"/>
        <v>1527.1005367812577</v>
      </c>
      <c r="U97" s="107">
        <f t="shared" si="42"/>
        <v>61754.5</v>
      </c>
      <c r="V97" s="108">
        <f t="shared" si="43"/>
        <v>12422.59560721026</v>
      </c>
      <c r="W97" s="108">
        <f t="shared" si="44"/>
        <v>15450.705868319759</v>
      </c>
      <c r="X97" s="107">
        <f t="shared" si="45"/>
        <v>66874.534100204997</v>
      </c>
      <c r="Y97" s="108">
        <f t="shared" si="46"/>
        <v>13452.546673480303</v>
      </c>
      <c r="Z97" s="108">
        <f t="shared" si="47"/>
        <v>16731.716012002158</v>
      </c>
      <c r="AA97" s="110">
        <f t="shared" si="48"/>
        <v>2351967.4482114757</v>
      </c>
      <c r="AB97" s="42">
        <f t="shared" si="49"/>
        <v>219004.94748203704</v>
      </c>
      <c r="AC97" s="42">
        <f t="shared" si="50"/>
        <v>238172.82382500928</v>
      </c>
      <c r="AD97" s="111">
        <f t="shared" si="51"/>
        <v>2809145</v>
      </c>
    </row>
    <row r="98" spans="1:30" ht="15.5" x14ac:dyDescent="0.35">
      <c r="A98" s="26" t="s">
        <v>111</v>
      </c>
      <c r="B98" s="27">
        <v>318</v>
      </c>
      <c r="C98" s="92" t="s">
        <v>128</v>
      </c>
      <c r="D98" s="93">
        <v>1.099908186</v>
      </c>
      <c r="E98" s="94">
        <v>2914.23</v>
      </c>
      <c r="F98" s="95">
        <v>15366</v>
      </c>
      <c r="G98" s="95">
        <v>10454</v>
      </c>
      <c r="H98" s="96">
        <v>4285.68</v>
      </c>
      <c r="I98" s="97">
        <v>0.12709878953533779</v>
      </c>
      <c r="J98" s="98">
        <v>0.18586187105414195</v>
      </c>
      <c r="K98" s="97">
        <v>0.21918253917848532</v>
      </c>
      <c r="L98" s="98">
        <v>0.15365568983695882</v>
      </c>
      <c r="M98" s="99">
        <f t="shared" si="35"/>
        <v>638.74833115011722</v>
      </c>
      <c r="N98" s="100">
        <f t="shared" si="36"/>
        <v>3367.9588970166055</v>
      </c>
      <c r="O98" s="100">
        <f t="shared" si="37"/>
        <v>1606.3165815555676</v>
      </c>
      <c r="P98" s="96">
        <v>1966.19</v>
      </c>
      <c r="Q98" s="107">
        <f t="shared" si="38"/>
        <v>638.74833115011722</v>
      </c>
      <c r="R98" s="108">
        <f t="shared" si="39"/>
        <v>3359.1523689944684</v>
      </c>
      <c r="S98" s="108">
        <f t="shared" si="40"/>
        <v>2323.1529427260643</v>
      </c>
      <c r="T98" s="109">
        <f t="shared" si="41"/>
        <v>1084.2185518621552</v>
      </c>
      <c r="U98" s="107">
        <f t="shared" si="42"/>
        <v>33019.910000000003</v>
      </c>
      <c r="V98" s="108">
        <f t="shared" si="43"/>
        <v>5062.9396089668826</v>
      </c>
      <c r="W98" s="108">
        <f t="shared" si="44"/>
        <v>7405.2721947328055</v>
      </c>
      <c r="X98" s="107">
        <f t="shared" si="45"/>
        <v>36318.86930998326</v>
      </c>
      <c r="Y98" s="108">
        <f t="shared" si="46"/>
        <v>5568.7687211263128</v>
      </c>
      <c r="Z98" s="108">
        <f t="shared" si="47"/>
        <v>8145.1195065447982</v>
      </c>
      <c r="AA98" s="110">
        <f t="shared" si="48"/>
        <v>1277329.2483044835</v>
      </c>
      <c r="AB98" s="42">
        <f t="shared" si="49"/>
        <v>90658.514771341783</v>
      </c>
      <c r="AC98" s="42">
        <f t="shared" si="50"/>
        <v>115944.24097769528</v>
      </c>
      <c r="AD98" s="111">
        <f t="shared" si="51"/>
        <v>1483932</v>
      </c>
    </row>
    <row r="99" spans="1:30" ht="15.5" x14ac:dyDescent="0.35">
      <c r="A99" s="26" t="s">
        <v>111</v>
      </c>
      <c r="B99" s="27">
        <v>319</v>
      </c>
      <c r="C99" s="92" t="s">
        <v>129</v>
      </c>
      <c r="D99" s="93">
        <v>1.099908186</v>
      </c>
      <c r="E99" s="94">
        <v>2813.98</v>
      </c>
      <c r="F99" s="95">
        <v>17477</v>
      </c>
      <c r="G99" s="95">
        <v>17050.5</v>
      </c>
      <c r="H99" s="96">
        <v>5816.5300000000007</v>
      </c>
      <c r="I99" s="97">
        <v>0.16489300835335854</v>
      </c>
      <c r="J99" s="98">
        <v>0.18930330752990857</v>
      </c>
      <c r="K99" s="97">
        <v>0.28858473341863694</v>
      </c>
      <c r="L99" s="98">
        <v>0.13116843344051643</v>
      </c>
      <c r="M99" s="99">
        <f t="shared" si="35"/>
        <v>812.07166814537595</v>
      </c>
      <c r="N99" s="100">
        <f t="shared" si="36"/>
        <v>5043.5953859575175</v>
      </c>
      <c r="O99" s="100">
        <f t="shared" si="37"/>
        <v>2236.4873743775256</v>
      </c>
      <c r="P99" s="96">
        <v>1444.0700000000002</v>
      </c>
      <c r="Q99" s="107">
        <f t="shared" si="38"/>
        <v>812.07166814537595</v>
      </c>
      <c r="R99" s="108">
        <f t="shared" si="39"/>
        <v>5030.4074090679833</v>
      </c>
      <c r="S99" s="108">
        <f t="shared" si="40"/>
        <v>3234.5443512282523</v>
      </c>
      <c r="T99" s="109">
        <f t="shared" si="41"/>
        <v>796.30528290123675</v>
      </c>
      <c r="U99" s="107">
        <f t="shared" si="42"/>
        <v>43158.009999999995</v>
      </c>
      <c r="V99" s="108">
        <f t="shared" si="43"/>
        <v>7674.645147023477</v>
      </c>
      <c r="W99" s="108">
        <f t="shared" si="44"/>
        <v>9873.3287113428487</v>
      </c>
      <c r="X99" s="107">
        <f t="shared" si="45"/>
        <v>47469.848490469849</v>
      </c>
      <c r="Y99" s="108">
        <f t="shared" si="46"/>
        <v>8441.4050218562952</v>
      </c>
      <c r="Z99" s="108">
        <f t="shared" si="47"/>
        <v>10859.75507267483</v>
      </c>
      <c r="AA99" s="110">
        <f t="shared" si="48"/>
        <v>1669507.5326255392</v>
      </c>
      <c r="AB99" s="42">
        <f t="shared" si="49"/>
        <v>137424.49726122845</v>
      </c>
      <c r="AC99" s="42">
        <f t="shared" si="50"/>
        <v>154586.56660509662</v>
      </c>
      <c r="AD99" s="111">
        <f t="shared" si="51"/>
        <v>1961519</v>
      </c>
    </row>
    <row r="100" spans="1:30" ht="15.5" x14ac:dyDescent="0.35">
      <c r="A100" s="26" t="s">
        <v>111</v>
      </c>
      <c r="B100" s="27">
        <v>320</v>
      </c>
      <c r="C100" s="92" t="s">
        <v>130</v>
      </c>
      <c r="D100" s="93">
        <v>1.08290949</v>
      </c>
      <c r="E100" s="94">
        <v>4144.75</v>
      </c>
      <c r="F100" s="95">
        <v>22768</v>
      </c>
      <c r="G100" s="95">
        <v>14491</v>
      </c>
      <c r="H100" s="96">
        <v>9180.8700000000008</v>
      </c>
      <c r="I100" s="97">
        <v>0.22895164478018346</v>
      </c>
      <c r="J100" s="98">
        <v>0.33572562280035889</v>
      </c>
      <c r="K100" s="97">
        <v>0.247766425748598</v>
      </c>
      <c r="L100" s="98">
        <v>0.17293848333274636</v>
      </c>
      <c r="M100" s="99">
        <f t="shared" si="35"/>
        <v>1026.9298931215017</v>
      </c>
      <c r="N100" s="100">
        <f t="shared" si="36"/>
        <v>5641.1459814440796</v>
      </c>
      <c r="O100" s="100">
        <f t="shared" si="37"/>
        <v>2506.0515619748276</v>
      </c>
      <c r="P100" s="96">
        <v>6349.5300000000007</v>
      </c>
      <c r="Q100" s="107">
        <f t="shared" si="38"/>
        <v>1026.9298931215017</v>
      </c>
      <c r="R100" s="108">
        <f t="shared" si="39"/>
        <v>5626.3955311916852</v>
      </c>
      <c r="S100" s="108">
        <f t="shared" si="40"/>
        <v>3624.4045088466087</v>
      </c>
      <c r="T100" s="109">
        <f t="shared" si="41"/>
        <v>3501.3290788811414</v>
      </c>
      <c r="U100" s="107">
        <f t="shared" si="42"/>
        <v>50584.62</v>
      </c>
      <c r="V100" s="108">
        <f t="shared" si="43"/>
        <v>14108.971676657016</v>
      </c>
      <c r="W100" s="108">
        <f t="shared" si="44"/>
        <v>13779.059012040936</v>
      </c>
      <c r="X100" s="107">
        <f t="shared" si="45"/>
        <v>54778.565046043805</v>
      </c>
      <c r="Y100" s="108">
        <f t="shared" si="46"/>
        <v>15278.739322793095</v>
      </c>
      <c r="Z100" s="108">
        <f t="shared" si="47"/>
        <v>14921.473767409154</v>
      </c>
      <c r="AA100" s="110">
        <f t="shared" si="48"/>
        <v>1926554.0101554894</v>
      </c>
      <c r="AB100" s="42">
        <f t="shared" si="49"/>
        <v>248735.02275791491</v>
      </c>
      <c r="AC100" s="42">
        <f t="shared" si="50"/>
        <v>212404.36666898523</v>
      </c>
      <c r="AD100" s="111">
        <f t="shared" si="51"/>
        <v>2387693</v>
      </c>
    </row>
    <row r="101" spans="1:30" ht="15.5" x14ac:dyDescent="0.35">
      <c r="A101" s="26" t="s">
        <v>131</v>
      </c>
      <c r="B101" s="27">
        <v>867</v>
      </c>
      <c r="C101" s="92" t="s">
        <v>132</v>
      </c>
      <c r="D101" s="93">
        <v>1.058528098</v>
      </c>
      <c r="E101" s="94">
        <v>1762.73</v>
      </c>
      <c r="F101" s="95">
        <v>9863</v>
      </c>
      <c r="G101" s="95">
        <v>7249</v>
      </c>
      <c r="H101" s="96">
        <v>2551.16</v>
      </c>
      <c r="I101" s="97">
        <v>0.11375454964979795</v>
      </c>
      <c r="J101" s="98">
        <v>0.15781487101669198</v>
      </c>
      <c r="K101" s="97">
        <v>0.27344681397433263</v>
      </c>
      <c r="L101" s="98">
        <v>0.21972551314233271</v>
      </c>
      <c r="M101" s="99">
        <f t="shared" si="35"/>
        <v>482.01290239697533</v>
      </c>
      <c r="N101" s="100">
        <f t="shared" si="36"/>
        <v>2697.0059262288428</v>
      </c>
      <c r="O101" s="100">
        <f t="shared" si="37"/>
        <v>1592.7902447687698</v>
      </c>
      <c r="P101" s="96">
        <v>1622.4299999999998</v>
      </c>
      <c r="Q101" s="107">
        <f t="shared" si="38"/>
        <v>482.01290239697533</v>
      </c>
      <c r="R101" s="108">
        <f t="shared" si="39"/>
        <v>2689.9538038629066</v>
      </c>
      <c r="S101" s="108">
        <f t="shared" si="40"/>
        <v>2303.5903300559503</v>
      </c>
      <c r="T101" s="109">
        <f t="shared" si="41"/>
        <v>894.65855542837483</v>
      </c>
      <c r="U101" s="107">
        <f t="shared" si="42"/>
        <v>21425.89</v>
      </c>
      <c r="V101" s="108">
        <f t="shared" si="43"/>
        <v>2869.0906668430894</v>
      </c>
      <c r="W101" s="108">
        <f t="shared" si="44"/>
        <v>6370.2155917442069</v>
      </c>
      <c r="X101" s="107">
        <f t="shared" si="45"/>
        <v>22679.906589657221</v>
      </c>
      <c r="Y101" s="108">
        <f t="shared" si="46"/>
        <v>3037.0130865629671</v>
      </c>
      <c r="Z101" s="108">
        <f t="shared" si="47"/>
        <v>6743.0521941789402</v>
      </c>
      <c r="AA101" s="110">
        <f t="shared" si="48"/>
        <v>797648.951803123</v>
      </c>
      <c r="AB101" s="42">
        <f t="shared" si="49"/>
        <v>49442.005864671621</v>
      </c>
      <c r="AC101" s="42">
        <f t="shared" si="50"/>
        <v>95986.077048820516</v>
      </c>
      <c r="AD101" s="111">
        <f t="shared" si="51"/>
        <v>943077</v>
      </c>
    </row>
    <row r="102" spans="1:30" ht="15.5" x14ac:dyDescent="0.35">
      <c r="A102" s="26" t="s">
        <v>131</v>
      </c>
      <c r="B102" s="27">
        <v>846</v>
      </c>
      <c r="C102" s="92" t="s">
        <v>133</v>
      </c>
      <c r="D102" s="93">
        <v>1.0017627330000001</v>
      </c>
      <c r="E102" s="94">
        <v>3028</v>
      </c>
      <c r="F102" s="95">
        <v>16651</v>
      </c>
      <c r="G102" s="95">
        <v>11894</v>
      </c>
      <c r="H102" s="96">
        <v>8587.9500000000044</v>
      </c>
      <c r="I102" s="97">
        <v>0.25782930254705427</v>
      </c>
      <c r="J102" s="98">
        <v>0.26492349083571531</v>
      </c>
      <c r="K102" s="97">
        <v>0.29979382018818779</v>
      </c>
      <c r="L102" s="98">
        <v>0.21470586679056278</v>
      </c>
      <c r="M102" s="99">
        <f t="shared" si="35"/>
        <v>907.77568752983257</v>
      </c>
      <c r="N102" s="100">
        <f t="shared" si="36"/>
        <v>4991.8668999535148</v>
      </c>
      <c r="O102" s="100">
        <f t="shared" si="37"/>
        <v>2553.7115796069538</v>
      </c>
      <c r="P102" s="96">
        <v>3407.6900000000055</v>
      </c>
      <c r="Q102" s="107">
        <f t="shared" si="38"/>
        <v>907.77568752983257</v>
      </c>
      <c r="R102" s="108">
        <f t="shared" si="39"/>
        <v>4978.8141825417433</v>
      </c>
      <c r="S102" s="108">
        <f t="shared" si="40"/>
        <v>3693.3333311496358</v>
      </c>
      <c r="T102" s="109">
        <f t="shared" si="41"/>
        <v>1879.1066565261513</v>
      </c>
      <c r="U102" s="107">
        <f t="shared" si="42"/>
        <v>40160.950000000004</v>
      </c>
      <c r="V102" s="108">
        <f t="shared" si="43"/>
        <v>10499.972537946061</v>
      </c>
      <c r="W102" s="108">
        <f t="shared" si="44"/>
        <v>11459.029857747364</v>
      </c>
      <c r="X102" s="107">
        <f t="shared" si="45"/>
        <v>40231.743031876358</v>
      </c>
      <c r="Y102" s="108">
        <f t="shared" si="46"/>
        <v>10518.481186037794</v>
      </c>
      <c r="Z102" s="108">
        <f t="shared" si="47"/>
        <v>11479.229067825601</v>
      </c>
      <c r="AA102" s="110">
        <f t="shared" si="48"/>
        <v>1414944.4369062453</v>
      </c>
      <c r="AB102" s="42">
        <f t="shared" si="49"/>
        <v>171238.90930482373</v>
      </c>
      <c r="AC102" s="42">
        <f t="shared" si="50"/>
        <v>163404.66216716467</v>
      </c>
      <c r="AD102" s="111">
        <f t="shared" si="51"/>
        <v>1749588</v>
      </c>
    </row>
    <row r="103" spans="1:30" ht="15.5" x14ac:dyDescent="0.35">
      <c r="A103" s="26" t="s">
        <v>131</v>
      </c>
      <c r="B103" s="27">
        <v>825</v>
      </c>
      <c r="C103" s="92" t="s">
        <v>134</v>
      </c>
      <c r="D103" s="93">
        <v>1.0350647516526996</v>
      </c>
      <c r="E103" s="94">
        <v>7807.46</v>
      </c>
      <c r="F103" s="95">
        <v>43747.5</v>
      </c>
      <c r="G103" s="95">
        <v>33443.5</v>
      </c>
      <c r="H103" s="96">
        <v>11159.430000000004</v>
      </c>
      <c r="I103" s="97">
        <v>0.16486341568616589</v>
      </c>
      <c r="J103" s="98">
        <v>0.15590635102874406</v>
      </c>
      <c r="K103" s="97">
        <v>0.2908595913579205</v>
      </c>
      <c r="L103" s="98">
        <v>0.17361143826871506</v>
      </c>
      <c r="M103" s="99">
        <f t="shared" si="35"/>
        <v>2270.8746251433099</v>
      </c>
      <c r="N103" s="100">
        <f t="shared" si="36"/>
        <v>12724.379972930627</v>
      </c>
      <c r="O103" s="100">
        <f t="shared" si="37"/>
        <v>5806.1741357397723</v>
      </c>
      <c r="P103" s="96">
        <v>4085.3400000000038</v>
      </c>
      <c r="Q103" s="107">
        <f t="shared" si="38"/>
        <v>2270.8746251433099</v>
      </c>
      <c r="R103" s="108">
        <f t="shared" si="39"/>
        <v>12691.108305365089</v>
      </c>
      <c r="S103" s="108">
        <f t="shared" si="40"/>
        <v>8397.2429123288603</v>
      </c>
      <c r="T103" s="109">
        <f t="shared" si="41"/>
        <v>2252.7840232452313</v>
      </c>
      <c r="U103" s="107">
        <f t="shared" si="42"/>
        <v>96157.89</v>
      </c>
      <c r="V103" s="108">
        <f t="shared" si="43"/>
        <v>15453.406862654156</v>
      </c>
      <c r="W103" s="108">
        <f t="shared" si="44"/>
        <v>25612.009866082491</v>
      </c>
      <c r="X103" s="107">
        <f t="shared" si="45"/>
        <v>99529.642532297614</v>
      </c>
      <c r="Y103" s="108">
        <f t="shared" si="46"/>
        <v>15995.276736481248</v>
      </c>
      <c r="Z103" s="108">
        <f t="shared" si="47"/>
        <v>26510.088631363167</v>
      </c>
      <c r="AA103" s="110">
        <f t="shared" si="48"/>
        <v>3500442.7696995465</v>
      </c>
      <c r="AB103" s="42">
        <f t="shared" si="49"/>
        <v>260400.11803411591</v>
      </c>
      <c r="AC103" s="42">
        <f t="shared" si="50"/>
        <v>377366.11502692453</v>
      </c>
      <c r="AD103" s="111">
        <f t="shared" si="51"/>
        <v>4138209</v>
      </c>
    </row>
    <row r="104" spans="1:30" ht="15.5" x14ac:dyDescent="0.35">
      <c r="A104" s="26" t="s">
        <v>131</v>
      </c>
      <c r="B104" s="27">
        <v>845</v>
      </c>
      <c r="C104" s="92" t="s">
        <v>135</v>
      </c>
      <c r="D104" s="93">
        <v>1.0017627330000001</v>
      </c>
      <c r="E104" s="94">
        <v>5912.04</v>
      </c>
      <c r="F104" s="95">
        <v>36152.5</v>
      </c>
      <c r="G104" s="95">
        <v>26454.5</v>
      </c>
      <c r="H104" s="96">
        <v>10529.71</v>
      </c>
      <c r="I104" s="97">
        <v>0.24459240786630709</v>
      </c>
      <c r="J104" s="98">
        <v>0.26033713810567682</v>
      </c>
      <c r="K104" s="97">
        <v>0.27062014729746997</v>
      </c>
      <c r="L104" s="98">
        <v>0.2319858970639804</v>
      </c>
      <c r="M104" s="99">
        <f t="shared" si="35"/>
        <v>1599.9171356285344</v>
      </c>
      <c r="N104" s="100">
        <f t="shared" si="36"/>
        <v>9783.5948751717824</v>
      </c>
      <c r="O104" s="100">
        <f t="shared" si="37"/>
        <v>6137.0709138790698</v>
      </c>
      <c r="P104" s="96">
        <v>7740.769999999995</v>
      </c>
      <c r="Q104" s="107">
        <f t="shared" si="38"/>
        <v>1599.9171356285344</v>
      </c>
      <c r="R104" s="108">
        <f t="shared" si="39"/>
        <v>9758.012762960805</v>
      </c>
      <c r="S104" s="108">
        <f t="shared" si="40"/>
        <v>8875.8060005144071</v>
      </c>
      <c r="T104" s="109">
        <f t="shared" si="41"/>
        <v>4268.5022503918799</v>
      </c>
      <c r="U104" s="107">
        <f t="shared" si="42"/>
        <v>79048.75</v>
      </c>
      <c r="V104" s="108">
        <f t="shared" si="43"/>
        <v>19917.030510887944</v>
      </c>
      <c r="W104" s="108">
        <f t="shared" si="44"/>
        <v>24502.238149495628</v>
      </c>
      <c r="X104" s="107">
        <f t="shared" si="45"/>
        <v>79188.091840233756</v>
      </c>
      <c r="Y104" s="108">
        <f t="shared" si="46"/>
        <v>19952.138917831493</v>
      </c>
      <c r="Z104" s="108">
        <f t="shared" si="47"/>
        <v>24545.429053255604</v>
      </c>
      <c r="AA104" s="110">
        <f t="shared" si="48"/>
        <v>2785033.4480855786</v>
      </c>
      <c r="AB104" s="42">
        <f t="shared" si="49"/>
        <v>324817.09537332767</v>
      </c>
      <c r="AC104" s="42">
        <f t="shared" si="50"/>
        <v>349399.55623301055</v>
      </c>
      <c r="AD104" s="111">
        <f t="shared" si="51"/>
        <v>3459250</v>
      </c>
    </row>
    <row r="105" spans="1:30" ht="15.5" x14ac:dyDescent="0.35">
      <c r="A105" s="26" t="s">
        <v>131</v>
      </c>
      <c r="B105" s="27">
        <v>850</v>
      </c>
      <c r="C105" s="92" t="s">
        <v>136</v>
      </c>
      <c r="D105" s="93">
        <v>1.0147778670000001</v>
      </c>
      <c r="E105" s="94">
        <v>17563.93</v>
      </c>
      <c r="F105" s="95">
        <v>103494</v>
      </c>
      <c r="G105" s="95">
        <v>72850</v>
      </c>
      <c r="H105" s="96">
        <v>35529.900000000118</v>
      </c>
      <c r="I105" s="97">
        <v>0.19630463746981391</v>
      </c>
      <c r="J105" s="98">
        <v>0.21612643101073414</v>
      </c>
      <c r="K105" s="97">
        <v>0.26012659328093268</v>
      </c>
      <c r="L105" s="98">
        <v>0.21003825208003649</v>
      </c>
      <c r="M105" s="99">
        <f t="shared" si="35"/>
        <v>4568.8452755247718</v>
      </c>
      <c r="N105" s="100">
        <f t="shared" si="36"/>
        <v>26921.541645016849</v>
      </c>
      <c r="O105" s="100">
        <f t="shared" si="37"/>
        <v>15301.286664030658</v>
      </c>
      <c r="P105" s="96">
        <v>16102.730000000007</v>
      </c>
      <c r="Q105" s="107">
        <f t="shared" si="38"/>
        <v>4568.8452755247718</v>
      </c>
      <c r="R105" s="108">
        <f t="shared" si="39"/>
        <v>26851.147285066079</v>
      </c>
      <c r="S105" s="108">
        <f t="shared" si="40"/>
        <v>22129.653362983863</v>
      </c>
      <c r="T105" s="109">
        <f t="shared" si="41"/>
        <v>8879.5480607811514</v>
      </c>
      <c r="U105" s="107">
        <f t="shared" si="42"/>
        <v>229437.8300000001</v>
      </c>
      <c r="V105" s="108">
        <f t="shared" si="43"/>
        <v>47187.994041796395</v>
      </c>
      <c r="W105" s="108">
        <f t="shared" si="44"/>
        <v>62429.193984355865</v>
      </c>
      <c r="X105" s="107">
        <f t="shared" si="45"/>
        <v>232828.43173650873</v>
      </c>
      <c r="Y105" s="108">
        <f t="shared" si="46"/>
        <v>47885.331941742857</v>
      </c>
      <c r="Z105" s="108">
        <f t="shared" si="47"/>
        <v>63351.764309973878</v>
      </c>
      <c r="AA105" s="110">
        <f t="shared" si="48"/>
        <v>8188541.4205931276</v>
      </c>
      <c r="AB105" s="42">
        <f t="shared" si="49"/>
        <v>779564.26107296941</v>
      </c>
      <c r="AC105" s="42">
        <f t="shared" si="50"/>
        <v>901800.4243664766</v>
      </c>
      <c r="AD105" s="111">
        <f t="shared" si="51"/>
        <v>9869906</v>
      </c>
    </row>
    <row r="106" spans="1:30" ht="15.5" x14ac:dyDescent="0.35">
      <c r="A106" s="26" t="s">
        <v>131</v>
      </c>
      <c r="B106" s="27">
        <v>921</v>
      </c>
      <c r="C106" s="92" t="s">
        <v>137</v>
      </c>
      <c r="D106" s="93">
        <v>1.0147778670000001</v>
      </c>
      <c r="E106" s="94">
        <v>1370.48</v>
      </c>
      <c r="F106" s="95">
        <v>8538.5</v>
      </c>
      <c r="G106" s="95">
        <v>6156</v>
      </c>
      <c r="H106" s="96">
        <v>2741.7200000000003</v>
      </c>
      <c r="I106" s="97">
        <v>0.24745286333294308</v>
      </c>
      <c r="J106" s="98">
        <v>0.26835607537361911</v>
      </c>
      <c r="K106" s="97">
        <v>0.31566183694127098</v>
      </c>
      <c r="L106" s="98">
        <v>0.26904274089524538</v>
      </c>
      <c r="M106" s="99">
        <f t="shared" si="35"/>
        <v>432.60823429127305</v>
      </c>
      <c r="N106" s="100">
        <f t="shared" si="36"/>
        <v>2695.2785947230423</v>
      </c>
      <c r="O106" s="100">
        <f t="shared" si="37"/>
        <v>1656.2271129511305</v>
      </c>
      <c r="P106" s="96">
        <v>2228.14</v>
      </c>
      <c r="Q106" s="107">
        <f t="shared" si="38"/>
        <v>432.60823429127305</v>
      </c>
      <c r="R106" s="108">
        <f t="shared" si="39"/>
        <v>2688.2309889779362</v>
      </c>
      <c r="S106" s="108">
        <f t="shared" si="40"/>
        <v>2395.3365951990636</v>
      </c>
      <c r="T106" s="109">
        <f t="shared" si="41"/>
        <v>1228.6659601290528</v>
      </c>
      <c r="U106" s="107">
        <f t="shared" si="42"/>
        <v>18806.7</v>
      </c>
      <c r="V106" s="108">
        <f t="shared" si="43"/>
        <v>4839.762692682225</v>
      </c>
      <c r="W106" s="108">
        <f t="shared" si="44"/>
        <v>6744.8417785973261</v>
      </c>
      <c r="X106" s="107">
        <f t="shared" si="45"/>
        <v>19084.622911308903</v>
      </c>
      <c r="Y106" s="108">
        <f t="shared" si="46"/>
        <v>4911.2840620662446</v>
      </c>
      <c r="Z106" s="108">
        <f t="shared" si="47"/>
        <v>6844.5161533374812</v>
      </c>
      <c r="AA106" s="110">
        <f t="shared" si="48"/>
        <v>671203.35794087965</v>
      </c>
      <c r="AB106" s="42">
        <f t="shared" si="49"/>
        <v>79954.787311948909</v>
      </c>
      <c r="AC106" s="42">
        <f t="shared" si="50"/>
        <v>97430.397383442512</v>
      </c>
      <c r="AD106" s="111">
        <f t="shared" si="51"/>
        <v>848589</v>
      </c>
    </row>
    <row r="107" spans="1:30" ht="15.5" x14ac:dyDescent="0.35">
      <c r="A107" s="26" t="s">
        <v>131</v>
      </c>
      <c r="B107" s="27">
        <v>886</v>
      </c>
      <c r="C107" s="92" t="s">
        <v>138</v>
      </c>
      <c r="D107" s="93">
        <v>1.006470475070218</v>
      </c>
      <c r="E107" s="94">
        <v>21763.83</v>
      </c>
      <c r="F107" s="95">
        <v>127067.5</v>
      </c>
      <c r="G107" s="95">
        <v>94304.5</v>
      </c>
      <c r="H107" s="96">
        <v>34841.21</v>
      </c>
      <c r="I107" s="97">
        <v>0.26029747383332019</v>
      </c>
      <c r="J107" s="98">
        <v>0.26040946940847748</v>
      </c>
      <c r="K107" s="97">
        <v>0.29230383886449851</v>
      </c>
      <c r="L107" s="98">
        <v>0.19346745573721316</v>
      </c>
      <c r="M107" s="99">
        <f t="shared" si="35"/>
        <v>6361.6510573943387</v>
      </c>
      <c r="N107" s="100">
        <f t="shared" si="36"/>
        <v>37142.318044914668</v>
      </c>
      <c r="O107" s="100">
        <f t="shared" si="37"/>
        <v>18244.85167957002</v>
      </c>
      <c r="P107" s="96">
        <v>16424.68</v>
      </c>
      <c r="Q107" s="107">
        <f t="shared" si="38"/>
        <v>6361.6510573943387</v>
      </c>
      <c r="R107" s="108">
        <f t="shared" si="39"/>
        <v>37045.19843191719</v>
      </c>
      <c r="S107" s="108">
        <f t="shared" si="40"/>
        <v>26386.816494135415</v>
      </c>
      <c r="T107" s="109">
        <f t="shared" si="41"/>
        <v>9057.0813422910833</v>
      </c>
      <c r="U107" s="107">
        <f t="shared" si="42"/>
        <v>277977.04000000004</v>
      </c>
      <c r="V107" s="108">
        <f t="shared" si="43"/>
        <v>72371.185043734353</v>
      </c>
      <c r="W107" s="108">
        <f t="shared" si="44"/>
        <v>78850.747325738033</v>
      </c>
      <c r="X107" s="107">
        <f t="shared" si="45"/>
        <v>279775.68350741302</v>
      </c>
      <c r="Y107" s="108">
        <f t="shared" si="46"/>
        <v>72839.460992361972</v>
      </c>
      <c r="Z107" s="108">
        <f t="shared" si="47"/>
        <v>79360.949120577279</v>
      </c>
      <c r="AA107" s="110">
        <f t="shared" si="48"/>
        <v>9839669.3040816933</v>
      </c>
      <c r="AB107" s="42">
        <f t="shared" si="49"/>
        <v>1185812.821649563</v>
      </c>
      <c r="AC107" s="42">
        <f t="shared" si="50"/>
        <v>1129688.1527227741</v>
      </c>
      <c r="AD107" s="111">
        <f t="shared" si="51"/>
        <v>12155170</v>
      </c>
    </row>
    <row r="108" spans="1:30" ht="15.5" x14ac:dyDescent="0.35">
      <c r="A108" s="26" t="s">
        <v>131</v>
      </c>
      <c r="B108" s="27">
        <v>887</v>
      </c>
      <c r="C108" s="92" t="s">
        <v>139</v>
      </c>
      <c r="D108" s="93">
        <v>1.000735618</v>
      </c>
      <c r="E108" s="94">
        <v>4162.7</v>
      </c>
      <c r="F108" s="95">
        <v>25820</v>
      </c>
      <c r="G108" s="95">
        <v>18985</v>
      </c>
      <c r="H108" s="96">
        <v>6632.7999999999993</v>
      </c>
      <c r="I108" s="97">
        <v>0.26856337141916758</v>
      </c>
      <c r="J108" s="98">
        <v>0.27642327068431344</v>
      </c>
      <c r="K108" s="97">
        <v>0.29366496113761181</v>
      </c>
      <c r="L108" s="98">
        <v>0.20713731297446925</v>
      </c>
      <c r="M108" s="99">
        <f t="shared" ref="M108:M139" si="52">K108*E108</f>
        <v>1222.4391337275367</v>
      </c>
      <c r="N108" s="100">
        <f t="shared" ref="N108:N139" si="53">K108*F108</f>
        <v>7582.4292965731374</v>
      </c>
      <c r="O108" s="100">
        <f t="shared" ref="O108:O139" si="54">L108*G108</f>
        <v>3932.5018868202988</v>
      </c>
      <c r="P108" s="96">
        <v>4074.2899999999995</v>
      </c>
      <c r="Q108" s="107">
        <f t="shared" ref="Q108:Q139" si="55">M108</f>
        <v>1222.4391337275367</v>
      </c>
      <c r="R108" s="108">
        <f t="shared" ref="R108:R139" si="56">N108*$M$10/N$10</f>
        <v>7562.6027849921038</v>
      </c>
      <c r="S108" s="108">
        <f t="shared" ref="S108:S139" si="57">O108*$M$10/O$10</f>
        <v>5687.4239085518266</v>
      </c>
      <c r="T108" s="109">
        <f t="shared" ref="T108:T139" si="58">P108*$M$10/P$10</f>
        <v>2246.690708256303</v>
      </c>
      <c r="U108" s="107">
        <f t="shared" ref="U108:U139" si="59">E108+F108+G108+H108</f>
        <v>55600.5</v>
      </c>
      <c r="V108" s="108">
        <f t="shared" ref="V108:V139" si="60">I108*(E108+F108)+J108*(G108+H108)</f>
        <v>15133.61105998608</v>
      </c>
      <c r="W108" s="108">
        <f t="shared" ref="W108:W139" si="61">Q108+R108+S108+T108</f>
        <v>16719.156535527771</v>
      </c>
      <c r="X108" s="107">
        <f t="shared" ref="X108:X139" si="62">$D108*U108</f>
        <v>55641.400728608998</v>
      </c>
      <c r="Y108" s="108">
        <f t="shared" ref="Y108:Y139" si="63">$D108*V108</f>
        <v>15144.743616686805</v>
      </c>
      <c r="Z108" s="108">
        <f t="shared" ref="Z108:Z139" si="64">$D108*W108</f>
        <v>16731.455448020122</v>
      </c>
      <c r="AA108" s="110">
        <f t="shared" ref="AA108:AA139" si="65">$B$4*X108/$X$11</f>
        <v>1956899.8131708477</v>
      </c>
      <c r="AB108" s="42">
        <f t="shared" ref="AB108:AB139" si="66">$B$5*Y108/$Y$11</f>
        <v>246553.59768719005</v>
      </c>
      <c r="AC108" s="42">
        <f t="shared" ref="AC108:AC139" si="67">$B$6*Z108/$Z$11</f>
        <v>238169.1147458363</v>
      </c>
      <c r="AD108" s="111">
        <f t="shared" ref="AD108:AD139" si="68">ROUND(AA108+AB108+AC108,0)</f>
        <v>2441623</v>
      </c>
    </row>
    <row r="109" spans="1:30" ht="15.5" x14ac:dyDescent="0.35">
      <c r="A109" s="26" t="s">
        <v>131</v>
      </c>
      <c r="B109" s="27">
        <v>826</v>
      </c>
      <c r="C109" s="92" t="s">
        <v>140</v>
      </c>
      <c r="D109" s="93">
        <v>1.0298804109999999</v>
      </c>
      <c r="E109" s="94">
        <v>4583.7299999999996</v>
      </c>
      <c r="F109" s="95">
        <v>26780</v>
      </c>
      <c r="G109" s="95">
        <v>19263</v>
      </c>
      <c r="H109" s="96">
        <v>7398.5899999999992</v>
      </c>
      <c r="I109" s="97">
        <v>0.24422511154031648</v>
      </c>
      <c r="J109" s="98">
        <v>0.27384620539011073</v>
      </c>
      <c r="K109" s="97">
        <v>0.29889427532473739</v>
      </c>
      <c r="L109" s="98">
        <v>0.22234976714618057</v>
      </c>
      <c r="M109" s="99">
        <f t="shared" si="52"/>
        <v>1370.0506566342583</v>
      </c>
      <c r="N109" s="100">
        <f t="shared" si="53"/>
        <v>8004.3886931964671</v>
      </c>
      <c r="O109" s="100">
        <f t="shared" si="54"/>
        <v>4283.1235645368761</v>
      </c>
      <c r="P109" s="96">
        <v>4198.4299999999985</v>
      </c>
      <c r="Q109" s="107">
        <f t="shared" si="55"/>
        <v>1370.0506566342583</v>
      </c>
      <c r="R109" s="108">
        <f t="shared" si="56"/>
        <v>7983.4588435509877</v>
      </c>
      <c r="S109" s="108">
        <f t="shared" si="57"/>
        <v>6194.5143487077785</v>
      </c>
      <c r="T109" s="109">
        <f t="shared" si="58"/>
        <v>2315.1453799961482</v>
      </c>
      <c r="U109" s="107">
        <f t="shared" si="59"/>
        <v>58025.319999999992</v>
      </c>
      <c r="V109" s="108">
        <f t="shared" si="60"/>
        <v>14960.985708737291</v>
      </c>
      <c r="W109" s="108">
        <f t="shared" si="61"/>
        <v>17863.169228889172</v>
      </c>
      <c r="X109" s="107">
        <f t="shared" si="62"/>
        <v>59759.140410006512</v>
      </c>
      <c r="Y109" s="108">
        <f t="shared" si="63"/>
        <v>15408.026110679486</v>
      </c>
      <c r="Z109" s="108">
        <f t="shared" si="64"/>
        <v>18396.928067210931</v>
      </c>
      <c r="AA109" s="110">
        <f t="shared" si="65"/>
        <v>2101720.1071910486</v>
      </c>
      <c r="AB109" s="42">
        <f t="shared" si="66"/>
        <v>250839.78751944503</v>
      </c>
      <c r="AC109" s="42">
        <f t="shared" si="67"/>
        <v>261876.80357054295</v>
      </c>
      <c r="AD109" s="111">
        <f t="shared" si="68"/>
        <v>2614437</v>
      </c>
    </row>
    <row r="110" spans="1:30" ht="15.5" x14ac:dyDescent="0.35">
      <c r="A110" s="26" t="s">
        <v>131</v>
      </c>
      <c r="B110" s="27">
        <v>931</v>
      </c>
      <c r="C110" s="92" t="s">
        <v>141</v>
      </c>
      <c r="D110" s="93">
        <v>1.02312296</v>
      </c>
      <c r="E110" s="94">
        <v>9474.11</v>
      </c>
      <c r="F110" s="95">
        <v>52588.5</v>
      </c>
      <c r="G110" s="95">
        <v>36836.5</v>
      </c>
      <c r="H110" s="96">
        <v>15234.589999999998</v>
      </c>
      <c r="I110" s="97">
        <v>0.15953896230405742</v>
      </c>
      <c r="J110" s="98">
        <v>0.19456161994428239</v>
      </c>
      <c r="K110" s="97">
        <v>0.29437832623623555</v>
      </c>
      <c r="L110" s="98">
        <v>0.22762589432002073</v>
      </c>
      <c r="M110" s="99">
        <f t="shared" si="52"/>
        <v>2788.9726443779819</v>
      </c>
      <c r="N110" s="100">
        <f t="shared" si="53"/>
        <v>15480.914609274274</v>
      </c>
      <c r="O110" s="100">
        <f t="shared" si="54"/>
        <v>8384.941256119444</v>
      </c>
      <c r="P110" s="96">
        <v>7883.3599999999979</v>
      </c>
      <c r="Q110" s="107">
        <f t="shared" si="55"/>
        <v>2788.9726443779819</v>
      </c>
      <c r="R110" s="108">
        <f t="shared" si="56"/>
        <v>15440.435163864282</v>
      </c>
      <c r="S110" s="108">
        <f t="shared" si="57"/>
        <v>12126.813093639978</v>
      </c>
      <c r="T110" s="109">
        <f t="shared" si="58"/>
        <v>4347.1308281539614</v>
      </c>
      <c r="U110" s="107">
        <f t="shared" si="59"/>
        <v>114133.7</v>
      </c>
      <c r="V110" s="108">
        <f t="shared" si="60"/>
        <v>20032.440019945941</v>
      </c>
      <c r="W110" s="108">
        <f t="shared" si="61"/>
        <v>34703.3517300362</v>
      </c>
      <c r="X110" s="107">
        <f t="shared" si="62"/>
        <v>116772.80897975199</v>
      </c>
      <c r="Y110" s="108">
        <f t="shared" si="63"/>
        <v>20495.649329229553</v>
      </c>
      <c r="Z110" s="108">
        <f t="shared" si="64"/>
        <v>35505.79594395576</v>
      </c>
      <c r="AA110" s="110">
        <f t="shared" si="65"/>
        <v>4106882.3768560872</v>
      </c>
      <c r="AB110" s="42">
        <f t="shared" si="66"/>
        <v>333665.34336631367</v>
      </c>
      <c r="AC110" s="42">
        <f t="shared" si="67"/>
        <v>505418.31310431001</v>
      </c>
      <c r="AD110" s="111">
        <f t="shared" si="68"/>
        <v>4945966</v>
      </c>
    </row>
    <row r="111" spans="1:30" ht="15.5" x14ac:dyDescent="0.35">
      <c r="A111" s="26" t="s">
        <v>131</v>
      </c>
      <c r="B111" s="27">
        <v>851</v>
      </c>
      <c r="C111" s="92" t="s">
        <v>142</v>
      </c>
      <c r="D111" s="93">
        <v>1.0147778670000001</v>
      </c>
      <c r="E111" s="94">
        <v>2799.83</v>
      </c>
      <c r="F111" s="95">
        <v>15769</v>
      </c>
      <c r="G111" s="95">
        <v>10765.5</v>
      </c>
      <c r="H111" s="96">
        <v>3963.6200000000003</v>
      </c>
      <c r="I111" s="97">
        <v>0.32665356078381641</v>
      </c>
      <c r="J111" s="98">
        <v>0.39327512539476123</v>
      </c>
      <c r="K111" s="97">
        <v>0.33402163563930981</v>
      </c>
      <c r="L111" s="98">
        <v>0.26996567859380149</v>
      </c>
      <c r="M111" s="99">
        <f t="shared" si="52"/>
        <v>935.20379611200872</v>
      </c>
      <c r="N111" s="100">
        <f t="shared" si="53"/>
        <v>5267.1871723962768</v>
      </c>
      <c r="O111" s="100">
        <f t="shared" si="54"/>
        <v>2906.3155129015699</v>
      </c>
      <c r="P111" s="96">
        <v>3272.84</v>
      </c>
      <c r="Q111" s="107">
        <f t="shared" si="55"/>
        <v>935.20379611200872</v>
      </c>
      <c r="R111" s="108">
        <f t="shared" si="56"/>
        <v>5253.4145484273095</v>
      </c>
      <c r="S111" s="108">
        <f t="shared" si="57"/>
        <v>4203.2906301379207</v>
      </c>
      <c r="T111" s="109">
        <f t="shared" si="58"/>
        <v>1804.7461564124201</v>
      </c>
      <c r="U111" s="107">
        <f t="shared" si="59"/>
        <v>33297.950000000004</v>
      </c>
      <c r="V111" s="108">
        <f t="shared" si="60"/>
        <v>11858.170954043839</v>
      </c>
      <c r="W111" s="108">
        <f t="shared" si="61"/>
        <v>12196.655131089659</v>
      </c>
      <c r="X111" s="107">
        <f t="shared" si="62"/>
        <v>33790.022676472654</v>
      </c>
      <c r="Y111" s="108">
        <f t="shared" si="63"/>
        <v>12033.409427265962</v>
      </c>
      <c r="Z111" s="108">
        <f t="shared" si="64"/>
        <v>12376.895678461771</v>
      </c>
      <c r="AA111" s="110">
        <f t="shared" si="65"/>
        <v>1188390.087178905</v>
      </c>
      <c r="AB111" s="42">
        <f t="shared" si="66"/>
        <v>195901.65814800584</v>
      </c>
      <c r="AC111" s="42">
        <f t="shared" si="67"/>
        <v>176182.77717672355</v>
      </c>
      <c r="AD111" s="111">
        <f t="shared" si="68"/>
        <v>1560475</v>
      </c>
    </row>
    <row r="112" spans="1:30" ht="15.5" x14ac:dyDescent="0.35">
      <c r="A112" s="26" t="s">
        <v>131</v>
      </c>
      <c r="B112" s="27">
        <v>870</v>
      </c>
      <c r="C112" s="92" t="s">
        <v>143</v>
      </c>
      <c r="D112" s="93">
        <v>1.0361966149999999</v>
      </c>
      <c r="E112" s="94">
        <v>2562.16</v>
      </c>
      <c r="F112" s="95">
        <v>13102</v>
      </c>
      <c r="G112" s="95">
        <v>8192</v>
      </c>
      <c r="H112" s="96">
        <v>4633.4399999999978</v>
      </c>
      <c r="I112" s="97">
        <v>0.22258714763572848</v>
      </c>
      <c r="J112" s="98">
        <v>0.24007028933111182</v>
      </c>
      <c r="K112" s="97">
        <v>0.32861882721904911</v>
      </c>
      <c r="L112" s="98">
        <v>0.2107798680235255</v>
      </c>
      <c r="M112" s="99">
        <f t="shared" si="52"/>
        <v>841.97401434755886</v>
      </c>
      <c r="N112" s="100">
        <f t="shared" si="53"/>
        <v>4305.5638742239817</v>
      </c>
      <c r="O112" s="100">
        <f t="shared" si="54"/>
        <v>1726.7086788487209</v>
      </c>
      <c r="P112" s="96">
        <v>3625.6199999999972</v>
      </c>
      <c r="Q112" s="107">
        <f t="shared" si="55"/>
        <v>841.97401434755886</v>
      </c>
      <c r="R112" s="108">
        <f t="shared" si="56"/>
        <v>4294.3056997423864</v>
      </c>
      <c r="S112" s="108">
        <f t="shared" si="57"/>
        <v>2497.271331541237</v>
      </c>
      <c r="T112" s="109">
        <f t="shared" si="58"/>
        <v>1999.2800624570687</v>
      </c>
      <c r="U112" s="107">
        <f t="shared" si="59"/>
        <v>28489.599999999999</v>
      </c>
      <c r="V112" s="108">
        <f t="shared" si="60"/>
        <v>6565.6477861084877</v>
      </c>
      <c r="W112" s="108">
        <f t="shared" si="61"/>
        <v>9632.8311080882504</v>
      </c>
      <c r="X112" s="107">
        <f t="shared" si="62"/>
        <v>29520.827082703996</v>
      </c>
      <c r="Y112" s="108">
        <f t="shared" si="63"/>
        <v>6803.3020112478589</v>
      </c>
      <c r="Z112" s="108">
        <f t="shared" si="64"/>
        <v>9981.5069870677435</v>
      </c>
      <c r="AA112" s="110">
        <f t="shared" si="65"/>
        <v>1038243.1111783506</v>
      </c>
      <c r="AB112" s="42">
        <f t="shared" si="66"/>
        <v>110756.48617633143</v>
      </c>
      <c r="AC112" s="42">
        <f t="shared" si="67"/>
        <v>142084.8706393092</v>
      </c>
      <c r="AD112" s="111">
        <f t="shared" si="68"/>
        <v>1291084</v>
      </c>
    </row>
    <row r="113" spans="1:30" ht="15.5" x14ac:dyDescent="0.35">
      <c r="A113" s="26" t="s">
        <v>131</v>
      </c>
      <c r="B113" s="27">
        <v>871</v>
      </c>
      <c r="C113" s="92" t="s">
        <v>144</v>
      </c>
      <c r="D113" s="93">
        <v>1.058528098</v>
      </c>
      <c r="E113" s="94">
        <v>2661.27</v>
      </c>
      <c r="F113" s="95">
        <v>16452</v>
      </c>
      <c r="G113" s="95">
        <v>12544</v>
      </c>
      <c r="H113" s="96">
        <v>4124.05</v>
      </c>
      <c r="I113" s="97">
        <v>0.21304400680768298</v>
      </c>
      <c r="J113" s="98">
        <v>0.22855548469387763</v>
      </c>
      <c r="K113" s="97">
        <v>0.31085911702872937</v>
      </c>
      <c r="L113" s="98">
        <v>0.1699171151812344</v>
      </c>
      <c r="M113" s="99">
        <f t="shared" si="52"/>
        <v>827.28004237504661</v>
      </c>
      <c r="N113" s="100">
        <f t="shared" si="53"/>
        <v>5114.2541933566554</v>
      </c>
      <c r="O113" s="100">
        <f t="shared" si="54"/>
        <v>2131.4402928334043</v>
      </c>
      <c r="P113" s="96">
        <v>1861.35</v>
      </c>
      <c r="Q113" s="107">
        <f t="shared" si="55"/>
        <v>827.28004237504661</v>
      </c>
      <c r="R113" s="108">
        <f t="shared" si="56"/>
        <v>5100.8814580462504</v>
      </c>
      <c r="S113" s="108">
        <f t="shared" si="57"/>
        <v>3082.6188594440114</v>
      </c>
      <c r="T113" s="109">
        <f t="shared" si="58"/>
        <v>1026.4065026821531</v>
      </c>
      <c r="U113" s="107">
        <f t="shared" si="59"/>
        <v>35781.32</v>
      </c>
      <c r="V113" s="108">
        <f t="shared" si="60"/>
        <v>7881.5418706488699</v>
      </c>
      <c r="W113" s="108">
        <f t="shared" si="61"/>
        <v>10037.186862547462</v>
      </c>
      <c r="X113" s="107">
        <f t="shared" si="62"/>
        <v>37875.532603529362</v>
      </c>
      <c r="Y113" s="108">
        <f t="shared" si="63"/>
        <v>8342.8335256453101</v>
      </c>
      <c r="Z113" s="108">
        <f t="shared" si="64"/>
        <v>10624.644318882953</v>
      </c>
      <c r="AA113" s="110">
        <f t="shared" si="65"/>
        <v>1332076.8655179376</v>
      </c>
      <c r="AB113" s="42">
        <f t="shared" si="66"/>
        <v>135819.7717118669</v>
      </c>
      <c r="AC113" s="42">
        <f t="shared" si="67"/>
        <v>151239.80933871283</v>
      </c>
      <c r="AD113" s="111">
        <f t="shared" si="68"/>
        <v>1619136</v>
      </c>
    </row>
    <row r="114" spans="1:30" ht="15.5" x14ac:dyDescent="0.35">
      <c r="A114" s="26" t="s">
        <v>131</v>
      </c>
      <c r="B114" s="27">
        <v>852</v>
      </c>
      <c r="C114" s="92" t="s">
        <v>145</v>
      </c>
      <c r="D114" s="93">
        <v>1.0147778670000001</v>
      </c>
      <c r="E114" s="94">
        <v>3027.6</v>
      </c>
      <c r="F114" s="95">
        <v>19142</v>
      </c>
      <c r="G114" s="95">
        <v>13157</v>
      </c>
      <c r="H114" s="96">
        <v>3798.2000000000116</v>
      </c>
      <c r="I114" s="97">
        <v>0.34985894890815999</v>
      </c>
      <c r="J114" s="98">
        <v>0.39446682374401443</v>
      </c>
      <c r="K114" s="97">
        <v>0.32538550994935544</v>
      </c>
      <c r="L114" s="98">
        <v>0.24828384112466256</v>
      </c>
      <c r="M114" s="99">
        <f t="shared" si="52"/>
        <v>985.13716992266848</v>
      </c>
      <c r="N114" s="100">
        <f t="shared" si="53"/>
        <v>6228.5294314505618</v>
      </c>
      <c r="O114" s="100">
        <f t="shared" si="54"/>
        <v>3266.6704976771853</v>
      </c>
      <c r="P114" s="96">
        <v>3388.3800000000019</v>
      </c>
      <c r="Q114" s="107">
        <f t="shared" si="55"/>
        <v>985.13716992266848</v>
      </c>
      <c r="R114" s="108">
        <f t="shared" si="56"/>
        <v>6212.2430928543981</v>
      </c>
      <c r="S114" s="108">
        <f t="shared" si="57"/>
        <v>4724.4579721924774</v>
      </c>
      <c r="T114" s="109">
        <f t="shared" si="58"/>
        <v>1868.4585196540984</v>
      </c>
      <c r="U114" s="107">
        <f t="shared" si="59"/>
        <v>39124.80000000001</v>
      </c>
      <c r="V114" s="108">
        <f t="shared" si="60"/>
        <v>14444.496843658861</v>
      </c>
      <c r="W114" s="108">
        <f t="shared" si="61"/>
        <v>13790.296754623643</v>
      </c>
      <c r="X114" s="107">
        <f t="shared" si="62"/>
        <v>39702.981090801615</v>
      </c>
      <c r="Y114" s="108">
        <f t="shared" si="63"/>
        <v>14657.955696896372</v>
      </c>
      <c r="Z114" s="108">
        <f t="shared" si="64"/>
        <v>13994.087925954003</v>
      </c>
      <c r="AA114" s="110">
        <f t="shared" si="65"/>
        <v>1396347.9578429675</v>
      </c>
      <c r="AB114" s="42">
        <f t="shared" si="66"/>
        <v>238628.78126423294</v>
      </c>
      <c r="AC114" s="42">
        <f t="shared" si="67"/>
        <v>199203.2040102201</v>
      </c>
      <c r="AD114" s="111">
        <f t="shared" si="68"/>
        <v>1834180</v>
      </c>
    </row>
    <row r="115" spans="1:30" ht="15.5" x14ac:dyDescent="0.35">
      <c r="A115" s="26" t="s">
        <v>131</v>
      </c>
      <c r="B115" s="27">
        <v>936</v>
      </c>
      <c r="C115" s="92" t="s">
        <v>146</v>
      </c>
      <c r="D115" s="93">
        <v>1.058528098</v>
      </c>
      <c r="E115" s="94">
        <v>17084.59</v>
      </c>
      <c r="F115" s="95">
        <v>86956</v>
      </c>
      <c r="G115" s="95">
        <v>60586</v>
      </c>
      <c r="H115" s="96">
        <v>25732.779999999988</v>
      </c>
      <c r="I115" s="97">
        <v>0.14406905850196591</v>
      </c>
      <c r="J115" s="98">
        <v>0.16018841690621183</v>
      </c>
      <c r="K115" s="97">
        <v>0.23967375199964674</v>
      </c>
      <c r="L115" s="98">
        <v>0.18841503511297367</v>
      </c>
      <c r="M115" s="99">
        <f t="shared" si="52"/>
        <v>4094.7277866756449</v>
      </c>
      <c r="N115" s="100">
        <f t="shared" si="53"/>
        <v>20841.070778881283</v>
      </c>
      <c r="O115" s="100">
        <f t="shared" si="54"/>
        <v>11415.313317354623</v>
      </c>
      <c r="P115" s="96">
        <v>11132.349999999997</v>
      </c>
      <c r="Q115" s="107">
        <f t="shared" si="55"/>
        <v>4094.7277866756449</v>
      </c>
      <c r="R115" s="108">
        <f t="shared" si="56"/>
        <v>20786.575614469348</v>
      </c>
      <c r="S115" s="108">
        <f t="shared" si="57"/>
        <v>16509.521865030332</v>
      </c>
      <c r="T115" s="109">
        <f t="shared" si="58"/>
        <v>6138.725349952274</v>
      </c>
      <c r="U115" s="107">
        <f t="shared" si="59"/>
        <v>190359.37</v>
      </c>
      <c r="V115" s="108">
        <f t="shared" si="60"/>
        <v>28816.298564764627</v>
      </c>
      <c r="W115" s="108">
        <f t="shared" si="61"/>
        <v>47529.550616127599</v>
      </c>
      <c r="X115" s="107">
        <f t="shared" si="62"/>
        <v>201500.74186257826</v>
      </c>
      <c r="Y115" s="108">
        <f t="shared" si="63"/>
        <v>30502.861711160433</v>
      </c>
      <c r="Z115" s="108">
        <f t="shared" si="64"/>
        <v>50311.36481248428</v>
      </c>
      <c r="AA115" s="110">
        <f t="shared" si="65"/>
        <v>7086751.2129672486</v>
      </c>
      <c r="AB115" s="42">
        <f t="shared" si="66"/>
        <v>496580.89202349348</v>
      </c>
      <c r="AC115" s="42">
        <f t="shared" si="67"/>
        <v>716172.79538356792</v>
      </c>
      <c r="AD115" s="111">
        <f t="shared" si="68"/>
        <v>8299505</v>
      </c>
    </row>
    <row r="116" spans="1:30" ht="15.5" x14ac:dyDescent="0.35">
      <c r="A116" s="26" t="s">
        <v>131</v>
      </c>
      <c r="B116" s="27">
        <v>869</v>
      </c>
      <c r="C116" s="92" t="s">
        <v>147</v>
      </c>
      <c r="D116" s="93">
        <v>1.0361966149999999</v>
      </c>
      <c r="E116" s="94">
        <v>2141.23</v>
      </c>
      <c r="F116" s="95">
        <v>12362</v>
      </c>
      <c r="G116" s="95">
        <v>10438</v>
      </c>
      <c r="H116" s="96">
        <v>3266.4199999999992</v>
      </c>
      <c r="I116" s="97">
        <v>0.15764615218942243</v>
      </c>
      <c r="J116" s="98">
        <v>0.17372150928940813</v>
      </c>
      <c r="K116" s="97">
        <v>0.31196481751324201</v>
      </c>
      <c r="L116" s="98">
        <v>0.22911263807261584</v>
      </c>
      <c r="M116" s="99">
        <f t="shared" si="52"/>
        <v>667.98842620387916</v>
      </c>
      <c r="N116" s="100">
        <f t="shared" si="53"/>
        <v>3856.5090740986975</v>
      </c>
      <c r="O116" s="100">
        <f t="shared" si="54"/>
        <v>2391.4777162019641</v>
      </c>
      <c r="P116" s="96">
        <v>1254.2800000000007</v>
      </c>
      <c r="Q116" s="107">
        <f t="shared" si="55"/>
        <v>667.98842620387916</v>
      </c>
      <c r="R116" s="108">
        <f t="shared" si="56"/>
        <v>3846.4250866549191</v>
      </c>
      <c r="S116" s="108">
        <f t="shared" si="57"/>
        <v>3458.7008299933987</v>
      </c>
      <c r="T116" s="109">
        <f t="shared" si="58"/>
        <v>691.64915152130004</v>
      </c>
      <c r="U116" s="107">
        <f t="shared" si="59"/>
        <v>28207.649999999998</v>
      </c>
      <c r="V116" s="108">
        <f t="shared" si="60"/>
        <v>4667.1309301541478</v>
      </c>
      <c r="W116" s="108">
        <f t="shared" si="61"/>
        <v>8664.7634943734975</v>
      </c>
      <c r="X116" s="107">
        <f t="shared" si="62"/>
        <v>29228.671447104745</v>
      </c>
      <c r="Y116" s="108">
        <f t="shared" si="63"/>
        <v>4836.0652715875294</v>
      </c>
      <c r="Z116" s="108">
        <f t="shared" si="64"/>
        <v>8978.3986026453895</v>
      </c>
      <c r="AA116" s="110">
        <f t="shared" si="65"/>
        <v>1027968.0407948865</v>
      </c>
      <c r="AB116" s="42">
        <f t="shared" si="66"/>
        <v>78730.239450618828</v>
      </c>
      <c r="AC116" s="42">
        <f t="shared" si="67"/>
        <v>127805.81185364515</v>
      </c>
      <c r="AD116" s="111">
        <f t="shared" si="68"/>
        <v>1234504</v>
      </c>
    </row>
    <row r="117" spans="1:30" ht="15.5" x14ac:dyDescent="0.35">
      <c r="A117" s="26" t="s">
        <v>131</v>
      </c>
      <c r="B117" s="27">
        <v>938</v>
      </c>
      <c r="C117" s="92" t="s">
        <v>148</v>
      </c>
      <c r="D117" s="93">
        <v>1.0098146299316559</v>
      </c>
      <c r="E117" s="94">
        <v>11315.25</v>
      </c>
      <c r="F117" s="95">
        <v>63705.5</v>
      </c>
      <c r="G117" s="95">
        <v>46182.5</v>
      </c>
      <c r="H117" s="96">
        <v>16521.7</v>
      </c>
      <c r="I117" s="97">
        <v>0.15030375410867158</v>
      </c>
      <c r="J117" s="98">
        <v>0.17571400731871031</v>
      </c>
      <c r="K117" s="97">
        <v>0.30770955067923583</v>
      </c>
      <c r="L117" s="98">
        <v>0.23164230912396247</v>
      </c>
      <c r="M117" s="99">
        <f t="shared" si="52"/>
        <v>3481.8104933232235</v>
      </c>
      <c r="N117" s="100">
        <f t="shared" si="53"/>
        <v>19602.790780796058</v>
      </c>
      <c r="O117" s="100">
        <f t="shared" si="54"/>
        <v>10697.820941117398</v>
      </c>
      <c r="P117" s="96">
        <v>9712.6599999999926</v>
      </c>
      <c r="Q117" s="107">
        <f t="shared" si="55"/>
        <v>3481.8104933232235</v>
      </c>
      <c r="R117" s="108">
        <f t="shared" si="56"/>
        <v>19551.533466914916</v>
      </c>
      <c r="S117" s="108">
        <f t="shared" si="57"/>
        <v>15471.840660479207</v>
      </c>
      <c r="T117" s="109">
        <f t="shared" si="58"/>
        <v>5355.863960212122</v>
      </c>
      <c r="U117" s="107">
        <f t="shared" si="59"/>
        <v>137724.95000000001</v>
      </c>
      <c r="V117" s="108">
        <f t="shared" si="60"/>
        <v>22293.906618761997</v>
      </c>
      <c r="W117" s="108">
        <f t="shared" si="61"/>
        <v>43861.048580929477</v>
      </c>
      <c r="X117" s="107">
        <f t="shared" si="62"/>
        <v>139076.66941660582</v>
      </c>
      <c r="Y117" s="108">
        <f t="shared" si="63"/>
        <v>22512.713061956041</v>
      </c>
      <c r="Z117" s="108">
        <f t="shared" si="64"/>
        <v>44291.528541165681</v>
      </c>
      <c r="AA117" s="110">
        <f t="shared" si="65"/>
        <v>4891305.8412248828</v>
      </c>
      <c r="AB117" s="42">
        <f t="shared" si="66"/>
        <v>366502.76423358516</v>
      </c>
      <c r="AC117" s="42">
        <f t="shared" si="67"/>
        <v>630481.56068440829</v>
      </c>
      <c r="AD117" s="111">
        <f t="shared" si="68"/>
        <v>5888290</v>
      </c>
    </row>
    <row r="118" spans="1:30" ht="15.5" x14ac:dyDescent="0.35">
      <c r="A118" s="26" t="s">
        <v>131</v>
      </c>
      <c r="B118" s="27">
        <v>868</v>
      </c>
      <c r="C118" s="92" t="s">
        <v>149</v>
      </c>
      <c r="D118" s="93">
        <v>1.058528098</v>
      </c>
      <c r="E118" s="94">
        <v>2254.9299999999998</v>
      </c>
      <c r="F118" s="95">
        <v>10749</v>
      </c>
      <c r="G118" s="95">
        <v>9178</v>
      </c>
      <c r="H118" s="96">
        <v>4324.21</v>
      </c>
      <c r="I118" s="97">
        <v>0.14668402939261463</v>
      </c>
      <c r="J118" s="98">
        <v>0.17790608998801616</v>
      </c>
      <c r="K118" s="97">
        <v>0.29101994152366634</v>
      </c>
      <c r="L118" s="98">
        <v>0.22941763548453631</v>
      </c>
      <c r="M118" s="99">
        <f t="shared" si="52"/>
        <v>656.22959673996093</v>
      </c>
      <c r="N118" s="100">
        <f t="shared" si="53"/>
        <v>3128.1733514378893</v>
      </c>
      <c r="O118" s="100">
        <f t="shared" si="54"/>
        <v>2105.5950584770744</v>
      </c>
      <c r="P118" s="96">
        <v>1861.6100000000001</v>
      </c>
      <c r="Q118" s="107">
        <f t="shared" si="55"/>
        <v>656.22959673996093</v>
      </c>
      <c r="R118" s="108">
        <f t="shared" si="56"/>
        <v>3119.9938138841671</v>
      </c>
      <c r="S118" s="108">
        <f t="shared" si="57"/>
        <v>3045.2399062913223</v>
      </c>
      <c r="T118" s="109">
        <f t="shared" si="58"/>
        <v>1026.5498747995398</v>
      </c>
      <c r="U118" s="107">
        <f t="shared" si="59"/>
        <v>26506.14</v>
      </c>
      <c r="V118" s="108">
        <f t="shared" si="60"/>
        <v>4309.5942376365947</v>
      </c>
      <c r="W118" s="108">
        <f t="shared" si="61"/>
        <v>7848.0131917149902</v>
      </c>
      <c r="X118" s="107">
        <f t="shared" si="62"/>
        <v>28057.493959521718</v>
      </c>
      <c r="Y118" s="108">
        <f t="shared" si="63"/>
        <v>4561.8265915172251</v>
      </c>
      <c r="Z118" s="108">
        <f t="shared" si="64"/>
        <v>8307.342476904978</v>
      </c>
      <c r="AA118" s="110">
        <f t="shared" si="65"/>
        <v>986777.9022176828</v>
      </c>
      <c r="AB118" s="42">
        <f t="shared" si="66"/>
        <v>74265.684955168632</v>
      </c>
      <c r="AC118" s="42">
        <f t="shared" si="67"/>
        <v>118253.45438487055</v>
      </c>
      <c r="AD118" s="111">
        <f t="shared" si="68"/>
        <v>1179297</v>
      </c>
    </row>
    <row r="119" spans="1:30" ht="15.5" x14ac:dyDescent="0.35">
      <c r="A119" s="26" t="s">
        <v>131</v>
      </c>
      <c r="B119" s="27">
        <v>872</v>
      </c>
      <c r="C119" s="92" t="s">
        <v>150</v>
      </c>
      <c r="D119" s="93">
        <v>1.0361966149999999</v>
      </c>
      <c r="E119" s="94">
        <v>2615.61</v>
      </c>
      <c r="F119" s="95">
        <v>15263</v>
      </c>
      <c r="G119" s="95">
        <v>11191</v>
      </c>
      <c r="H119" s="96">
        <v>2224.08</v>
      </c>
      <c r="I119" s="97">
        <v>9.736781921874535E-2</v>
      </c>
      <c r="J119" s="98">
        <v>0.11303726208560448</v>
      </c>
      <c r="K119" s="97">
        <v>0.23562864964623095</v>
      </c>
      <c r="L119" s="98">
        <v>0.18936291063863134</v>
      </c>
      <c r="M119" s="99">
        <f t="shared" si="52"/>
        <v>616.31265230117822</v>
      </c>
      <c r="N119" s="100">
        <f t="shared" si="53"/>
        <v>3596.400079550423</v>
      </c>
      <c r="O119" s="100">
        <f t="shared" si="54"/>
        <v>2119.1603329569234</v>
      </c>
      <c r="P119" s="96">
        <v>134.76</v>
      </c>
      <c r="Q119" s="107">
        <f t="shared" si="55"/>
        <v>616.31265230117822</v>
      </c>
      <c r="R119" s="108">
        <f t="shared" si="56"/>
        <v>3586.9962242636402</v>
      </c>
      <c r="S119" s="108">
        <f t="shared" si="57"/>
        <v>3064.8588330263187</v>
      </c>
      <c r="T119" s="109">
        <f t="shared" si="58"/>
        <v>74.310871303863834</v>
      </c>
      <c r="U119" s="107">
        <f t="shared" si="59"/>
        <v>31293.690000000002</v>
      </c>
      <c r="V119" s="108">
        <f t="shared" si="60"/>
        <v>3257.2051802218039</v>
      </c>
      <c r="W119" s="108">
        <f t="shared" si="61"/>
        <v>7342.4785808950001</v>
      </c>
      <c r="X119" s="107">
        <f t="shared" si="62"/>
        <v>32426.415648859351</v>
      </c>
      <c r="Y119" s="108">
        <f t="shared" si="63"/>
        <v>3375.1049821062979</v>
      </c>
      <c r="Z119" s="108">
        <f t="shared" si="64"/>
        <v>7608.2514512334019</v>
      </c>
      <c r="AA119" s="110">
        <f t="shared" si="65"/>
        <v>1140432.2302121068</v>
      </c>
      <c r="AB119" s="42">
        <f t="shared" si="66"/>
        <v>54946.07878296417</v>
      </c>
      <c r="AC119" s="42">
        <f t="shared" si="67"/>
        <v>108302.02539961389</v>
      </c>
      <c r="AD119" s="111">
        <f t="shared" si="68"/>
        <v>1303680</v>
      </c>
    </row>
    <row r="120" spans="1:30" ht="15.5" x14ac:dyDescent="0.35">
      <c r="A120" s="26" t="s">
        <v>151</v>
      </c>
      <c r="B120" s="27">
        <v>800</v>
      </c>
      <c r="C120" s="92" t="s">
        <v>152</v>
      </c>
      <c r="D120" s="93">
        <v>1.015227852</v>
      </c>
      <c r="E120" s="94">
        <v>2445.64</v>
      </c>
      <c r="F120" s="95">
        <v>12662</v>
      </c>
      <c r="G120" s="95">
        <v>10973</v>
      </c>
      <c r="H120" s="96">
        <v>4524.8599999999997</v>
      </c>
      <c r="I120" s="97">
        <v>0.16276384589515283</v>
      </c>
      <c r="J120" s="98">
        <v>0.19373063604884261</v>
      </c>
      <c r="K120" s="97">
        <v>0.26345718565255505</v>
      </c>
      <c r="L120" s="98">
        <v>0.20792487669185628</v>
      </c>
      <c r="M120" s="99">
        <f t="shared" si="52"/>
        <v>644.32143151931473</v>
      </c>
      <c r="N120" s="100">
        <f t="shared" si="53"/>
        <v>3335.8948847326519</v>
      </c>
      <c r="O120" s="100">
        <f t="shared" si="54"/>
        <v>2281.559671939739</v>
      </c>
      <c r="P120" s="96">
        <v>2250.06</v>
      </c>
      <c r="Q120" s="107">
        <f t="shared" si="55"/>
        <v>644.32143151931473</v>
      </c>
      <c r="R120" s="108">
        <f t="shared" si="56"/>
        <v>3327.1721975860464</v>
      </c>
      <c r="S120" s="108">
        <f t="shared" si="57"/>
        <v>3299.7306550486855</v>
      </c>
      <c r="T120" s="109">
        <f t="shared" si="58"/>
        <v>1240.7533324871761</v>
      </c>
      <c r="U120" s="107">
        <f t="shared" si="59"/>
        <v>30605.5</v>
      </c>
      <c r="V120" s="108">
        <f t="shared" si="60"/>
        <v>5461.3878639953618</v>
      </c>
      <c r="W120" s="108">
        <f t="shared" si="61"/>
        <v>8511.977616641223</v>
      </c>
      <c r="X120" s="107">
        <f t="shared" si="62"/>
        <v>31071.556024385998</v>
      </c>
      <c r="Y120" s="108">
        <f t="shared" si="63"/>
        <v>5544.5530701028792</v>
      </c>
      <c r="Z120" s="108">
        <f t="shared" si="64"/>
        <v>8641.5967520147478</v>
      </c>
      <c r="AA120" s="110">
        <f t="shared" si="65"/>
        <v>1092782.0181166842</v>
      </c>
      <c r="AB120" s="42">
        <f t="shared" si="66"/>
        <v>90264.28849513155</v>
      </c>
      <c r="AC120" s="42">
        <f t="shared" si="67"/>
        <v>123011.50099057247</v>
      </c>
      <c r="AD120" s="111">
        <f t="shared" si="68"/>
        <v>1306058</v>
      </c>
    </row>
    <row r="121" spans="1:30" ht="15.5" x14ac:dyDescent="0.35">
      <c r="A121" s="26" t="s">
        <v>151</v>
      </c>
      <c r="B121" s="27">
        <v>839</v>
      </c>
      <c r="C121" s="92" t="s">
        <v>153</v>
      </c>
      <c r="D121" s="93">
        <v>1</v>
      </c>
      <c r="E121" s="94">
        <v>4463.88</v>
      </c>
      <c r="F121" s="95">
        <v>26296</v>
      </c>
      <c r="G121" s="95">
        <v>20987.5</v>
      </c>
      <c r="H121" s="96">
        <v>6956.7699999999995</v>
      </c>
      <c r="I121" s="97">
        <v>0.19361318773133745</v>
      </c>
      <c r="J121" s="98">
        <v>0.21675744876813252</v>
      </c>
      <c r="K121" s="97">
        <v>0.27798448374897844</v>
      </c>
      <c r="L121" s="98">
        <v>0.18868885983734809</v>
      </c>
      <c r="M121" s="99">
        <f t="shared" si="52"/>
        <v>1240.88937731739</v>
      </c>
      <c r="N121" s="100">
        <f t="shared" si="53"/>
        <v>7309.8799846631373</v>
      </c>
      <c r="O121" s="100">
        <f t="shared" si="54"/>
        <v>3960.1074458363432</v>
      </c>
      <c r="P121" s="96">
        <v>3149.45</v>
      </c>
      <c r="Q121" s="107">
        <f t="shared" si="55"/>
        <v>1240.88937731739</v>
      </c>
      <c r="R121" s="108">
        <f t="shared" si="56"/>
        <v>7290.7661341406692</v>
      </c>
      <c r="S121" s="108">
        <f t="shared" si="57"/>
        <v>5727.3487505164267</v>
      </c>
      <c r="T121" s="109">
        <f t="shared" si="58"/>
        <v>1736.7050580881119</v>
      </c>
      <c r="U121" s="107">
        <f t="shared" si="59"/>
        <v>58704.15</v>
      </c>
      <c r="V121" s="108">
        <f t="shared" si="60"/>
        <v>12012.647093921276</v>
      </c>
      <c r="W121" s="108">
        <f t="shared" si="61"/>
        <v>15995.709320062597</v>
      </c>
      <c r="X121" s="107">
        <f t="shared" si="62"/>
        <v>58704.15</v>
      </c>
      <c r="Y121" s="108">
        <f t="shared" si="63"/>
        <v>12012.647093921276</v>
      </c>
      <c r="Z121" s="108">
        <f t="shared" si="64"/>
        <v>15995.709320062597</v>
      </c>
      <c r="AA121" s="110">
        <f t="shared" si="65"/>
        <v>2064616.2509041009</v>
      </c>
      <c r="AB121" s="42">
        <f t="shared" si="66"/>
        <v>195563.6512386731</v>
      </c>
      <c r="AC121" s="42">
        <f t="shared" si="67"/>
        <v>227695.90728831911</v>
      </c>
      <c r="AD121" s="111">
        <f t="shared" si="68"/>
        <v>2487876</v>
      </c>
    </row>
    <row r="122" spans="1:30" ht="15.5" x14ac:dyDescent="0.35">
      <c r="A122" s="26" t="s">
        <v>151</v>
      </c>
      <c r="B122" s="27">
        <v>801</v>
      </c>
      <c r="C122" s="92" t="s">
        <v>154</v>
      </c>
      <c r="D122" s="93">
        <v>1.015227852</v>
      </c>
      <c r="E122" s="94">
        <v>6209.07</v>
      </c>
      <c r="F122" s="95">
        <v>33898</v>
      </c>
      <c r="G122" s="95">
        <v>22115.5</v>
      </c>
      <c r="H122" s="96">
        <v>9324.4599999999991</v>
      </c>
      <c r="I122" s="97">
        <v>0.28170717319490324</v>
      </c>
      <c r="J122" s="98">
        <v>0.34175262425211911</v>
      </c>
      <c r="K122" s="97">
        <v>0.32098555564364939</v>
      </c>
      <c r="L122" s="98">
        <v>0.22982714517231906</v>
      </c>
      <c r="M122" s="99">
        <f t="shared" si="52"/>
        <v>1993.021783980314</v>
      </c>
      <c r="N122" s="100">
        <f t="shared" si="53"/>
        <v>10880.768365208427</v>
      </c>
      <c r="O122" s="100">
        <f t="shared" si="54"/>
        <v>5082.7422290584218</v>
      </c>
      <c r="P122" s="96">
        <v>5226.4399999999996</v>
      </c>
      <c r="Q122" s="107">
        <f t="shared" si="55"/>
        <v>1993.021783980314</v>
      </c>
      <c r="R122" s="108">
        <f t="shared" si="56"/>
        <v>10852.317367307156</v>
      </c>
      <c r="S122" s="108">
        <f t="shared" si="57"/>
        <v>7350.9715968443616</v>
      </c>
      <c r="T122" s="109">
        <f t="shared" si="58"/>
        <v>2882.0221892057443</v>
      </c>
      <c r="U122" s="107">
        <f t="shared" si="59"/>
        <v>71547.03</v>
      </c>
      <c r="V122" s="108">
        <f t="shared" si="60"/>
        <v>22043.138151211762</v>
      </c>
      <c r="W122" s="108">
        <f t="shared" si="61"/>
        <v>23078.332937337575</v>
      </c>
      <c r="X122" s="107">
        <f t="shared" si="62"/>
        <v>72636.537583879559</v>
      </c>
      <c r="Y122" s="108">
        <f t="shared" si="63"/>
        <v>22378.80779659397</v>
      </c>
      <c r="Z122" s="108">
        <f t="shared" si="64"/>
        <v>23429.766375714076</v>
      </c>
      <c r="AA122" s="110">
        <f t="shared" si="65"/>
        <v>2554616.256347877</v>
      </c>
      <c r="AB122" s="42">
        <f t="shared" si="66"/>
        <v>364322.81152128574</v>
      </c>
      <c r="AC122" s="42">
        <f t="shared" si="67"/>
        <v>333518.30829910905</v>
      </c>
      <c r="AD122" s="111">
        <f t="shared" si="68"/>
        <v>3252457</v>
      </c>
    </row>
    <row r="123" spans="1:30" ht="15.5" x14ac:dyDescent="0.35">
      <c r="A123" s="26" t="s">
        <v>151</v>
      </c>
      <c r="B123" s="27">
        <v>908</v>
      </c>
      <c r="C123" s="92" t="s">
        <v>155</v>
      </c>
      <c r="D123" s="93">
        <v>1</v>
      </c>
      <c r="E123" s="94">
        <v>6241.75</v>
      </c>
      <c r="F123" s="95">
        <v>38583</v>
      </c>
      <c r="G123" s="95">
        <v>29587</v>
      </c>
      <c r="H123" s="96">
        <v>10861</v>
      </c>
      <c r="I123" s="97">
        <v>0.22057373861021642</v>
      </c>
      <c r="J123" s="98">
        <v>0.25208720635457155</v>
      </c>
      <c r="K123" s="97">
        <v>0.30979514087160354</v>
      </c>
      <c r="L123" s="98">
        <v>0.2379547433890182</v>
      </c>
      <c r="M123" s="99">
        <f t="shared" si="52"/>
        <v>1933.6638205353313</v>
      </c>
      <c r="N123" s="100">
        <f t="shared" si="53"/>
        <v>11952.825920249079</v>
      </c>
      <c r="O123" s="100">
        <f t="shared" si="54"/>
        <v>7040.3669926508819</v>
      </c>
      <c r="P123" s="96">
        <v>6230</v>
      </c>
      <c r="Q123" s="107">
        <f t="shared" si="55"/>
        <v>1933.6638205353313</v>
      </c>
      <c r="R123" s="108">
        <f t="shared" si="56"/>
        <v>11921.571709723041</v>
      </c>
      <c r="S123" s="108">
        <f t="shared" si="57"/>
        <v>10182.207844115781</v>
      </c>
      <c r="T123" s="109">
        <f t="shared" si="58"/>
        <v>3435.4165050688021</v>
      </c>
      <c r="U123" s="107">
        <f t="shared" si="59"/>
        <v>85272.75</v>
      </c>
      <c r="V123" s="108">
        <f t="shared" si="60"/>
        <v>20083.586012398009</v>
      </c>
      <c r="W123" s="108">
        <f t="shared" si="61"/>
        <v>27472.859879442956</v>
      </c>
      <c r="X123" s="107">
        <f t="shared" si="62"/>
        <v>85272.75</v>
      </c>
      <c r="Y123" s="108">
        <f t="shared" si="63"/>
        <v>20083.586012398009</v>
      </c>
      <c r="Z123" s="108">
        <f t="shared" si="64"/>
        <v>27472.859879442956</v>
      </c>
      <c r="AA123" s="110">
        <f t="shared" si="65"/>
        <v>2999029.9733371944</v>
      </c>
      <c r="AB123" s="42">
        <f t="shared" si="66"/>
        <v>326957.02952415706</v>
      </c>
      <c r="AC123" s="42">
        <f t="shared" si="67"/>
        <v>391070.9822795245</v>
      </c>
      <c r="AD123" s="111">
        <f t="shared" si="68"/>
        <v>3717058</v>
      </c>
    </row>
    <row r="124" spans="1:30" ht="15.5" x14ac:dyDescent="0.35">
      <c r="A124" s="26" t="s">
        <v>151</v>
      </c>
      <c r="B124" s="27">
        <v>878</v>
      </c>
      <c r="C124" s="92" t="s">
        <v>156</v>
      </c>
      <c r="D124" s="93">
        <v>1</v>
      </c>
      <c r="E124" s="94">
        <v>8815.23</v>
      </c>
      <c r="F124" s="95">
        <v>53201</v>
      </c>
      <c r="G124" s="95">
        <v>36869</v>
      </c>
      <c r="H124" s="96">
        <v>13599.96</v>
      </c>
      <c r="I124" s="97">
        <v>0.19472964072438181</v>
      </c>
      <c r="J124" s="98">
        <v>0.22567852944526851</v>
      </c>
      <c r="K124" s="97">
        <v>0.29807456559745044</v>
      </c>
      <c r="L124" s="98">
        <v>0.23601121226125413</v>
      </c>
      <c r="M124" s="99">
        <f t="shared" si="52"/>
        <v>2627.595852891613</v>
      </c>
      <c r="N124" s="100">
        <f t="shared" si="53"/>
        <v>15857.864964349961</v>
      </c>
      <c r="O124" s="100">
        <f t="shared" si="54"/>
        <v>8701.4973848601785</v>
      </c>
      <c r="P124" s="96">
        <v>6166.6600000000099</v>
      </c>
      <c r="Q124" s="107">
        <f t="shared" si="55"/>
        <v>2627.595852891613</v>
      </c>
      <c r="R124" s="108">
        <f t="shared" si="56"/>
        <v>15816.39987037167</v>
      </c>
      <c r="S124" s="108">
        <f t="shared" si="57"/>
        <v>12584.635860625196</v>
      </c>
      <c r="T124" s="109">
        <f t="shared" si="58"/>
        <v>3400.4888515485732</v>
      </c>
      <c r="U124" s="107">
        <f t="shared" si="59"/>
        <v>112485.19</v>
      </c>
      <c r="V124" s="108">
        <f t="shared" si="60"/>
        <v>23466.158862412707</v>
      </c>
      <c r="W124" s="108">
        <f t="shared" si="61"/>
        <v>34429.120435437057</v>
      </c>
      <c r="X124" s="107">
        <f t="shared" si="62"/>
        <v>112485.19</v>
      </c>
      <c r="Y124" s="108">
        <f t="shared" si="63"/>
        <v>23466.158862412707</v>
      </c>
      <c r="Z124" s="108">
        <f t="shared" si="64"/>
        <v>34429.120435437057</v>
      </c>
      <c r="AA124" s="110">
        <f t="shared" si="65"/>
        <v>3956087.4531023009</v>
      </c>
      <c r="AB124" s="42">
        <f t="shared" si="66"/>
        <v>382024.68380199058</v>
      </c>
      <c r="AC124" s="42">
        <f t="shared" si="67"/>
        <v>490092.04017311882</v>
      </c>
      <c r="AD124" s="111">
        <f t="shared" si="68"/>
        <v>4828204</v>
      </c>
    </row>
    <row r="125" spans="1:30" ht="15.5" x14ac:dyDescent="0.35">
      <c r="A125" s="26" t="s">
        <v>151</v>
      </c>
      <c r="B125" s="27">
        <v>838</v>
      </c>
      <c r="C125" s="92" t="s">
        <v>157</v>
      </c>
      <c r="D125" s="93">
        <v>1</v>
      </c>
      <c r="E125" s="94">
        <v>3705.35</v>
      </c>
      <c r="F125" s="95">
        <v>22971</v>
      </c>
      <c r="G125" s="95">
        <v>18887.5</v>
      </c>
      <c r="H125" s="96">
        <v>5856.93</v>
      </c>
      <c r="I125" s="97">
        <v>0.18887389544247596</v>
      </c>
      <c r="J125" s="98">
        <v>0.23246333845095032</v>
      </c>
      <c r="K125" s="97">
        <v>0.30162104259578215</v>
      </c>
      <c r="L125" s="98">
        <v>0.24190036647030824</v>
      </c>
      <c r="M125" s="99">
        <f t="shared" si="52"/>
        <v>1117.6115301822813</v>
      </c>
      <c r="N125" s="100">
        <f t="shared" si="53"/>
        <v>6928.536969467712</v>
      </c>
      <c r="O125" s="100">
        <f t="shared" si="54"/>
        <v>4568.8931717079467</v>
      </c>
      <c r="P125" s="96">
        <v>2599.59</v>
      </c>
      <c r="Q125" s="107">
        <f t="shared" si="55"/>
        <v>1117.6115301822813</v>
      </c>
      <c r="R125" s="108">
        <f t="shared" si="56"/>
        <v>6910.4202534270025</v>
      </c>
      <c r="S125" s="108">
        <f t="shared" si="57"/>
        <v>6607.8117718086669</v>
      </c>
      <c r="T125" s="109">
        <f t="shared" si="58"/>
        <v>1433.4950870644955</v>
      </c>
      <c r="U125" s="107">
        <f t="shared" si="59"/>
        <v>51420.78</v>
      </c>
      <c r="V125" s="108">
        <f t="shared" si="60"/>
        <v>10790.638946552743</v>
      </c>
      <c r="W125" s="108">
        <f t="shared" si="61"/>
        <v>16069.338642482446</v>
      </c>
      <c r="X125" s="107">
        <f t="shared" si="62"/>
        <v>51420.78</v>
      </c>
      <c r="Y125" s="108">
        <f t="shared" si="63"/>
        <v>10790.638946552743</v>
      </c>
      <c r="Z125" s="108">
        <f t="shared" si="64"/>
        <v>16069.338642482446</v>
      </c>
      <c r="AA125" s="110">
        <f t="shared" si="65"/>
        <v>1808461.2079753233</v>
      </c>
      <c r="AB125" s="42">
        <f t="shared" si="66"/>
        <v>175669.58681853983</v>
      </c>
      <c r="AC125" s="42">
        <f t="shared" si="67"/>
        <v>228744.00681525812</v>
      </c>
      <c r="AD125" s="111">
        <f t="shared" si="68"/>
        <v>2212875</v>
      </c>
    </row>
    <row r="126" spans="1:30" ht="15.5" x14ac:dyDescent="0.35">
      <c r="A126" s="26" t="s">
        <v>151</v>
      </c>
      <c r="B126" s="27">
        <v>916</v>
      </c>
      <c r="C126" s="92" t="s">
        <v>158</v>
      </c>
      <c r="D126" s="93">
        <v>1.0065619560000001</v>
      </c>
      <c r="E126" s="94">
        <v>8174.29</v>
      </c>
      <c r="F126" s="95">
        <v>46844</v>
      </c>
      <c r="G126" s="95">
        <v>36997</v>
      </c>
      <c r="H126" s="96">
        <v>15934.28</v>
      </c>
      <c r="I126" s="97">
        <v>0.18622617531274457</v>
      </c>
      <c r="J126" s="98">
        <v>0.20073113113678198</v>
      </c>
      <c r="K126" s="97">
        <v>0.30223263826945035</v>
      </c>
      <c r="L126" s="98">
        <v>0.20524512153199906</v>
      </c>
      <c r="M126" s="99">
        <f t="shared" si="52"/>
        <v>2470.5372326795855</v>
      </c>
      <c r="N126" s="100">
        <f t="shared" si="53"/>
        <v>14157.785707094132</v>
      </c>
      <c r="O126" s="100">
        <f t="shared" si="54"/>
        <v>7593.4537613193688</v>
      </c>
      <c r="P126" s="96">
        <v>5916.2300000000014</v>
      </c>
      <c r="Q126" s="107">
        <f t="shared" si="55"/>
        <v>2470.5372326795855</v>
      </c>
      <c r="R126" s="108">
        <f t="shared" si="56"/>
        <v>14120.76597485471</v>
      </c>
      <c r="S126" s="108">
        <f t="shared" si="57"/>
        <v>10982.115638736648</v>
      </c>
      <c r="T126" s="109">
        <f t="shared" si="58"/>
        <v>3262.3939309443344</v>
      </c>
      <c r="U126" s="107">
        <f t="shared" si="59"/>
        <v>107949.57</v>
      </c>
      <c r="V126" s="108">
        <f t="shared" si="60"/>
        <v>20870.801425865146</v>
      </c>
      <c r="W126" s="108">
        <f t="shared" si="61"/>
        <v>30835.812777215277</v>
      </c>
      <c r="X126" s="107">
        <f t="shared" si="62"/>
        <v>108657.93032855894</v>
      </c>
      <c r="Y126" s="108">
        <f t="shared" si="63"/>
        <v>21007.75470650641</v>
      </c>
      <c r="Z126" s="108">
        <f t="shared" si="64"/>
        <v>31038.156023883603</v>
      </c>
      <c r="AA126" s="110">
        <f t="shared" si="65"/>
        <v>3821483.2979601673</v>
      </c>
      <c r="AB126" s="42">
        <f t="shared" si="66"/>
        <v>342002.32326892804</v>
      </c>
      <c r="AC126" s="42">
        <f t="shared" si="67"/>
        <v>441822.30090606119</v>
      </c>
      <c r="AD126" s="111">
        <f t="shared" si="68"/>
        <v>4605308</v>
      </c>
    </row>
    <row r="127" spans="1:30" ht="15.5" x14ac:dyDescent="0.35">
      <c r="A127" s="26" t="s">
        <v>151</v>
      </c>
      <c r="B127" s="27">
        <v>802</v>
      </c>
      <c r="C127" s="92" t="s">
        <v>159</v>
      </c>
      <c r="D127" s="93">
        <v>1.015227852</v>
      </c>
      <c r="E127" s="94">
        <v>2773.01</v>
      </c>
      <c r="F127" s="95">
        <v>16183.5</v>
      </c>
      <c r="G127" s="95">
        <v>12648.5</v>
      </c>
      <c r="H127" s="96">
        <v>4275.1000000000004</v>
      </c>
      <c r="I127" s="97">
        <v>0.15889754904031722</v>
      </c>
      <c r="J127" s="98">
        <v>0.19274250928927203</v>
      </c>
      <c r="K127" s="97">
        <v>0.26843505227417919</v>
      </c>
      <c r="L127" s="98">
        <v>0.21334298699086016</v>
      </c>
      <c r="M127" s="99">
        <f t="shared" si="52"/>
        <v>744.37308430682174</v>
      </c>
      <c r="N127" s="100">
        <f t="shared" si="53"/>
        <v>4344.2186684791786</v>
      </c>
      <c r="O127" s="100">
        <f t="shared" si="54"/>
        <v>2698.4687709538948</v>
      </c>
      <c r="P127" s="96">
        <v>2427.0299999999997</v>
      </c>
      <c r="Q127" s="107">
        <f t="shared" si="55"/>
        <v>744.37308430682174</v>
      </c>
      <c r="R127" s="108">
        <f t="shared" si="56"/>
        <v>4332.8594195666865</v>
      </c>
      <c r="S127" s="108">
        <f t="shared" si="57"/>
        <v>3902.6900039997272</v>
      </c>
      <c r="T127" s="109">
        <f t="shared" si="58"/>
        <v>1338.3401156175173</v>
      </c>
      <c r="U127" s="107">
        <f t="shared" si="59"/>
        <v>35880.11</v>
      </c>
      <c r="V127" s="108">
        <f t="shared" si="60"/>
        <v>6274.0401075661885</v>
      </c>
      <c r="W127" s="108">
        <f t="shared" si="61"/>
        <v>10318.262623490751</v>
      </c>
      <c r="X127" s="107">
        <f t="shared" si="62"/>
        <v>36426.487004823721</v>
      </c>
      <c r="Y127" s="108">
        <f t="shared" si="63"/>
        <v>6369.5802617662703</v>
      </c>
      <c r="Z127" s="108">
        <f t="shared" si="64"/>
        <v>10475.3875996184</v>
      </c>
      <c r="AA127" s="110">
        <f t="shared" si="65"/>
        <v>1281114.1466745725</v>
      </c>
      <c r="AB127" s="42">
        <f t="shared" si="66"/>
        <v>103695.57709550395</v>
      </c>
      <c r="AC127" s="42">
        <f t="shared" si="67"/>
        <v>149115.16807199549</v>
      </c>
      <c r="AD127" s="111">
        <f t="shared" si="68"/>
        <v>1533925</v>
      </c>
    </row>
    <row r="128" spans="1:30" ht="15.5" x14ac:dyDescent="0.35">
      <c r="A128" s="26" t="s">
        <v>151</v>
      </c>
      <c r="B128" s="27">
        <v>879</v>
      </c>
      <c r="C128" s="92" t="s">
        <v>160</v>
      </c>
      <c r="D128" s="93">
        <v>1</v>
      </c>
      <c r="E128" s="94">
        <v>3234.07</v>
      </c>
      <c r="F128" s="95">
        <v>19172</v>
      </c>
      <c r="G128" s="95">
        <v>15216.5</v>
      </c>
      <c r="H128" s="96">
        <v>6449.71</v>
      </c>
      <c r="I128" s="97">
        <v>0.26032756102649701</v>
      </c>
      <c r="J128" s="98">
        <v>0.28944083054077141</v>
      </c>
      <c r="K128" s="97">
        <v>0.33065612835725033</v>
      </c>
      <c r="L128" s="98">
        <v>0.20430503636578759</v>
      </c>
      <c r="M128" s="99">
        <f t="shared" si="52"/>
        <v>1069.3650650363327</v>
      </c>
      <c r="N128" s="100">
        <f t="shared" si="53"/>
        <v>6339.3392928652038</v>
      </c>
      <c r="O128" s="100">
        <f t="shared" si="54"/>
        <v>3108.8075858600068</v>
      </c>
      <c r="P128" s="96">
        <v>4391.04</v>
      </c>
      <c r="Q128" s="107">
        <f t="shared" si="55"/>
        <v>1069.3650650363327</v>
      </c>
      <c r="R128" s="108">
        <f t="shared" si="56"/>
        <v>6322.7632090020943</v>
      </c>
      <c r="S128" s="108">
        <f t="shared" si="57"/>
        <v>4496.1470076251881</v>
      </c>
      <c r="T128" s="109">
        <f t="shared" si="58"/>
        <v>2421.3565474185089</v>
      </c>
      <c r="U128" s="107">
        <f t="shared" si="59"/>
        <v>44072.28</v>
      </c>
      <c r="V128" s="108">
        <f t="shared" si="60"/>
        <v>12104.00337235973</v>
      </c>
      <c r="W128" s="108">
        <f t="shared" si="61"/>
        <v>14309.631829082124</v>
      </c>
      <c r="X128" s="107">
        <f t="shared" si="62"/>
        <v>44072.28</v>
      </c>
      <c r="Y128" s="108">
        <f t="shared" si="63"/>
        <v>12104.00337235973</v>
      </c>
      <c r="Z128" s="108">
        <f t="shared" si="64"/>
        <v>14309.631829082124</v>
      </c>
      <c r="AA128" s="110">
        <f t="shared" si="65"/>
        <v>1550015.5526039603</v>
      </c>
      <c r="AB128" s="42">
        <f t="shared" si="66"/>
        <v>197050.91439019295</v>
      </c>
      <c r="AC128" s="42">
        <f t="shared" si="67"/>
        <v>203694.91199730759</v>
      </c>
      <c r="AD128" s="111">
        <f t="shared" si="68"/>
        <v>1950761</v>
      </c>
    </row>
    <row r="129" spans="1:30" ht="15.5" x14ac:dyDescent="0.35">
      <c r="A129" s="26" t="s">
        <v>151</v>
      </c>
      <c r="B129" s="27">
        <v>933</v>
      </c>
      <c r="C129" s="92" t="s">
        <v>161</v>
      </c>
      <c r="D129" s="93">
        <v>1</v>
      </c>
      <c r="E129" s="94">
        <v>6648.8</v>
      </c>
      <c r="F129" s="95">
        <v>39579</v>
      </c>
      <c r="G129" s="95">
        <v>27354.5</v>
      </c>
      <c r="H129" s="96">
        <v>9941.5300000000007</v>
      </c>
      <c r="I129" s="97">
        <v>0.20746866712849824</v>
      </c>
      <c r="J129" s="98">
        <v>0.23370498994699324</v>
      </c>
      <c r="K129" s="97">
        <v>0.31182901481424913</v>
      </c>
      <c r="L129" s="98">
        <v>0.24777866099917112</v>
      </c>
      <c r="M129" s="99">
        <f t="shared" si="52"/>
        <v>2073.2887536969797</v>
      </c>
      <c r="N129" s="100">
        <f t="shared" si="53"/>
        <v>12341.880577333166</v>
      </c>
      <c r="O129" s="100">
        <f t="shared" si="54"/>
        <v>6777.8613823018268</v>
      </c>
      <c r="P129" s="96">
        <v>5729.05</v>
      </c>
      <c r="Q129" s="107">
        <f t="shared" si="55"/>
        <v>2073.2887536969797</v>
      </c>
      <c r="R129" s="108">
        <f t="shared" si="56"/>
        <v>12309.609067949119</v>
      </c>
      <c r="S129" s="108">
        <f t="shared" si="57"/>
        <v>9802.5562311230697</v>
      </c>
      <c r="T129" s="109">
        <f t="shared" si="58"/>
        <v>3159.1770350504685</v>
      </c>
      <c r="U129" s="107">
        <f t="shared" si="59"/>
        <v>83523.83</v>
      </c>
      <c r="V129" s="108">
        <f t="shared" si="60"/>
        <v>18307.088366495547</v>
      </c>
      <c r="W129" s="108">
        <f t="shared" si="61"/>
        <v>27344.631087819638</v>
      </c>
      <c r="X129" s="107">
        <f t="shared" si="62"/>
        <v>83523.83</v>
      </c>
      <c r="Y129" s="108">
        <f t="shared" si="63"/>
        <v>18307.088366495547</v>
      </c>
      <c r="Z129" s="108">
        <f t="shared" si="64"/>
        <v>27344.631087819638</v>
      </c>
      <c r="AA129" s="110">
        <f t="shared" si="65"/>
        <v>2937520.7162653995</v>
      </c>
      <c r="AB129" s="42">
        <f t="shared" si="66"/>
        <v>298035.97962289117</v>
      </c>
      <c r="AC129" s="42">
        <f t="shared" si="67"/>
        <v>389245.66959942126</v>
      </c>
      <c r="AD129" s="111">
        <f t="shared" si="68"/>
        <v>3624802</v>
      </c>
    </row>
    <row r="130" spans="1:30" ht="15.5" x14ac:dyDescent="0.35">
      <c r="A130" s="26" t="s">
        <v>151</v>
      </c>
      <c r="B130" s="27">
        <v>803</v>
      </c>
      <c r="C130" s="92" t="s">
        <v>162</v>
      </c>
      <c r="D130" s="93">
        <v>1.015227852</v>
      </c>
      <c r="E130" s="94">
        <v>4122.74</v>
      </c>
      <c r="F130" s="95">
        <v>23617</v>
      </c>
      <c r="G130" s="95">
        <v>14607</v>
      </c>
      <c r="H130" s="96">
        <v>6139.37</v>
      </c>
      <c r="I130" s="97">
        <v>0.13917940466613032</v>
      </c>
      <c r="J130" s="98">
        <v>0.19189429725474072</v>
      </c>
      <c r="K130" s="97">
        <v>0.26472001733134592</v>
      </c>
      <c r="L130" s="98">
        <v>0.22384662693897453</v>
      </c>
      <c r="M130" s="99">
        <f t="shared" si="52"/>
        <v>1091.371804252633</v>
      </c>
      <c r="N130" s="100">
        <f t="shared" si="53"/>
        <v>6251.8926493143963</v>
      </c>
      <c r="O130" s="100">
        <f t="shared" si="54"/>
        <v>3269.7276796976012</v>
      </c>
      <c r="P130" s="96">
        <v>3524.8599999999988</v>
      </c>
      <c r="Q130" s="107">
        <f t="shared" si="55"/>
        <v>1091.371804252633</v>
      </c>
      <c r="R130" s="108">
        <f t="shared" si="56"/>
        <v>6235.5452206517866</v>
      </c>
      <c r="S130" s="108">
        <f t="shared" si="57"/>
        <v>4728.8794551608598</v>
      </c>
      <c r="T130" s="109">
        <f t="shared" si="58"/>
        <v>1943.7178526575942</v>
      </c>
      <c r="U130" s="107">
        <f t="shared" si="59"/>
        <v>48486.11</v>
      </c>
      <c r="V130" s="108">
        <f t="shared" si="60"/>
        <v>7841.9105905300767</v>
      </c>
      <c r="W130" s="108">
        <f t="shared" si="61"/>
        <v>13999.514332722874</v>
      </c>
      <c r="X130" s="107">
        <f t="shared" si="62"/>
        <v>49224.449307135721</v>
      </c>
      <c r="Y130" s="108">
        <f t="shared" si="63"/>
        <v>7961.3260443999015</v>
      </c>
      <c r="Z130" s="108">
        <f t="shared" si="64"/>
        <v>14212.696865053456</v>
      </c>
      <c r="AA130" s="110">
        <f t="shared" si="65"/>
        <v>1731216.5831771265</v>
      </c>
      <c r="AB130" s="42">
        <f t="shared" si="66"/>
        <v>129608.90116652506</v>
      </c>
      <c r="AC130" s="42">
        <f t="shared" si="67"/>
        <v>202315.06105473111</v>
      </c>
      <c r="AD130" s="111">
        <f t="shared" si="68"/>
        <v>2063141</v>
      </c>
    </row>
    <row r="131" spans="1:30" ht="15.5" x14ac:dyDescent="0.35">
      <c r="A131" s="26" t="s">
        <v>151</v>
      </c>
      <c r="B131" s="27">
        <v>866</v>
      </c>
      <c r="C131" s="92" t="s">
        <v>163</v>
      </c>
      <c r="D131" s="93">
        <v>1.0074718920000001</v>
      </c>
      <c r="E131" s="94">
        <v>3394.06</v>
      </c>
      <c r="F131" s="95">
        <v>20201</v>
      </c>
      <c r="G131" s="95">
        <v>13485.5</v>
      </c>
      <c r="H131" s="96">
        <v>4729.0900000000011</v>
      </c>
      <c r="I131" s="97">
        <v>0.19175451381914746</v>
      </c>
      <c r="J131" s="98">
        <v>0.2464047442550038</v>
      </c>
      <c r="K131" s="97">
        <v>0.31674438298691365</v>
      </c>
      <c r="L131" s="98">
        <v>0.23567347933271229</v>
      </c>
      <c r="M131" s="99">
        <f t="shared" si="52"/>
        <v>1075.0494405205641</v>
      </c>
      <c r="N131" s="100">
        <f t="shared" si="53"/>
        <v>6398.5532807186428</v>
      </c>
      <c r="O131" s="100">
        <f t="shared" si="54"/>
        <v>3178.1747055412916</v>
      </c>
      <c r="P131" s="96">
        <v>5007.0600000000013</v>
      </c>
      <c r="Q131" s="107">
        <f t="shared" si="55"/>
        <v>1075.0494405205641</v>
      </c>
      <c r="R131" s="108">
        <f t="shared" si="56"/>
        <v>6381.8223643117644</v>
      </c>
      <c r="S131" s="108">
        <f t="shared" si="57"/>
        <v>4596.4699639255887</v>
      </c>
      <c r="T131" s="109">
        <f t="shared" si="58"/>
        <v>2761.0492080047829</v>
      </c>
      <c r="U131" s="107">
        <f t="shared" si="59"/>
        <v>41809.65</v>
      </c>
      <c r="V131" s="108">
        <f t="shared" si="60"/>
        <v>9012.6206494933631</v>
      </c>
      <c r="W131" s="108">
        <f t="shared" si="61"/>
        <v>14814.390976762699</v>
      </c>
      <c r="X131" s="107">
        <f t="shared" si="62"/>
        <v>42122.047189357807</v>
      </c>
      <c r="Y131" s="108">
        <f t="shared" si="63"/>
        <v>9079.9619776233485</v>
      </c>
      <c r="Z131" s="108">
        <f t="shared" si="64"/>
        <v>14925.082506186845</v>
      </c>
      <c r="AA131" s="110">
        <f t="shared" si="65"/>
        <v>1481426.1538323532</v>
      </c>
      <c r="AB131" s="42">
        <f t="shared" si="66"/>
        <v>147820.0852458991</v>
      </c>
      <c r="AC131" s="42">
        <f t="shared" si="67"/>
        <v>212455.736385308</v>
      </c>
      <c r="AD131" s="111">
        <f t="shared" si="68"/>
        <v>1841702</v>
      </c>
    </row>
    <row r="132" spans="1:30" ht="15.5" x14ac:dyDescent="0.35">
      <c r="A132" s="26" t="s">
        <v>151</v>
      </c>
      <c r="B132" s="27">
        <v>880</v>
      </c>
      <c r="C132" s="92" t="s">
        <v>164</v>
      </c>
      <c r="D132" s="93">
        <v>1</v>
      </c>
      <c r="E132" s="94">
        <v>1439.35</v>
      </c>
      <c r="F132" s="95">
        <v>9012</v>
      </c>
      <c r="G132" s="95">
        <v>8131</v>
      </c>
      <c r="H132" s="96">
        <v>3569.9700000000184</v>
      </c>
      <c r="I132" s="97">
        <v>0.28033740091781406</v>
      </c>
      <c r="J132" s="98">
        <v>0.25605706555159258</v>
      </c>
      <c r="K132" s="97">
        <v>0.31937024236941908</v>
      </c>
      <c r="L132" s="98">
        <v>0.17691321470823576</v>
      </c>
      <c r="M132" s="99">
        <f t="shared" si="52"/>
        <v>459.68555835442334</v>
      </c>
      <c r="N132" s="100">
        <f t="shared" si="53"/>
        <v>2878.1646242332049</v>
      </c>
      <c r="O132" s="100">
        <f t="shared" si="54"/>
        <v>1438.4813487926649</v>
      </c>
      <c r="P132" s="96">
        <v>2472.4000000000101</v>
      </c>
      <c r="Q132" s="107">
        <f t="shared" si="55"/>
        <v>459.68555835442334</v>
      </c>
      <c r="R132" s="108">
        <f t="shared" si="56"/>
        <v>2870.6388086901216</v>
      </c>
      <c r="S132" s="108">
        <f t="shared" si="57"/>
        <v>2080.4193998097212</v>
      </c>
      <c r="T132" s="109">
        <f t="shared" si="58"/>
        <v>1363.3585501014672</v>
      </c>
      <c r="U132" s="107">
        <f t="shared" si="59"/>
        <v>22152.320000000018</v>
      </c>
      <c r="V132" s="108">
        <f t="shared" si="60"/>
        <v>5926.0203373896193</v>
      </c>
      <c r="W132" s="108">
        <f t="shared" si="61"/>
        <v>6774.1023169557338</v>
      </c>
      <c r="X132" s="107">
        <f t="shared" si="62"/>
        <v>22152.320000000018</v>
      </c>
      <c r="Y132" s="108">
        <f t="shared" si="63"/>
        <v>5926.0203373896193</v>
      </c>
      <c r="Z132" s="108">
        <f t="shared" si="64"/>
        <v>6774.1023169557338</v>
      </c>
      <c r="AA132" s="110">
        <f t="shared" si="65"/>
        <v>779093.80967492016</v>
      </c>
      <c r="AB132" s="42">
        <f t="shared" si="66"/>
        <v>96474.504364736509</v>
      </c>
      <c r="AC132" s="42">
        <f t="shared" si="67"/>
        <v>96428.069694198741</v>
      </c>
      <c r="AD132" s="111">
        <f t="shared" si="68"/>
        <v>971996</v>
      </c>
    </row>
    <row r="133" spans="1:30" ht="15.5" x14ac:dyDescent="0.35">
      <c r="A133" s="26" t="s">
        <v>151</v>
      </c>
      <c r="B133" s="27">
        <v>865</v>
      </c>
      <c r="C133" s="92" t="s">
        <v>165</v>
      </c>
      <c r="D133" s="93">
        <v>1.0074718920000001</v>
      </c>
      <c r="E133" s="94">
        <v>6536.17</v>
      </c>
      <c r="F133" s="95">
        <v>36480</v>
      </c>
      <c r="G133" s="95">
        <v>27178.5</v>
      </c>
      <c r="H133" s="96">
        <v>8194.94</v>
      </c>
      <c r="I133" s="97">
        <v>0.16686773113607212</v>
      </c>
      <c r="J133" s="98">
        <v>0.19356260850023455</v>
      </c>
      <c r="K133" s="97">
        <v>0.30299076405756864</v>
      </c>
      <c r="L133" s="98">
        <v>0.22786158807171605</v>
      </c>
      <c r="M133" s="99">
        <f t="shared" si="52"/>
        <v>1980.3991423101584</v>
      </c>
      <c r="N133" s="100">
        <f t="shared" si="53"/>
        <v>11053.103072820104</v>
      </c>
      <c r="O133" s="100">
        <f t="shared" si="54"/>
        <v>6192.9361714071347</v>
      </c>
      <c r="P133" s="96">
        <v>3992.7100000000005</v>
      </c>
      <c r="Q133" s="107">
        <f t="shared" si="55"/>
        <v>1980.3991423101584</v>
      </c>
      <c r="R133" s="108">
        <f t="shared" si="56"/>
        <v>11024.2014546832</v>
      </c>
      <c r="S133" s="108">
        <f t="shared" si="57"/>
        <v>8956.6017408514654</v>
      </c>
      <c r="T133" s="109">
        <f t="shared" si="58"/>
        <v>2201.7049492701858</v>
      </c>
      <c r="U133" s="107">
        <f t="shared" si="59"/>
        <v>78389.61</v>
      </c>
      <c r="V133" s="108">
        <f t="shared" si="60"/>
        <v>14024.986008090109</v>
      </c>
      <c r="W133" s="108">
        <f t="shared" si="61"/>
        <v>24162.907287115006</v>
      </c>
      <c r="X133" s="107">
        <f t="shared" si="62"/>
        <v>78975.328699842124</v>
      </c>
      <c r="Y133" s="108">
        <f t="shared" si="63"/>
        <v>14129.779188844072</v>
      </c>
      <c r="Z133" s="108">
        <f t="shared" si="64"/>
        <v>24343.449920770345</v>
      </c>
      <c r="AA133" s="110">
        <f t="shared" si="65"/>
        <v>2777550.5999863222</v>
      </c>
      <c r="AB133" s="42">
        <f t="shared" si="66"/>
        <v>230030.16635399646</v>
      </c>
      <c r="AC133" s="42">
        <f t="shared" si="67"/>
        <v>346524.42135125474</v>
      </c>
      <c r="AD133" s="111">
        <f t="shared" si="68"/>
        <v>3354105</v>
      </c>
    </row>
    <row r="134" spans="1:30" ht="15.5" x14ac:dyDescent="0.35">
      <c r="A134" s="26" t="s">
        <v>166</v>
      </c>
      <c r="B134" s="27">
        <v>330</v>
      </c>
      <c r="C134" s="92" t="s">
        <v>167</v>
      </c>
      <c r="D134" s="93">
        <v>1.0035198350000001</v>
      </c>
      <c r="E134" s="94">
        <v>17587.78</v>
      </c>
      <c r="F134" s="95">
        <v>106675.5</v>
      </c>
      <c r="G134" s="95">
        <v>75211</v>
      </c>
      <c r="H134" s="96">
        <v>27669.86999999997</v>
      </c>
      <c r="I134" s="97">
        <v>0.44811165999568808</v>
      </c>
      <c r="J134" s="98">
        <v>0.48207979616787633</v>
      </c>
      <c r="K134" s="97">
        <v>0.33900753987692539</v>
      </c>
      <c r="L134" s="98">
        <v>0.21973545010833623</v>
      </c>
      <c r="M134" s="99">
        <f t="shared" si="52"/>
        <v>5962.3900296965903</v>
      </c>
      <c r="N134" s="100">
        <f t="shared" si="53"/>
        <v>36163.798820140953</v>
      </c>
      <c r="O134" s="100">
        <f t="shared" si="54"/>
        <v>16526.522938098075</v>
      </c>
      <c r="P134" s="96">
        <v>15501.920000000006</v>
      </c>
      <c r="Q134" s="107">
        <f t="shared" si="55"/>
        <v>5962.3900296965903</v>
      </c>
      <c r="R134" s="108">
        <f t="shared" si="56"/>
        <v>36069.237836045031</v>
      </c>
      <c r="S134" s="108">
        <f t="shared" si="57"/>
        <v>23901.664738772532</v>
      </c>
      <c r="T134" s="109">
        <f t="shared" si="58"/>
        <v>8548.2426690619868</v>
      </c>
      <c r="U134" s="107">
        <f t="shared" si="59"/>
        <v>227144.14999999997</v>
      </c>
      <c r="V134" s="108">
        <f t="shared" si="60"/>
        <v>105280.61351648276</v>
      </c>
      <c r="W134" s="108">
        <f t="shared" si="61"/>
        <v>74481.535273576141</v>
      </c>
      <c r="X134" s="107">
        <f t="shared" si="62"/>
        <v>227943.65992921524</v>
      </c>
      <c r="Y134" s="108">
        <f t="shared" si="63"/>
        <v>105651.18390475956</v>
      </c>
      <c r="Z134" s="108">
        <f t="shared" si="64"/>
        <v>74743.697988285814</v>
      </c>
      <c r="AA134" s="110">
        <f t="shared" si="65"/>
        <v>8016744.720439963</v>
      </c>
      <c r="AB134" s="42">
        <f t="shared" si="66"/>
        <v>1719981.5428323541</v>
      </c>
      <c r="AC134" s="42">
        <f t="shared" si="67"/>
        <v>1063962.453117412</v>
      </c>
      <c r="AD134" s="111">
        <f t="shared" si="68"/>
        <v>10800689</v>
      </c>
    </row>
    <row r="135" spans="1:30" ht="15.5" x14ac:dyDescent="0.35">
      <c r="A135" s="26" t="s">
        <v>166</v>
      </c>
      <c r="B135" s="27">
        <v>331</v>
      </c>
      <c r="C135" s="92" t="s">
        <v>168</v>
      </c>
      <c r="D135" s="93">
        <v>1.0035198350000001</v>
      </c>
      <c r="E135" s="94">
        <v>5183.88</v>
      </c>
      <c r="F135" s="95">
        <v>31580.5</v>
      </c>
      <c r="G135" s="95">
        <v>22101.5</v>
      </c>
      <c r="H135" s="96">
        <v>7650.5000000000018</v>
      </c>
      <c r="I135" s="97">
        <v>0.26683765555238914</v>
      </c>
      <c r="J135" s="98">
        <v>0.33119174735318069</v>
      </c>
      <c r="K135" s="97">
        <v>0.34920383329861593</v>
      </c>
      <c r="L135" s="98">
        <v>0.24568758347610931</v>
      </c>
      <c r="M135" s="99">
        <f t="shared" si="52"/>
        <v>1810.2307673600292</v>
      </c>
      <c r="N135" s="100">
        <f t="shared" si="53"/>
        <v>11028.031657486941</v>
      </c>
      <c r="O135" s="100">
        <f t="shared" si="54"/>
        <v>5430.0641261972296</v>
      </c>
      <c r="P135" s="96">
        <v>5085.7300000000005</v>
      </c>
      <c r="Q135" s="107">
        <f t="shared" si="55"/>
        <v>1810.2307673600292</v>
      </c>
      <c r="R135" s="108">
        <f t="shared" si="56"/>
        <v>10999.195596005697</v>
      </c>
      <c r="S135" s="108">
        <f t="shared" si="57"/>
        <v>7853.289693212284</v>
      </c>
      <c r="T135" s="109">
        <f t="shared" si="58"/>
        <v>2804.4303021386131</v>
      </c>
      <c r="U135" s="107">
        <f t="shared" si="59"/>
        <v>66516.38</v>
      </c>
      <c r="V135" s="108">
        <f t="shared" si="60"/>
        <v>19663.737834288979</v>
      </c>
      <c r="W135" s="108">
        <f t="shared" si="61"/>
        <v>23467.146358716622</v>
      </c>
      <c r="X135" s="107">
        <f t="shared" si="62"/>
        <v>66750.506682397303</v>
      </c>
      <c r="Y135" s="108">
        <f t="shared" si="63"/>
        <v>19732.950946948935</v>
      </c>
      <c r="Z135" s="108">
        <f t="shared" si="64"/>
        <v>23549.746841820157</v>
      </c>
      <c r="AA135" s="110">
        <f t="shared" si="65"/>
        <v>2347605.4223178471</v>
      </c>
      <c r="AB135" s="42">
        <f t="shared" si="66"/>
        <v>321248.75614232838</v>
      </c>
      <c r="AC135" s="42">
        <f t="shared" si="67"/>
        <v>335226.20762012474</v>
      </c>
      <c r="AD135" s="111">
        <f t="shared" si="68"/>
        <v>3004080</v>
      </c>
    </row>
    <row r="136" spans="1:30" ht="15.5" x14ac:dyDescent="0.35">
      <c r="A136" s="26" t="s">
        <v>166</v>
      </c>
      <c r="B136" s="27">
        <v>332</v>
      </c>
      <c r="C136" s="92" t="s">
        <v>169</v>
      </c>
      <c r="D136" s="93">
        <v>1.0035198350000001</v>
      </c>
      <c r="E136" s="94">
        <v>4362.91</v>
      </c>
      <c r="F136" s="95">
        <v>26113</v>
      </c>
      <c r="G136" s="95">
        <v>18412</v>
      </c>
      <c r="H136" s="96">
        <v>13615.92</v>
      </c>
      <c r="I136" s="97">
        <v>0.25876000459541226</v>
      </c>
      <c r="J136" s="98">
        <v>0.30268303280469255</v>
      </c>
      <c r="K136" s="97">
        <v>0.34678255288370746</v>
      </c>
      <c r="L136" s="98">
        <v>0.2401042743188177</v>
      </c>
      <c r="M136" s="99">
        <f t="shared" si="52"/>
        <v>1512.9810678018562</v>
      </c>
      <c r="N136" s="100">
        <f t="shared" si="53"/>
        <v>9055.5328034522536</v>
      </c>
      <c r="O136" s="100">
        <f t="shared" si="54"/>
        <v>4420.7998987580713</v>
      </c>
      <c r="P136" s="96">
        <v>7843.09</v>
      </c>
      <c r="Q136" s="107">
        <f t="shared" si="55"/>
        <v>1512.9810678018562</v>
      </c>
      <c r="R136" s="108">
        <f t="shared" si="56"/>
        <v>9031.8544255897377</v>
      </c>
      <c r="S136" s="108">
        <f t="shared" si="57"/>
        <v>6393.6302544154623</v>
      </c>
      <c r="T136" s="109">
        <f t="shared" si="58"/>
        <v>4324.9246928956763</v>
      </c>
      <c r="U136" s="107">
        <f t="shared" si="59"/>
        <v>62503.83</v>
      </c>
      <c r="V136" s="108">
        <f t="shared" si="60"/>
        <v>17580.254571675439</v>
      </c>
      <c r="W136" s="108">
        <f t="shared" si="61"/>
        <v>21263.390440702737</v>
      </c>
      <c r="X136" s="107">
        <f t="shared" si="62"/>
        <v>62723.83316846806</v>
      </c>
      <c r="Y136" s="108">
        <f t="shared" si="63"/>
        <v>17642.134167025735</v>
      </c>
      <c r="Z136" s="108">
        <f t="shared" si="64"/>
        <v>21338.234066594589</v>
      </c>
      <c r="AA136" s="110">
        <f t="shared" si="65"/>
        <v>2205987.9119042996</v>
      </c>
      <c r="AB136" s="42">
        <f t="shared" si="66"/>
        <v>287210.64944061945</v>
      </c>
      <c r="AC136" s="42">
        <f t="shared" si="67"/>
        <v>303745.74009230372</v>
      </c>
      <c r="AD136" s="111">
        <f t="shared" si="68"/>
        <v>2796944</v>
      </c>
    </row>
    <row r="137" spans="1:30" ht="15.5" x14ac:dyDescent="0.35">
      <c r="A137" s="26" t="s">
        <v>166</v>
      </c>
      <c r="B137" s="27">
        <v>884</v>
      </c>
      <c r="C137" s="92" t="s">
        <v>170</v>
      </c>
      <c r="D137" s="93">
        <v>1</v>
      </c>
      <c r="E137" s="94">
        <v>2121.34</v>
      </c>
      <c r="F137" s="95">
        <v>12875.5</v>
      </c>
      <c r="G137" s="95">
        <v>9280</v>
      </c>
      <c r="H137" s="96">
        <v>4455.75</v>
      </c>
      <c r="I137" s="97">
        <v>0.18785431389298748</v>
      </c>
      <c r="J137" s="98">
        <v>0.20100985590266085</v>
      </c>
      <c r="K137" s="97">
        <v>0.26854354308887252</v>
      </c>
      <c r="L137" s="98">
        <v>0.20558069214888969</v>
      </c>
      <c r="M137" s="99">
        <f t="shared" si="52"/>
        <v>569.67215969614881</v>
      </c>
      <c r="N137" s="100">
        <f t="shared" si="53"/>
        <v>3457.632389040778</v>
      </c>
      <c r="O137" s="100">
        <f t="shared" si="54"/>
        <v>1907.7888231416964</v>
      </c>
      <c r="P137" s="96">
        <v>2121.42</v>
      </c>
      <c r="Q137" s="107">
        <f t="shared" si="55"/>
        <v>569.67215969614881</v>
      </c>
      <c r="R137" s="108">
        <f t="shared" si="56"/>
        <v>3448.5913830619616</v>
      </c>
      <c r="S137" s="108">
        <f t="shared" si="57"/>
        <v>2759.1604727689892</v>
      </c>
      <c r="T137" s="109">
        <f t="shared" si="58"/>
        <v>1169.8172202541023</v>
      </c>
      <c r="U137" s="107">
        <f t="shared" si="59"/>
        <v>28732.59</v>
      </c>
      <c r="V137" s="108">
        <f t="shared" si="60"/>
        <v>5578.2422169778838</v>
      </c>
      <c r="W137" s="108">
        <f t="shared" si="61"/>
        <v>7947.2412357812027</v>
      </c>
      <c r="X137" s="107">
        <f t="shared" si="62"/>
        <v>28732.59</v>
      </c>
      <c r="Y137" s="108">
        <f t="shared" si="63"/>
        <v>5578.2422169778838</v>
      </c>
      <c r="Z137" s="108">
        <f t="shared" si="64"/>
        <v>7947.2412357812027</v>
      </c>
      <c r="AA137" s="110">
        <f t="shared" si="65"/>
        <v>1010520.9298587008</v>
      </c>
      <c r="AB137" s="42">
        <f t="shared" si="66"/>
        <v>90812.741514560184</v>
      </c>
      <c r="AC137" s="42">
        <f t="shared" si="67"/>
        <v>113127.48108961397</v>
      </c>
      <c r="AD137" s="111">
        <f t="shared" si="68"/>
        <v>1214461</v>
      </c>
    </row>
    <row r="138" spans="1:30" ht="15.5" x14ac:dyDescent="0.35">
      <c r="A138" s="26" t="s">
        <v>166</v>
      </c>
      <c r="B138" s="27">
        <v>333</v>
      </c>
      <c r="C138" s="92" t="s">
        <v>171</v>
      </c>
      <c r="D138" s="93">
        <v>1.0035198350000001</v>
      </c>
      <c r="E138" s="94">
        <v>5421.96</v>
      </c>
      <c r="F138" s="95">
        <v>33258</v>
      </c>
      <c r="G138" s="95">
        <v>23804</v>
      </c>
      <c r="H138" s="96">
        <v>8042.1299999999974</v>
      </c>
      <c r="I138" s="97">
        <v>0.35177024385370625</v>
      </c>
      <c r="J138" s="98">
        <v>0.40407555391627814</v>
      </c>
      <c r="K138" s="97">
        <v>0.36951385778750395</v>
      </c>
      <c r="L138" s="98">
        <v>0.24768381229553335</v>
      </c>
      <c r="M138" s="99">
        <f t="shared" si="52"/>
        <v>2003.489356369535</v>
      </c>
      <c r="N138" s="100">
        <f t="shared" si="53"/>
        <v>12289.291882296806</v>
      </c>
      <c r="O138" s="100">
        <f t="shared" si="54"/>
        <v>5895.8654678828761</v>
      </c>
      <c r="P138" s="96">
        <v>7060.42</v>
      </c>
      <c r="Q138" s="107">
        <f t="shared" si="55"/>
        <v>2003.489356369535</v>
      </c>
      <c r="R138" s="108">
        <f t="shared" si="56"/>
        <v>12257.157881662315</v>
      </c>
      <c r="S138" s="108">
        <f t="shared" si="57"/>
        <v>8526.9599834204691</v>
      </c>
      <c r="T138" s="109">
        <f t="shared" si="58"/>
        <v>3893.3360193768649</v>
      </c>
      <c r="U138" s="107">
        <f t="shared" si="59"/>
        <v>70526.09</v>
      </c>
      <c r="V138" s="108">
        <f t="shared" si="60"/>
        <v>26474.701581291403</v>
      </c>
      <c r="W138" s="108">
        <f t="shared" si="61"/>
        <v>26680.943240829183</v>
      </c>
      <c r="X138" s="107">
        <f t="shared" si="62"/>
        <v>70774.330199995151</v>
      </c>
      <c r="Y138" s="108">
        <f t="shared" si="63"/>
        <v>26567.888162531792</v>
      </c>
      <c r="Z138" s="108">
        <f t="shared" si="64"/>
        <v>26774.855758681268</v>
      </c>
      <c r="AA138" s="110">
        <f t="shared" si="65"/>
        <v>2489122.698783014</v>
      </c>
      <c r="AB138" s="42">
        <f t="shared" si="66"/>
        <v>432520.25753712602</v>
      </c>
      <c r="AC138" s="42">
        <f t="shared" si="67"/>
        <v>381135.02518079954</v>
      </c>
      <c r="AD138" s="111">
        <f t="shared" si="68"/>
        <v>3302778</v>
      </c>
    </row>
    <row r="139" spans="1:30" ht="15.5" x14ac:dyDescent="0.35">
      <c r="A139" s="26" t="s">
        <v>166</v>
      </c>
      <c r="B139" s="27">
        <v>893</v>
      </c>
      <c r="C139" s="92" t="s">
        <v>172</v>
      </c>
      <c r="D139" s="93">
        <v>1</v>
      </c>
      <c r="E139" s="94">
        <v>3778.16</v>
      </c>
      <c r="F139" s="95">
        <v>20492.5</v>
      </c>
      <c r="G139" s="95">
        <v>15482</v>
      </c>
      <c r="H139" s="96">
        <v>5686.5700000000006</v>
      </c>
      <c r="I139" s="97">
        <v>0.17982750876557693</v>
      </c>
      <c r="J139" s="98">
        <v>0.21100561906607235</v>
      </c>
      <c r="K139" s="97">
        <v>0.30395809600438256</v>
      </c>
      <c r="L139" s="98">
        <v>0.22963202228172508</v>
      </c>
      <c r="M139" s="99">
        <f t="shared" si="52"/>
        <v>1148.4023199999181</v>
      </c>
      <c r="N139" s="100">
        <f t="shared" si="53"/>
        <v>6228.8612823698095</v>
      </c>
      <c r="O139" s="100">
        <f t="shared" si="54"/>
        <v>3555.1629689656675</v>
      </c>
      <c r="P139" s="96">
        <v>3060.38</v>
      </c>
      <c r="Q139" s="107">
        <f t="shared" si="55"/>
        <v>1148.4023199999181</v>
      </c>
      <c r="R139" s="108">
        <f t="shared" si="56"/>
        <v>6212.5740760509361</v>
      </c>
      <c r="S139" s="108">
        <f t="shared" si="57"/>
        <v>5141.693367334271</v>
      </c>
      <c r="T139" s="109">
        <f t="shared" si="58"/>
        <v>1687.5890792588218</v>
      </c>
      <c r="U139" s="107">
        <f t="shared" si="59"/>
        <v>45439.23</v>
      </c>
      <c r="V139" s="108">
        <f t="shared" si="60"/>
        <v>8831.2195414898233</v>
      </c>
      <c r="W139" s="108">
        <f t="shared" si="61"/>
        <v>14190.258842643947</v>
      </c>
      <c r="X139" s="107">
        <f t="shared" si="62"/>
        <v>45439.23</v>
      </c>
      <c r="Y139" s="108">
        <f t="shared" si="63"/>
        <v>8831.2195414898233</v>
      </c>
      <c r="Z139" s="108">
        <f t="shared" si="64"/>
        <v>14190.258842643947</v>
      </c>
      <c r="AA139" s="110">
        <f t="shared" si="65"/>
        <v>1598090.9814139062</v>
      </c>
      <c r="AB139" s="42">
        <f t="shared" si="66"/>
        <v>143770.60484012822</v>
      </c>
      <c r="AC139" s="42">
        <f t="shared" si="67"/>
        <v>201995.66003486631</v>
      </c>
      <c r="AD139" s="111">
        <f t="shared" si="68"/>
        <v>1943857</v>
      </c>
    </row>
    <row r="140" spans="1:30" ht="15.5" x14ac:dyDescent="0.35">
      <c r="A140" s="26" t="s">
        <v>166</v>
      </c>
      <c r="B140" s="27">
        <v>334</v>
      </c>
      <c r="C140" s="92" t="s">
        <v>173</v>
      </c>
      <c r="D140" s="93">
        <v>1.0035198350000001</v>
      </c>
      <c r="E140" s="94">
        <v>3160.17</v>
      </c>
      <c r="F140" s="95">
        <v>18849</v>
      </c>
      <c r="G140" s="95">
        <v>16087</v>
      </c>
      <c r="H140" s="96">
        <v>8733.0199999999986</v>
      </c>
      <c r="I140" s="97">
        <v>0.23982928366819026</v>
      </c>
      <c r="J140" s="98">
        <v>0.29284904685357938</v>
      </c>
      <c r="K140" s="97">
        <v>0.29024223828792717</v>
      </c>
      <c r="L140" s="98">
        <v>0.20542817186596066</v>
      </c>
      <c r="M140" s="99">
        <f t="shared" ref="M140:M162" si="69">K140*E140</f>
        <v>917.21481417035886</v>
      </c>
      <c r="N140" s="100">
        <f t="shared" ref="N140:N162" si="70">K140*F140</f>
        <v>5470.7759494891388</v>
      </c>
      <c r="O140" s="100">
        <f t="shared" ref="O140:O162" si="71">L140*G140</f>
        <v>3304.723000807709</v>
      </c>
      <c r="P140" s="96">
        <v>4153.2299999999996</v>
      </c>
      <c r="Q140" s="107">
        <f t="shared" ref="Q140:Q162" si="72">M140</f>
        <v>917.21481417035886</v>
      </c>
      <c r="R140" s="108">
        <f t="shared" ref="R140:R162" si="73">N140*$M$10/N$10</f>
        <v>5456.4709822448276</v>
      </c>
      <c r="S140" s="108">
        <f t="shared" ref="S140:S162" si="74">O140*$M$10/O$10</f>
        <v>4779.4918214603222</v>
      </c>
      <c r="T140" s="109">
        <f t="shared" ref="T140:T162" si="75">P140*$M$10/P$10</f>
        <v>2290.220688819727</v>
      </c>
      <c r="U140" s="107">
        <f t="shared" ref="U140:U162" si="76">E140+F140+G140+H140</f>
        <v>46829.189999999995</v>
      </c>
      <c r="V140" s="108">
        <f t="shared" ref="V140:V162" si="77">I140*(E140+F140)+J140*(G140+H140)</f>
        <v>12546.962675118199</v>
      </c>
      <c r="W140" s="108">
        <f t="shared" ref="W140:W162" si="78">Q140+R140+S140+T140</f>
        <v>13443.398306695237</v>
      </c>
      <c r="X140" s="107">
        <f t="shared" ref="X140:X162" si="79">$D140*U140</f>
        <v>46994.021021983652</v>
      </c>
      <c r="Y140" s="108">
        <f t="shared" ref="Y140:Y162" si="80">$D140*V140</f>
        <v>12591.125913485774</v>
      </c>
      <c r="Z140" s="108">
        <f t="shared" ref="Z140:Z162" si="81">$D140*W140</f>
        <v>13490.716850574085</v>
      </c>
      <c r="AA140" s="110">
        <f t="shared" ref="AA140:AA162" si="82">$B$4*X140/$X$11</f>
        <v>1652772.7511141272</v>
      </c>
      <c r="AB140" s="42">
        <f t="shared" ref="AB140:AB162" si="83">$B$5*Y140/$Y$11</f>
        <v>204981.1783860008</v>
      </c>
      <c r="AC140" s="42">
        <f t="shared" ref="AC140:AC162" si="84">$B$6*Z140/$Z$11</f>
        <v>192037.81162792849</v>
      </c>
      <c r="AD140" s="111">
        <f t="shared" ref="AD140:AD171" si="85">ROUND(AA140+AB140+AC140,0)</f>
        <v>2049792</v>
      </c>
    </row>
    <row r="141" spans="1:30" ht="15.5" x14ac:dyDescent="0.35">
      <c r="A141" s="26" t="s">
        <v>166</v>
      </c>
      <c r="B141" s="27">
        <v>860</v>
      </c>
      <c r="C141" s="92" t="s">
        <v>174</v>
      </c>
      <c r="D141" s="93">
        <v>1</v>
      </c>
      <c r="E141" s="94">
        <v>11511.67</v>
      </c>
      <c r="F141" s="95">
        <v>65401</v>
      </c>
      <c r="G141" s="95">
        <v>47957.5</v>
      </c>
      <c r="H141" s="96">
        <v>18175.640000000007</v>
      </c>
      <c r="I141" s="97">
        <v>0.19850288499162377</v>
      </c>
      <c r="J141" s="98">
        <v>0.23225077206405351</v>
      </c>
      <c r="K141" s="97">
        <v>0.2824950173101744</v>
      </c>
      <c r="L141" s="98">
        <v>0.2123468882970494</v>
      </c>
      <c r="M141" s="99">
        <f t="shared" si="69"/>
        <v>3251.9894159190153</v>
      </c>
      <c r="N141" s="100">
        <f t="shared" si="70"/>
        <v>18475.456627102714</v>
      </c>
      <c r="O141" s="100">
        <f t="shared" si="71"/>
        <v>10183.625895505746</v>
      </c>
      <c r="P141" s="96">
        <v>10670.540000000014</v>
      </c>
      <c r="Q141" s="107">
        <f t="shared" si="72"/>
        <v>3251.9894159190153</v>
      </c>
      <c r="R141" s="108">
        <f t="shared" si="73"/>
        <v>18427.147062917567</v>
      </c>
      <c r="S141" s="108">
        <f t="shared" si="74"/>
        <v>14728.180446132756</v>
      </c>
      <c r="T141" s="109">
        <f t="shared" si="75"/>
        <v>5884.0688979128245</v>
      </c>
      <c r="U141" s="107">
        <f t="shared" si="76"/>
        <v>143045.81</v>
      </c>
      <c r="V141" s="108">
        <f t="shared" si="77"/>
        <v>30626.859711428853</v>
      </c>
      <c r="W141" s="108">
        <f t="shared" si="78"/>
        <v>42291.385822882163</v>
      </c>
      <c r="X141" s="107">
        <f t="shared" si="79"/>
        <v>143045.81</v>
      </c>
      <c r="Y141" s="108">
        <f t="shared" si="80"/>
        <v>30626.859711428853</v>
      </c>
      <c r="Z141" s="108">
        <f t="shared" si="81"/>
        <v>42291.385822882163</v>
      </c>
      <c r="AA141" s="110">
        <f t="shared" si="82"/>
        <v>5030899.9270024411</v>
      </c>
      <c r="AB141" s="42">
        <f t="shared" si="83"/>
        <v>498599.55631032313</v>
      </c>
      <c r="AC141" s="42">
        <f t="shared" si="84"/>
        <v>602009.90607797727</v>
      </c>
      <c r="AD141" s="111">
        <f t="shared" si="85"/>
        <v>6131509</v>
      </c>
    </row>
    <row r="142" spans="1:30" ht="15.5" x14ac:dyDescent="0.35">
      <c r="A142" s="26" t="s">
        <v>166</v>
      </c>
      <c r="B142" s="27">
        <v>861</v>
      </c>
      <c r="C142" s="92" t="s">
        <v>175</v>
      </c>
      <c r="D142" s="93">
        <v>1</v>
      </c>
      <c r="E142" s="94">
        <v>3684.55</v>
      </c>
      <c r="F142" s="95">
        <v>22191</v>
      </c>
      <c r="G142" s="95">
        <v>15094</v>
      </c>
      <c r="H142" s="96">
        <v>4801.58</v>
      </c>
      <c r="I142" s="97">
        <v>0.41809742688477308</v>
      </c>
      <c r="J142" s="98">
        <v>0.40329955918152521</v>
      </c>
      <c r="K142" s="97">
        <v>0.34690966524289574</v>
      </c>
      <c r="L142" s="98">
        <v>0.23189678479709608</v>
      </c>
      <c r="M142" s="99">
        <f t="shared" si="69"/>
        <v>1278.2060070707116</v>
      </c>
      <c r="N142" s="100">
        <f t="shared" si="70"/>
        <v>7698.2723814050996</v>
      </c>
      <c r="O142" s="100">
        <f t="shared" si="71"/>
        <v>3500.2500697273681</v>
      </c>
      <c r="P142" s="96">
        <v>3934.06</v>
      </c>
      <c r="Q142" s="107">
        <f t="shared" si="72"/>
        <v>1278.2060070707116</v>
      </c>
      <c r="R142" s="108">
        <f t="shared" si="73"/>
        <v>7678.1429637008214</v>
      </c>
      <c r="S142" s="108">
        <f t="shared" si="74"/>
        <v>5062.2749856006185</v>
      </c>
      <c r="T142" s="109">
        <f t="shared" si="75"/>
        <v>2169.3635081751158</v>
      </c>
      <c r="U142" s="107">
        <f t="shared" si="76"/>
        <v>45771.130000000005</v>
      </c>
      <c r="V142" s="108">
        <f t="shared" si="77"/>
        <v>18842.379517889058</v>
      </c>
      <c r="W142" s="108">
        <f t="shared" si="78"/>
        <v>16187.987464547266</v>
      </c>
      <c r="X142" s="107">
        <f t="shared" si="79"/>
        <v>45771.130000000005</v>
      </c>
      <c r="Y142" s="108">
        <f t="shared" si="80"/>
        <v>18842.379517889058</v>
      </c>
      <c r="Z142" s="108">
        <f t="shared" si="81"/>
        <v>16187.987464547266</v>
      </c>
      <c r="AA142" s="110">
        <f t="shared" si="82"/>
        <v>1609763.8552000877</v>
      </c>
      <c r="AB142" s="42">
        <f t="shared" si="83"/>
        <v>306750.41959801054</v>
      </c>
      <c r="AC142" s="42">
        <f t="shared" si="84"/>
        <v>230432.95043433571</v>
      </c>
      <c r="AD142" s="111">
        <f t="shared" si="85"/>
        <v>2146947</v>
      </c>
    </row>
    <row r="143" spans="1:30" ht="15.5" x14ac:dyDescent="0.35">
      <c r="A143" s="26" t="s">
        <v>166</v>
      </c>
      <c r="B143" s="27">
        <v>894</v>
      </c>
      <c r="C143" s="92" t="s">
        <v>176</v>
      </c>
      <c r="D143" s="93">
        <v>1</v>
      </c>
      <c r="E143" s="94">
        <v>2718.12</v>
      </c>
      <c r="F143" s="95">
        <v>16097</v>
      </c>
      <c r="G143" s="95">
        <v>11612</v>
      </c>
      <c r="H143" s="96">
        <v>3914.41</v>
      </c>
      <c r="I143" s="97">
        <v>0.29268358822711238</v>
      </c>
      <c r="J143" s="98">
        <v>0.31675977207856809</v>
      </c>
      <c r="K143" s="97">
        <v>0.3069586587960258</v>
      </c>
      <c r="L143" s="98">
        <v>0.21036074834450977</v>
      </c>
      <c r="M143" s="99">
        <f t="shared" si="69"/>
        <v>834.35046964665355</v>
      </c>
      <c r="N143" s="100">
        <f t="shared" si="70"/>
        <v>4941.1135306396272</v>
      </c>
      <c r="O143" s="100">
        <f t="shared" si="71"/>
        <v>2442.7090097764476</v>
      </c>
      <c r="P143" s="96">
        <v>2420.9399999999996</v>
      </c>
      <c r="Q143" s="107">
        <f t="shared" si="72"/>
        <v>834.35046964665355</v>
      </c>
      <c r="R143" s="108">
        <f t="shared" si="73"/>
        <v>4928.1935229736537</v>
      </c>
      <c r="S143" s="108">
        <f t="shared" si="74"/>
        <v>3532.7946492279398</v>
      </c>
      <c r="T143" s="109">
        <f t="shared" si="75"/>
        <v>1334.981899483349</v>
      </c>
      <c r="U143" s="107">
        <f t="shared" si="76"/>
        <v>34341.53</v>
      </c>
      <c r="V143" s="108">
        <f t="shared" si="77"/>
        <v>10425.018927322108</v>
      </c>
      <c r="W143" s="108">
        <f t="shared" si="78"/>
        <v>10630.320541331597</v>
      </c>
      <c r="X143" s="107">
        <f t="shared" si="79"/>
        <v>34341.53</v>
      </c>
      <c r="Y143" s="108">
        <f t="shared" si="80"/>
        <v>10425.018927322108</v>
      </c>
      <c r="Z143" s="108">
        <f t="shared" si="81"/>
        <v>10630.320541331597</v>
      </c>
      <c r="AA143" s="110">
        <f t="shared" si="82"/>
        <v>1207786.5179703769</v>
      </c>
      <c r="AB143" s="42">
        <f t="shared" si="83"/>
        <v>169717.36118769788</v>
      </c>
      <c r="AC143" s="42">
        <f t="shared" si="84"/>
        <v>151320.6092954108</v>
      </c>
      <c r="AD143" s="111">
        <f t="shared" si="85"/>
        <v>1528824</v>
      </c>
    </row>
    <row r="144" spans="1:30" ht="15.5" x14ac:dyDescent="0.35">
      <c r="A144" s="26" t="s">
        <v>166</v>
      </c>
      <c r="B144" s="27">
        <v>335</v>
      </c>
      <c r="C144" s="92" t="s">
        <v>177</v>
      </c>
      <c r="D144" s="93">
        <v>1.0035198350000001</v>
      </c>
      <c r="E144" s="94">
        <v>4428.9399999999996</v>
      </c>
      <c r="F144" s="95">
        <v>26735</v>
      </c>
      <c r="G144" s="95">
        <v>19324.5</v>
      </c>
      <c r="H144" s="96">
        <v>7748.6900000000005</v>
      </c>
      <c r="I144" s="97">
        <v>0.37571065230400963</v>
      </c>
      <c r="J144" s="98">
        <v>0.41257438551099618</v>
      </c>
      <c r="K144" s="97">
        <v>0.35544958953127276</v>
      </c>
      <c r="L144" s="98">
        <v>0.21731046447777824</v>
      </c>
      <c r="M144" s="99">
        <f t="shared" si="69"/>
        <v>1574.2649050586351</v>
      </c>
      <c r="N144" s="100">
        <f t="shared" si="70"/>
        <v>9502.9447761185766</v>
      </c>
      <c r="O144" s="100">
        <f t="shared" si="71"/>
        <v>4199.4160708008258</v>
      </c>
      <c r="P144" s="96">
        <v>4674.1000000000004</v>
      </c>
      <c r="Q144" s="107">
        <f t="shared" si="72"/>
        <v>1574.2649050586351</v>
      </c>
      <c r="R144" s="108">
        <f t="shared" si="73"/>
        <v>9478.0965068781661</v>
      </c>
      <c r="S144" s="108">
        <f t="shared" si="74"/>
        <v>6073.4514694260324</v>
      </c>
      <c r="T144" s="109">
        <f t="shared" si="75"/>
        <v>2577.4446687547493</v>
      </c>
      <c r="U144" s="107">
        <f t="shared" si="76"/>
        <v>58237.130000000005</v>
      </c>
      <c r="V144" s="108">
        <f t="shared" si="77"/>
        <v>22878.328953835466</v>
      </c>
      <c r="W144" s="108">
        <f t="shared" si="78"/>
        <v>19703.257550117585</v>
      </c>
      <c r="X144" s="107">
        <f t="shared" si="79"/>
        <v>58442.115088473562</v>
      </c>
      <c r="Y144" s="108">
        <f t="shared" si="80"/>
        <v>22958.856896828693</v>
      </c>
      <c r="Z144" s="108">
        <f t="shared" si="81"/>
        <v>19772.609765656503</v>
      </c>
      <c r="AA144" s="110">
        <f t="shared" si="82"/>
        <v>2055400.5219200051</v>
      </c>
      <c r="AB144" s="42">
        <f t="shared" si="83"/>
        <v>373765.90254466323</v>
      </c>
      <c r="AC144" s="42">
        <f t="shared" si="84"/>
        <v>281459.37325844192</v>
      </c>
      <c r="AD144" s="111">
        <f t="shared" si="85"/>
        <v>2710626</v>
      </c>
    </row>
    <row r="145" spans="1:30" ht="15.5" x14ac:dyDescent="0.35">
      <c r="A145" s="26" t="s">
        <v>166</v>
      </c>
      <c r="B145" s="27">
        <v>937</v>
      </c>
      <c r="C145" s="92" t="s">
        <v>178</v>
      </c>
      <c r="D145" s="93">
        <v>1.0073003359999999</v>
      </c>
      <c r="E145" s="94">
        <v>8413.9599999999991</v>
      </c>
      <c r="F145" s="95">
        <v>46321.5</v>
      </c>
      <c r="G145" s="95">
        <v>34553</v>
      </c>
      <c r="H145" s="96">
        <v>13384.529999999993</v>
      </c>
      <c r="I145" s="97">
        <v>0.22477495689612237</v>
      </c>
      <c r="J145" s="98">
        <v>0.23935485445838039</v>
      </c>
      <c r="K145" s="97">
        <v>0.303288456796735</v>
      </c>
      <c r="L145" s="98">
        <v>0.20267089793142376</v>
      </c>
      <c r="M145" s="99">
        <f t="shared" si="69"/>
        <v>2551.8569439494563</v>
      </c>
      <c r="N145" s="100">
        <f t="shared" si="70"/>
        <v>14048.77625150996</v>
      </c>
      <c r="O145" s="100">
        <f t="shared" si="71"/>
        <v>7002.8875362244853</v>
      </c>
      <c r="P145" s="96">
        <v>8719.0899999999892</v>
      </c>
      <c r="Q145" s="107">
        <f t="shared" si="72"/>
        <v>2551.8569439494563</v>
      </c>
      <c r="R145" s="108">
        <f t="shared" si="73"/>
        <v>14012.041556842147</v>
      </c>
      <c r="S145" s="108">
        <f t="shared" si="74"/>
        <v>10128.002769917743</v>
      </c>
      <c r="T145" s="109">
        <f t="shared" si="75"/>
        <v>4807.9784422440298</v>
      </c>
      <c r="U145" s="107">
        <f t="shared" si="76"/>
        <v>102672.98999999999</v>
      </c>
      <c r="V145" s="108">
        <f t="shared" si="77"/>
        <v>23777.241178433673</v>
      </c>
      <c r="W145" s="108">
        <f t="shared" si="78"/>
        <v>31499.87971295337</v>
      </c>
      <c r="X145" s="107">
        <f t="shared" si="79"/>
        <v>103422.53732512462</v>
      </c>
      <c r="Y145" s="108">
        <f t="shared" si="80"/>
        <v>23950.823028189272</v>
      </c>
      <c r="Z145" s="108">
        <f t="shared" si="81"/>
        <v>31729.839418817512</v>
      </c>
      <c r="AA145" s="110">
        <f t="shared" si="82"/>
        <v>3637355.3023285102</v>
      </c>
      <c r="AB145" s="42">
        <f t="shared" si="83"/>
        <v>389914.9259062286</v>
      </c>
      <c r="AC145" s="42">
        <f t="shared" si="84"/>
        <v>451668.28366396273</v>
      </c>
      <c r="AD145" s="111">
        <f t="shared" si="85"/>
        <v>4478939</v>
      </c>
    </row>
    <row r="146" spans="1:30" ht="15.5" x14ac:dyDescent="0.35">
      <c r="A146" s="26" t="s">
        <v>166</v>
      </c>
      <c r="B146" s="27">
        <v>336</v>
      </c>
      <c r="C146" s="92" t="s">
        <v>179</v>
      </c>
      <c r="D146" s="93">
        <v>1.0035198350000001</v>
      </c>
      <c r="E146" s="94">
        <v>4130.34</v>
      </c>
      <c r="F146" s="95">
        <v>25115.5</v>
      </c>
      <c r="G146" s="95">
        <v>18282</v>
      </c>
      <c r="H146" s="96">
        <v>5739.47</v>
      </c>
      <c r="I146" s="97">
        <v>0.4309509448469222</v>
      </c>
      <c r="J146" s="98">
        <v>0.46499288918061493</v>
      </c>
      <c r="K146" s="97">
        <v>0.33843364901535145</v>
      </c>
      <c r="L146" s="98">
        <v>0.21238801486174666</v>
      </c>
      <c r="M146" s="99">
        <f t="shared" si="69"/>
        <v>1397.8460378740667</v>
      </c>
      <c r="N146" s="100">
        <f t="shared" si="70"/>
        <v>8499.9303118450589</v>
      </c>
      <c r="O146" s="100">
        <f t="shared" si="71"/>
        <v>3882.8776877024525</v>
      </c>
      <c r="P146" s="96">
        <v>3569.81</v>
      </c>
      <c r="Q146" s="107">
        <f t="shared" si="72"/>
        <v>1397.8460378740667</v>
      </c>
      <c r="R146" s="108">
        <f t="shared" si="73"/>
        <v>8477.7047215791608</v>
      </c>
      <c r="S146" s="108">
        <f t="shared" si="74"/>
        <v>5615.6543672703656</v>
      </c>
      <c r="T146" s="109">
        <f t="shared" si="75"/>
        <v>1968.5046860288378</v>
      </c>
      <c r="U146" s="107">
        <f t="shared" si="76"/>
        <v>53267.31</v>
      </c>
      <c r="V146" s="108">
        <f t="shared" si="77"/>
        <v>23773.335118507377</v>
      </c>
      <c r="W146" s="108">
        <f t="shared" si="78"/>
        <v>17459.709812752433</v>
      </c>
      <c r="X146" s="107">
        <f t="shared" si="79"/>
        <v>53454.802142093853</v>
      </c>
      <c r="Y146" s="108">
        <f t="shared" si="80"/>
        <v>23857.013335524229</v>
      </c>
      <c r="Z146" s="108">
        <f t="shared" si="81"/>
        <v>17521.165110441205</v>
      </c>
      <c r="AA146" s="110">
        <f t="shared" si="82"/>
        <v>1879997.4651098826</v>
      </c>
      <c r="AB146" s="42">
        <f t="shared" si="83"/>
        <v>388387.72162929317</v>
      </c>
      <c r="AC146" s="42">
        <f t="shared" si="84"/>
        <v>249410.48294535646</v>
      </c>
      <c r="AD146" s="111">
        <f t="shared" si="85"/>
        <v>2517796</v>
      </c>
    </row>
    <row r="147" spans="1:30" ht="15.5" x14ac:dyDescent="0.35">
      <c r="A147" s="26" t="s">
        <v>166</v>
      </c>
      <c r="B147" s="27">
        <v>885</v>
      </c>
      <c r="C147" s="92" t="s">
        <v>180</v>
      </c>
      <c r="D147" s="93">
        <v>1</v>
      </c>
      <c r="E147" s="94">
        <v>7344.12</v>
      </c>
      <c r="F147" s="95">
        <v>42532</v>
      </c>
      <c r="G147" s="95">
        <v>31270</v>
      </c>
      <c r="H147" s="96">
        <v>10043.369999999999</v>
      </c>
      <c r="I147" s="97">
        <v>0.19788911014715593</v>
      </c>
      <c r="J147" s="98">
        <v>0.22807803006076113</v>
      </c>
      <c r="K147" s="97">
        <v>0.30175678514129556</v>
      </c>
      <c r="L147" s="98">
        <v>0.22779148195622584</v>
      </c>
      <c r="M147" s="99">
        <f t="shared" si="69"/>
        <v>2216.1380408918917</v>
      </c>
      <c r="N147" s="100">
        <f t="shared" si="70"/>
        <v>12834.319585629582</v>
      </c>
      <c r="O147" s="100">
        <f t="shared" si="71"/>
        <v>7123.0396407711823</v>
      </c>
      <c r="P147" s="96">
        <v>5818.66</v>
      </c>
      <c r="Q147" s="107">
        <f t="shared" si="72"/>
        <v>2216.1380408918917</v>
      </c>
      <c r="R147" s="108">
        <f t="shared" si="73"/>
        <v>12800.760448320623</v>
      </c>
      <c r="S147" s="108">
        <f t="shared" si="74"/>
        <v>10301.77406659581</v>
      </c>
      <c r="T147" s="109">
        <f t="shared" si="75"/>
        <v>3208.590786738946</v>
      </c>
      <c r="U147" s="107">
        <f t="shared" si="76"/>
        <v>91189.489999999991</v>
      </c>
      <c r="V147" s="108">
        <f t="shared" si="77"/>
        <v>19292.613049164116</v>
      </c>
      <c r="W147" s="108">
        <f t="shared" si="78"/>
        <v>28527.263342547274</v>
      </c>
      <c r="X147" s="107">
        <f t="shared" si="79"/>
        <v>91189.489999999991</v>
      </c>
      <c r="Y147" s="108">
        <f t="shared" si="80"/>
        <v>19292.613049164116</v>
      </c>
      <c r="Z147" s="108">
        <f t="shared" si="81"/>
        <v>28527.263342547274</v>
      </c>
      <c r="AA147" s="110">
        <f t="shared" si="82"/>
        <v>3207120.8418085771</v>
      </c>
      <c r="AB147" s="42">
        <f t="shared" si="83"/>
        <v>314080.13740273874</v>
      </c>
      <c r="AC147" s="42">
        <f t="shared" si="84"/>
        <v>406080.2168420931</v>
      </c>
      <c r="AD147" s="111">
        <f t="shared" si="85"/>
        <v>3927281</v>
      </c>
    </row>
    <row r="148" spans="1:30" ht="15.5" x14ac:dyDescent="0.35">
      <c r="A148" s="26" t="s">
        <v>181</v>
      </c>
      <c r="B148" s="27">
        <v>370</v>
      </c>
      <c r="C148" s="92" t="s">
        <v>182</v>
      </c>
      <c r="D148" s="93">
        <v>1</v>
      </c>
      <c r="E148" s="94">
        <v>3316.35</v>
      </c>
      <c r="F148" s="95">
        <v>19577</v>
      </c>
      <c r="G148" s="95">
        <v>13276</v>
      </c>
      <c r="H148" s="96">
        <v>5658.27</v>
      </c>
      <c r="I148" s="97">
        <v>0.29059610767737654</v>
      </c>
      <c r="J148" s="98">
        <v>0.32621814513115616</v>
      </c>
      <c r="K148" s="97">
        <v>0.30538776397573453</v>
      </c>
      <c r="L148" s="98">
        <v>0.20865930133824517</v>
      </c>
      <c r="M148" s="99">
        <f t="shared" si="69"/>
        <v>1012.7727110609271</v>
      </c>
      <c r="N148" s="100">
        <f t="shared" si="70"/>
        <v>5978.5762553529548</v>
      </c>
      <c r="O148" s="100">
        <f t="shared" si="71"/>
        <v>2770.1608845665428</v>
      </c>
      <c r="P148" s="96">
        <v>3736.2800000000007</v>
      </c>
      <c r="Q148" s="107">
        <f t="shared" si="72"/>
        <v>1012.7727110609271</v>
      </c>
      <c r="R148" s="108">
        <f t="shared" si="73"/>
        <v>5962.9434935125746</v>
      </c>
      <c r="S148" s="108">
        <f t="shared" si="74"/>
        <v>4006.3755082284047</v>
      </c>
      <c r="T148" s="109">
        <f t="shared" si="75"/>
        <v>2060.3014413416477</v>
      </c>
      <c r="U148" s="107">
        <f t="shared" si="76"/>
        <v>41827.619999999995</v>
      </c>
      <c r="V148" s="108">
        <f t="shared" si="77"/>
        <v>12829.420840508365</v>
      </c>
      <c r="W148" s="108">
        <f t="shared" si="78"/>
        <v>13042.393154143554</v>
      </c>
      <c r="X148" s="107">
        <f t="shared" si="79"/>
        <v>41827.619999999995</v>
      </c>
      <c r="Y148" s="108">
        <f t="shared" si="80"/>
        <v>12829.420840508365</v>
      </c>
      <c r="Z148" s="108">
        <f t="shared" si="81"/>
        <v>13042.393154143554</v>
      </c>
      <c r="AA148" s="110">
        <f t="shared" si="82"/>
        <v>1471071.1932400244</v>
      </c>
      <c r="AB148" s="42">
        <f t="shared" si="83"/>
        <v>208860.57529459495</v>
      </c>
      <c r="AC148" s="42">
        <f t="shared" si="84"/>
        <v>185656.00830961193</v>
      </c>
      <c r="AD148" s="111">
        <f t="shared" si="85"/>
        <v>1865588</v>
      </c>
    </row>
    <row r="149" spans="1:30" ht="15.5" x14ac:dyDescent="0.35">
      <c r="A149" s="26" t="s">
        <v>181</v>
      </c>
      <c r="B149" s="27">
        <v>380</v>
      </c>
      <c r="C149" s="92" t="s">
        <v>183</v>
      </c>
      <c r="D149" s="93">
        <v>1.000168368</v>
      </c>
      <c r="E149" s="94">
        <v>8562.23</v>
      </c>
      <c r="F149" s="95">
        <v>52065.5</v>
      </c>
      <c r="G149" s="95">
        <v>35857</v>
      </c>
      <c r="H149" s="96">
        <v>12510.050000000001</v>
      </c>
      <c r="I149" s="97">
        <v>0.29535022182956577</v>
      </c>
      <c r="J149" s="98">
        <v>0.366850705482126</v>
      </c>
      <c r="K149" s="97">
        <v>0.35586467752048767</v>
      </c>
      <c r="L149" s="98">
        <v>0.24022641841544701</v>
      </c>
      <c r="M149" s="99">
        <f t="shared" si="69"/>
        <v>3046.9952178062449</v>
      </c>
      <c r="N149" s="100">
        <f t="shared" si="70"/>
        <v>18528.272367442951</v>
      </c>
      <c r="O149" s="100">
        <f t="shared" si="71"/>
        <v>8613.7986851226833</v>
      </c>
      <c r="P149" s="96">
        <v>9362.6500000000015</v>
      </c>
      <c r="Q149" s="107">
        <f t="shared" si="72"/>
        <v>3046.9952178062449</v>
      </c>
      <c r="R149" s="108">
        <f t="shared" si="73"/>
        <v>18479.824700830923</v>
      </c>
      <c r="S149" s="108">
        <f t="shared" si="74"/>
        <v>12457.800655966405</v>
      </c>
      <c r="T149" s="109">
        <f t="shared" si="75"/>
        <v>5162.8575186488633</v>
      </c>
      <c r="U149" s="107">
        <f t="shared" si="76"/>
        <v>108994.78</v>
      </c>
      <c r="V149" s="108">
        <f t="shared" si="77"/>
        <v>35649.899919112286</v>
      </c>
      <c r="W149" s="108">
        <f t="shared" si="78"/>
        <v>39147.47809325243</v>
      </c>
      <c r="X149" s="107">
        <f t="shared" si="79"/>
        <v>109013.13123311904</v>
      </c>
      <c r="Y149" s="108">
        <f t="shared" si="80"/>
        <v>35655.902221461867</v>
      </c>
      <c r="Z149" s="108">
        <f t="shared" si="81"/>
        <v>39154.069275844035</v>
      </c>
      <c r="AA149" s="110">
        <f t="shared" si="82"/>
        <v>3833975.6611046912</v>
      </c>
      <c r="AB149" s="42">
        <f t="shared" si="83"/>
        <v>580471.42916291312</v>
      </c>
      <c r="AC149" s="42">
        <f t="shared" si="84"/>
        <v>557350.79635456379</v>
      </c>
      <c r="AD149" s="111">
        <f t="shared" si="85"/>
        <v>4971798</v>
      </c>
    </row>
    <row r="150" spans="1:30" ht="15.5" x14ac:dyDescent="0.35">
      <c r="A150" s="26" t="s">
        <v>181</v>
      </c>
      <c r="B150" s="27">
        <v>381</v>
      </c>
      <c r="C150" s="92" t="s">
        <v>184</v>
      </c>
      <c r="D150" s="93">
        <v>1.000168368</v>
      </c>
      <c r="E150" s="94">
        <v>2920.1</v>
      </c>
      <c r="F150" s="95">
        <v>17254</v>
      </c>
      <c r="G150" s="95">
        <v>14403</v>
      </c>
      <c r="H150" s="96">
        <v>4273.76</v>
      </c>
      <c r="I150" s="97">
        <v>0.27234264518372553</v>
      </c>
      <c r="J150" s="98">
        <v>0.29153648545441935</v>
      </c>
      <c r="K150" s="97">
        <v>0.31064292533259596</v>
      </c>
      <c r="L150" s="98">
        <v>0.20617416501515393</v>
      </c>
      <c r="M150" s="99">
        <f t="shared" si="69"/>
        <v>907.1084062637135</v>
      </c>
      <c r="N150" s="100">
        <f t="shared" si="70"/>
        <v>5359.8330336886111</v>
      </c>
      <c r="O150" s="100">
        <f t="shared" si="71"/>
        <v>2969.5264987132618</v>
      </c>
      <c r="P150" s="96">
        <v>2565.0599999999995</v>
      </c>
      <c r="Q150" s="107">
        <f t="shared" si="72"/>
        <v>907.1084062637135</v>
      </c>
      <c r="R150" s="108">
        <f t="shared" si="73"/>
        <v>5345.8181596214226</v>
      </c>
      <c r="S150" s="108">
        <f t="shared" si="74"/>
        <v>4294.7102104293963</v>
      </c>
      <c r="T150" s="109">
        <f t="shared" si="75"/>
        <v>1414.4541670131266</v>
      </c>
      <c r="U150" s="107">
        <f t="shared" si="76"/>
        <v>38850.86</v>
      </c>
      <c r="V150" s="108">
        <f t="shared" si="77"/>
        <v>10939.224728276678</v>
      </c>
      <c r="W150" s="108">
        <f t="shared" si="78"/>
        <v>11962.090943327657</v>
      </c>
      <c r="X150" s="107">
        <f t="shared" si="79"/>
        <v>38857.401241596483</v>
      </c>
      <c r="Y150" s="108">
        <f t="shared" si="80"/>
        <v>10941.066543665729</v>
      </c>
      <c r="Z150" s="108">
        <f t="shared" si="81"/>
        <v>11964.104976655603</v>
      </c>
      <c r="AA150" s="110">
        <f t="shared" si="82"/>
        <v>1366609.0399282041</v>
      </c>
      <c r="AB150" s="42">
        <f t="shared" si="83"/>
        <v>178118.52000607696</v>
      </c>
      <c r="AC150" s="42">
        <f t="shared" si="84"/>
        <v>170306.77933960047</v>
      </c>
      <c r="AD150" s="111">
        <f t="shared" si="85"/>
        <v>1715034</v>
      </c>
    </row>
    <row r="151" spans="1:30" ht="15.5" x14ac:dyDescent="0.35">
      <c r="A151" s="26" t="s">
        <v>181</v>
      </c>
      <c r="B151" s="27">
        <v>371</v>
      </c>
      <c r="C151" s="92" t="s">
        <v>185</v>
      </c>
      <c r="D151" s="93">
        <v>1</v>
      </c>
      <c r="E151" s="94">
        <v>4269.04</v>
      </c>
      <c r="F151" s="95">
        <v>25521</v>
      </c>
      <c r="G151" s="95">
        <v>17804</v>
      </c>
      <c r="H151" s="96">
        <v>6586.4600000000028</v>
      </c>
      <c r="I151" s="97">
        <v>0.30667659274351539</v>
      </c>
      <c r="J151" s="98">
        <v>0.33088111416858557</v>
      </c>
      <c r="K151" s="97">
        <v>0.31141543409262112</v>
      </c>
      <c r="L151" s="98">
        <v>0.2339497575728981</v>
      </c>
      <c r="M151" s="99">
        <f t="shared" si="69"/>
        <v>1329.4449447587633</v>
      </c>
      <c r="N151" s="100">
        <f t="shared" si="70"/>
        <v>7947.6332934777838</v>
      </c>
      <c r="O151" s="100">
        <f t="shared" si="71"/>
        <v>4165.2414838278773</v>
      </c>
      <c r="P151" s="96">
        <v>5196.0000000000027</v>
      </c>
      <c r="Q151" s="107">
        <f t="shared" si="72"/>
        <v>1329.4449447587633</v>
      </c>
      <c r="R151" s="108">
        <f t="shared" si="73"/>
        <v>7926.8518476677764</v>
      </c>
      <c r="S151" s="108">
        <f t="shared" si="74"/>
        <v>6024.0260988581913</v>
      </c>
      <c r="T151" s="109">
        <f t="shared" si="75"/>
        <v>2865.236622847111</v>
      </c>
      <c r="U151" s="107">
        <f t="shared" si="76"/>
        <v>54180.5</v>
      </c>
      <c r="V151" s="108">
        <f t="shared" si="77"/>
        <v>17206.250544777351</v>
      </c>
      <c r="W151" s="108">
        <f t="shared" si="78"/>
        <v>18145.559514131841</v>
      </c>
      <c r="X151" s="107">
        <f t="shared" si="79"/>
        <v>54180.5</v>
      </c>
      <c r="Y151" s="108">
        <f t="shared" si="80"/>
        <v>17206.250544777351</v>
      </c>
      <c r="Z151" s="108">
        <f t="shared" si="81"/>
        <v>18145.559514131841</v>
      </c>
      <c r="AA151" s="110">
        <f t="shared" si="82"/>
        <v>1905520.1511666488</v>
      </c>
      <c r="AB151" s="42">
        <f t="shared" si="83"/>
        <v>280114.54547489417</v>
      </c>
      <c r="AC151" s="42">
        <f t="shared" si="84"/>
        <v>258298.6195955874</v>
      </c>
      <c r="AD151" s="111">
        <f t="shared" si="85"/>
        <v>2443933</v>
      </c>
    </row>
    <row r="152" spans="1:30" ht="15.5" x14ac:dyDescent="0.35">
      <c r="A152" s="26" t="s">
        <v>181</v>
      </c>
      <c r="B152" s="27">
        <v>811</v>
      </c>
      <c r="C152" s="92" t="s">
        <v>186</v>
      </c>
      <c r="D152" s="93">
        <v>1</v>
      </c>
      <c r="E152" s="94">
        <v>3975.29</v>
      </c>
      <c r="F152" s="95">
        <v>23434</v>
      </c>
      <c r="G152" s="95">
        <v>17467</v>
      </c>
      <c r="H152" s="96">
        <v>3932.6600000000008</v>
      </c>
      <c r="I152" s="97">
        <v>0.19518648118118972</v>
      </c>
      <c r="J152" s="98">
        <v>0.24434648193736755</v>
      </c>
      <c r="K152" s="97">
        <v>0.30152481514727603</v>
      </c>
      <c r="L152" s="98">
        <v>0.22881895766518465</v>
      </c>
      <c r="M152" s="99">
        <f t="shared" si="69"/>
        <v>1198.648582406815</v>
      </c>
      <c r="N152" s="100">
        <f t="shared" si="70"/>
        <v>7065.9325181612667</v>
      </c>
      <c r="O152" s="100">
        <f t="shared" si="71"/>
        <v>3996.7807335377802</v>
      </c>
      <c r="P152" s="96">
        <v>3039.5600000000004</v>
      </c>
      <c r="Q152" s="107">
        <f t="shared" si="72"/>
        <v>1198.648582406815</v>
      </c>
      <c r="R152" s="108">
        <f t="shared" si="73"/>
        <v>7047.4565406845713</v>
      </c>
      <c r="S152" s="108">
        <f t="shared" si="74"/>
        <v>5780.3878943697055</v>
      </c>
      <c r="T152" s="109">
        <f t="shared" si="75"/>
        <v>1676.1082812434877</v>
      </c>
      <c r="U152" s="107">
        <f t="shared" si="76"/>
        <v>48808.950000000004</v>
      </c>
      <c r="V152" s="108">
        <f t="shared" si="77"/>
        <v>10578.854502430579</v>
      </c>
      <c r="W152" s="108">
        <f t="shared" si="78"/>
        <v>15702.60129870458</v>
      </c>
      <c r="X152" s="107">
        <f t="shared" si="79"/>
        <v>48808.950000000004</v>
      </c>
      <c r="Y152" s="108">
        <f t="shared" si="80"/>
        <v>10578.854502430579</v>
      </c>
      <c r="Z152" s="108">
        <f t="shared" si="81"/>
        <v>15702.60129870458</v>
      </c>
      <c r="AA152" s="110">
        <f t="shared" si="82"/>
        <v>1716603.5341550082</v>
      </c>
      <c r="AB152" s="42">
        <f t="shared" si="83"/>
        <v>172221.77562053653</v>
      </c>
      <c r="AC152" s="42">
        <f t="shared" si="84"/>
        <v>223523.56984949793</v>
      </c>
      <c r="AD152" s="111">
        <f t="shared" si="85"/>
        <v>2112349</v>
      </c>
    </row>
    <row r="153" spans="1:30" ht="15.5" x14ac:dyDescent="0.35">
      <c r="A153" s="26" t="s">
        <v>181</v>
      </c>
      <c r="B153" s="27">
        <v>810</v>
      </c>
      <c r="C153" s="92" t="s">
        <v>187</v>
      </c>
      <c r="D153" s="93">
        <v>1</v>
      </c>
      <c r="E153" s="94">
        <v>3660.26</v>
      </c>
      <c r="F153" s="95">
        <v>22608</v>
      </c>
      <c r="G153" s="95">
        <v>16080</v>
      </c>
      <c r="H153" s="96">
        <v>7498.6600000000062</v>
      </c>
      <c r="I153" s="97">
        <v>0.34377073106010347</v>
      </c>
      <c r="J153" s="98">
        <v>0.3744948081825531</v>
      </c>
      <c r="K153" s="97">
        <v>0.33527828955771988</v>
      </c>
      <c r="L153" s="98">
        <v>0.20370246694649574</v>
      </c>
      <c r="M153" s="99">
        <f t="shared" si="69"/>
        <v>1227.2057121365399</v>
      </c>
      <c r="N153" s="100">
        <f t="shared" si="70"/>
        <v>7579.9715703209313</v>
      </c>
      <c r="O153" s="100">
        <f t="shared" si="71"/>
        <v>3275.5356684996514</v>
      </c>
      <c r="P153" s="96">
        <v>4182.7499999999964</v>
      </c>
      <c r="Q153" s="107">
        <f t="shared" si="72"/>
        <v>1227.2057121365399</v>
      </c>
      <c r="R153" s="108">
        <f t="shared" si="73"/>
        <v>7560.1514851945458</v>
      </c>
      <c r="S153" s="108">
        <f t="shared" si="74"/>
        <v>4737.2793225542082</v>
      </c>
      <c r="T153" s="109">
        <f t="shared" si="75"/>
        <v>2306.4989384553</v>
      </c>
      <c r="U153" s="107">
        <f t="shared" si="76"/>
        <v>49846.920000000006</v>
      </c>
      <c r="V153" s="108">
        <f t="shared" si="77"/>
        <v>17860.344697778513</v>
      </c>
      <c r="W153" s="108">
        <f t="shared" si="78"/>
        <v>15831.135458340596</v>
      </c>
      <c r="X153" s="107">
        <f t="shared" si="79"/>
        <v>49846.920000000006</v>
      </c>
      <c r="Y153" s="108">
        <f t="shared" si="80"/>
        <v>17860.344697778513</v>
      </c>
      <c r="Z153" s="108">
        <f t="shared" si="81"/>
        <v>15831.135458340596</v>
      </c>
      <c r="AA153" s="110">
        <f t="shared" si="82"/>
        <v>1753108.7851457973</v>
      </c>
      <c r="AB153" s="42">
        <f t="shared" si="83"/>
        <v>290763.07612885005</v>
      </c>
      <c r="AC153" s="42">
        <f t="shared" si="84"/>
        <v>225353.22938570601</v>
      </c>
      <c r="AD153" s="111">
        <f t="shared" si="85"/>
        <v>2269225</v>
      </c>
    </row>
    <row r="154" spans="1:30" ht="15.5" x14ac:dyDescent="0.35">
      <c r="A154" s="26" t="s">
        <v>181</v>
      </c>
      <c r="B154" s="27">
        <v>382</v>
      </c>
      <c r="C154" s="92" t="s">
        <v>188</v>
      </c>
      <c r="D154" s="93">
        <v>1.000168368</v>
      </c>
      <c r="E154" s="94">
        <v>6146.92</v>
      </c>
      <c r="F154" s="95">
        <v>35865</v>
      </c>
      <c r="G154" s="95">
        <v>26574</v>
      </c>
      <c r="H154" s="96">
        <v>10324.289999999997</v>
      </c>
      <c r="I154" s="97">
        <v>0.26083925832984806</v>
      </c>
      <c r="J154" s="98">
        <v>0.30055693535034245</v>
      </c>
      <c r="K154" s="97">
        <v>0.33687426490481476</v>
      </c>
      <c r="L154" s="98">
        <v>0.22957519633672377</v>
      </c>
      <c r="M154" s="99">
        <f t="shared" si="69"/>
        <v>2070.7391564287041</v>
      </c>
      <c r="N154" s="100">
        <f t="shared" si="70"/>
        <v>12081.995510811181</v>
      </c>
      <c r="O154" s="100">
        <f t="shared" si="71"/>
        <v>6100.7312674520972</v>
      </c>
      <c r="P154" s="96">
        <v>5406.75</v>
      </c>
      <c r="Q154" s="107">
        <f t="shared" si="72"/>
        <v>2070.7391564287041</v>
      </c>
      <c r="R154" s="108">
        <f t="shared" si="73"/>
        <v>12050.403548057851</v>
      </c>
      <c r="S154" s="108">
        <f t="shared" si="74"/>
        <v>8823.249389007171</v>
      </c>
      <c r="T154" s="109">
        <f t="shared" si="75"/>
        <v>2981.4507526132816</v>
      </c>
      <c r="U154" s="107">
        <f t="shared" si="76"/>
        <v>78910.209999999992</v>
      </c>
      <c r="V154" s="108">
        <f t="shared" si="77"/>
        <v>22048.395015881095</v>
      </c>
      <c r="W154" s="108">
        <f t="shared" si="78"/>
        <v>25925.842846107007</v>
      </c>
      <c r="X154" s="107">
        <f t="shared" si="79"/>
        <v>78923.495954237267</v>
      </c>
      <c r="Y154" s="108">
        <f t="shared" si="80"/>
        <v>22052.10726005313</v>
      </c>
      <c r="Z154" s="108">
        <f t="shared" si="81"/>
        <v>25930.207928415319</v>
      </c>
      <c r="AA154" s="110">
        <f t="shared" si="82"/>
        <v>2775727.6500091106</v>
      </c>
      <c r="AB154" s="42">
        <f t="shared" si="83"/>
        <v>359004.18780013348</v>
      </c>
      <c r="AC154" s="42">
        <f t="shared" si="84"/>
        <v>369111.62251679297</v>
      </c>
      <c r="AD154" s="111">
        <f t="shared" si="85"/>
        <v>3503843</v>
      </c>
    </row>
    <row r="155" spans="1:30" ht="15.5" x14ac:dyDescent="0.35">
      <c r="A155" s="26" t="s">
        <v>181</v>
      </c>
      <c r="B155" s="27">
        <v>383</v>
      </c>
      <c r="C155" s="92" t="s">
        <v>189</v>
      </c>
      <c r="D155" s="93">
        <v>1.000168368</v>
      </c>
      <c r="E155" s="94">
        <v>11347.5</v>
      </c>
      <c r="F155" s="95">
        <v>68438</v>
      </c>
      <c r="G155" s="95">
        <v>49144</v>
      </c>
      <c r="H155" s="96">
        <v>19164.460000000003</v>
      </c>
      <c r="I155" s="97">
        <v>0.25703180934847092</v>
      </c>
      <c r="J155" s="98">
        <v>0.31894278946523902</v>
      </c>
      <c r="K155" s="97">
        <v>0.35789022286473343</v>
      </c>
      <c r="L155" s="98">
        <v>0.23084684383773602</v>
      </c>
      <c r="M155" s="99">
        <f t="shared" si="69"/>
        <v>4061.1593039575628</v>
      </c>
      <c r="N155" s="100">
        <f t="shared" si="70"/>
        <v>24493.291072416625</v>
      </c>
      <c r="O155" s="100">
        <f t="shared" si="71"/>
        <v>11344.737293561699</v>
      </c>
      <c r="P155" s="96">
        <v>10518.739999999998</v>
      </c>
      <c r="Q155" s="107">
        <f t="shared" si="72"/>
        <v>4061.1593039575628</v>
      </c>
      <c r="R155" s="108">
        <f t="shared" si="73"/>
        <v>24429.246094203067</v>
      </c>
      <c r="S155" s="108">
        <f t="shared" si="74"/>
        <v>16407.450517922865</v>
      </c>
      <c r="T155" s="109">
        <f t="shared" si="75"/>
        <v>5800.3616386079293</v>
      </c>
      <c r="U155" s="107">
        <f t="shared" si="76"/>
        <v>148093.96</v>
      </c>
      <c r="V155" s="108">
        <f t="shared" si="77"/>
        <v>42293.902201247132</v>
      </c>
      <c r="W155" s="108">
        <f t="shared" si="78"/>
        <v>50698.21755469143</v>
      </c>
      <c r="X155" s="107">
        <f t="shared" si="79"/>
        <v>148118.89428385725</v>
      </c>
      <c r="Y155" s="108">
        <f t="shared" si="80"/>
        <v>42301.023140972953</v>
      </c>
      <c r="Z155" s="108">
        <f t="shared" si="81"/>
        <v>50706.753512184674</v>
      </c>
      <c r="AA155" s="110">
        <f t="shared" si="82"/>
        <v>5209319.5490335561</v>
      </c>
      <c r="AB155" s="42">
        <f t="shared" si="83"/>
        <v>688652.75670725433</v>
      </c>
      <c r="AC155" s="42">
        <f t="shared" si="84"/>
        <v>721801.07900065719</v>
      </c>
      <c r="AD155" s="111">
        <f t="shared" si="85"/>
        <v>6619773</v>
      </c>
    </row>
    <row r="156" spans="1:30" ht="15.5" x14ac:dyDescent="0.35">
      <c r="A156" s="26" t="s">
        <v>181</v>
      </c>
      <c r="B156" s="27">
        <v>812</v>
      </c>
      <c r="C156" s="92" t="s">
        <v>190</v>
      </c>
      <c r="D156" s="93">
        <v>1</v>
      </c>
      <c r="E156" s="94">
        <v>1949.83</v>
      </c>
      <c r="F156" s="95">
        <v>12852</v>
      </c>
      <c r="G156" s="95">
        <v>9019</v>
      </c>
      <c r="H156" s="96">
        <v>4582.4800000000014</v>
      </c>
      <c r="I156" s="97">
        <v>0.34349430445415186</v>
      </c>
      <c r="J156" s="98">
        <v>0.36844439516576111</v>
      </c>
      <c r="K156" s="97">
        <v>0.31519046829907887</v>
      </c>
      <c r="L156" s="98">
        <v>0.21477788322687436</v>
      </c>
      <c r="M156" s="99">
        <f t="shared" si="69"/>
        <v>614.56783080359298</v>
      </c>
      <c r="N156" s="100">
        <f t="shared" si="70"/>
        <v>4050.8278985797615</v>
      </c>
      <c r="O156" s="100">
        <f t="shared" si="71"/>
        <v>1937.0817288231799</v>
      </c>
      <c r="P156" s="96">
        <v>3538</v>
      </c>
      <c r="Q156" s="107">
        <f t="shared" si="72"/>
        <v>614.56783080359298</v>
      </c>
      <c r="R156" s="108">
        <f t="shared" si="73"/>
        <v>4040.2358069027232</v>
      </c>
      <c r="S156" s="108">
        <f t="shared" si="74"/>
        <v>2801.525658322284</v>
      </c>
      <c r="T156" s="109">
        <f t="shared" si="75"/>
        <v>1950.9636588978203</v>
      </c>
      <c r="U156" s="107">
        <f t="shared" si="76"/>
        <v>28403.310000000005</v>
      </c>
      <c r="V156" s="108">
        <f t="shared" si="77"/>
        <v>10095.733372457795</v>
      </c>
      <c r="W156" s="108">
        <f t="shared" si="78"/>
        <v>9407.2929549264209</v>
      </c>
      <c r="X156" s="107">
        <f t="shared" si="79"/>
        <v>28403.310000000005</v>
      </c>
      <c r="Y156" s="108">
        <f t="shared" si="80"/>
        <v>10095.733372457795</v>
      </c>
      <c r="Z156" s="108">
        <f t="shared" si="81"/>
        <v>9407.2929549264209</v>
      </c>
      <c r="AA156" s="110">
        <f t="shared" si="82"/>
        <v>998940.20108402846</v>
      </c>
      <c r="AB156" s="42">
        <f t="shared" si="83"/>
        <v>164356.65385101072</v>
      </c>
      <c r="AC156" s="42">
        <f t="shared" si="84"/>
        <v>133911.04212005032</v>
      </c>
      <c r="AD156" s="111">
        <f t="shared" si="85"/>
        <v>1297208</v>
      </c>
    </row>
    <row r="157" spans="1:30" ht="15.5" x14ac:dyDescent="0.35">
      <c r="A157" s="26" t="s">
        <v>181</v>
      </c>
      <c r="B157" s="27">
        <v>813</v>
      </c>
      <c r="C157" s="92" t="s">
        <v>191</v>
      </c>
      <c r="D157" s="93">
        <v>1</v>
      </c>
      <c r="E157" s="94">
        <v>2029.38</v>
      </c>
      <c r="F157" s="95">
        <v>12526</v>
      </c>
      <c r="G157" s="95">
        <v>10229.5</v>
      </c>
      <c r="H157" s="96">
        <v>3411.369999999999</v>
      </c>
      <c r="I157" s="97">
        <v>0.29961679706211081</v>
      </c>
      <c r="J157" s="98">
        <v>0.31886608015640278</v>
      </c>
      <c r="K157" s="97">
        <v>0.31318217271434468</v>
      </c>
      <c r="L157" s="98">
        <v>0.2287012528142883</v>
      </c>
      <c r="M157" s="99">
        <f t="shared" si="69"/>
        <v>635.5656376630368</v>
      </c>
      <c r="N157" s="100">
        <f t="shared" si="70"/>
        <v>3922.9198954198814</v>
      </c>
      <c r="O157" s="100">
        <f t="shared" si="71"/>
        <v>2339.4994656637623</v>
      </c>
      <c r="P157" s="96">
        <v>3038.04</v>
      </c>
      <c r="Q157" s="107">
        <f t="shared" si="72"/>
        <v>635.5656376630368</v>
      </c>
      <c r="R157" s="108">
        <f t="shared" si="73"/>
        <v>3912.6622571754788</v>
      </c>
      <c r="S157" s="108">
        <f t="shared" si="74"/>
        <v>3383.5267160720705</v>
      </c>
      <c r="T157" s="109">
        <f t="shared" si="75"/>
        <v>1675.2701057879972</v>
      </c>
      <c r="U157" s="107">
        <f t="shared" si="76"/>
        <v>28196.25</v>
      </c>
      <c r="V157" s="108">
        <f t="shared" si="77"/>
        <v>8710.6470824449752</v>
      </c>
      <c r="W157" s="108">
        <f t="shared" si="78"/>
        <v>9607.0247166985828</v>
      </c>
      <c r="X157" s="107">
        <f t="shared" si="79"/>
        <v>28196.25</v>
      </c>
      <c r="Y157" s="108">
        <f t="shared" si="80"/>
        <v>8710.6470824449752</v>
      </c>
      <c r="Z157" s="108">
        <f t="shared" si="81"/>
        <v>9607.0247166985828</v>
      </c>
      <c r="AA157" s="110">
        <f t="shared" si="82"/>
        <v>991657.93158668943</v>
      </c>
      <c r="AB157" s="42">
        <f t="shared" si="83"/>
        <v>141807.70772467332</v>
      </c>
      <c r="AC157" s="42">
        <f t="shared" si="84"/>
        <v>136754.18610329123</v>
      </c>
      <c r="AD157" s="111">
        <f t="shared" si="85"/>
        <v>1270220</v>
      </c>
    </row>
    <row r="158" spans="1:30" ht="15.5" x14ac:dyDescent="0.35">
      <c r="A158" s="26" t="s">
        <v>181</v>
      </c>
      <c r="B158" s="27">
        <v>815</v>
      </c>
      <c r="C158" s="92" t="s">
        <v>192</v>
      </c>
      <c r="D158" s="93">
        <v>1</v>
      </c>
      <c r="E158" s="94">
        <v>7215.23</v>
      </c>
      <c r="F158" s="95">
        <v>40873.5</v>
      </c>
      <c r="G158" s="95">
        <v>32172</v>
      </c>
      <c r="H158" s="96">
        <v>9211.630000000001</v>
      </c>
      <c r="I158" s="97">
        <v>0.19061489477158144</v>
      </c>
      <c r="J158" s="98">
        <v>0.1972453053263159</v>
      </c>
      <c r="K158" s="97">
        <v>0.28169479772977835</v>
      </c>
      <c r="L158" s="98">
        <v>0.22175246266031756</v>
      </c>
      <c r="M158" s="99">
        <f t="shared" si="69"/>
        <v>2032.4927554238284</v>
      </c>
      <c r="N158" s="100">
        <f t="shared" si="70"/>
        <v>11513.852315008095</v>
      </c>
      <c r="O158" s="100">
        <f t="shared" si="71"/>
        <v>7134.2202287077362</v>
      </c>
      <c r="P158" s="96">
        <v>5202.5200000000013</v>
      </c>
      <c r="Q158" s="107">
        <f t="shared" si="72"/>
        <v>2032.4927554238284</v>
      </c>
      <c r="R158" s="108">
        <f t="shared" si="73"/>
        <v>11483.745931244122</v>
      </c>
      <c r="S158" s="108">
        <f t="shared" si="74"/>
        <v>10317.944114308983</v>
      </c>
      <c r="T158" s="109">
        <f t="shared" si="75"/>
        <v>2868.8319544061874</v>
      </c>
      <c r="U158" s="107">
        <f t="shared" si="76"/>
        <v>89472.36</v>
      </c>
      <c r="V158" s="108">
        <f t="shared" si="77"/>
        <v>17329.154943510279</v>
      </c>
      <c r="W158" s="108">
        <f t="shared" si="78"/>
        <v>26703.014755383123</v>
      </c>
      <c r="X158" s="107">
        <f t="shared" si="79"/>
        <v>89472.36</v>
      </c>
      <c r="Y158" s="108">
        <f t="shared" si="80"/>
        <v>17329.154943510279</v>
      </c>
      <c r="Z158" s="108">
        <f t="shared" si="81"/>
        <v>26703.014755383123</v>
      </c>
      <c r="AA158" s="110">
        <f t="shared" si="82"/>
        <v>3146729.6343229916</v>
      </c>
      <c r="AB158" s="42">
        <f t="shared" si="83"/>
        <v>282115.40613296413</v>
      </c>
      <c r="AC158" s="42">
        <f t="shared" si="84"/>
        <v>380112.38203949429</v>
      </c>
      <c r="AD158" s="111">
        <f t="shared" si="85"/>
        <v>3808957</v>
      </c>
    </row>
    <row r="159" spans="1:30" ht="15.5" x14ac:dyDescent="0.35">
      <c r="A159" s="26" t="s">
        <v>181</v>
      </c>
      <c r="B159" s="27">
        <v>372</v>
      </c>
      <c r="C159" s="92" t="s">
        <v>193</v>
      </c>
      <c r="D159" s="93">
        <v>1</v>
      </c>
      <c r="E159" s="94">
        <v>3745.04</v>
      </c>
      <c r="F159" s="95">
        <v>22248.5</v>
      </c>
      <c r="G159" s="95">
        <v>17549</v>
      </c>
      <c r="H159" s="96">
        <v>6015.279999999997</v>
      </c>
      <c r="I159" s="97">
        <v>0.28858426966292133</v>
      </c>
      <c r="J159" s="98">
        <v>0.32598290598290586</v>
      </c>
      <c r="K159" s="97">
        <v>0.32417383441403003</v>
      </c>
      <c r="L159" s="98">
        <v>0.2306049843885731</v>
      </c>
      <c r="M159" s="99">
        <f t="shared" si="69"/>
        <v>1214.043976833919</v>
      </c>
      <c r="N159" s="100">
        <f t="shared" si="70"/>
        <v>7212.381554960547</v>
      </c>
      <c r="O159" s="100">
        <f t="shared" si="71"/>
        <v>4046.8868710350694</v>
      </c>
      <c r="P159" s="96">
        <v>3711.9899999999975</v>
      </c>
      <c r="Q159" s="107">
        <f t="shared" si="72"/>
        <v>1214.043976833919</v>
      </c>
      <c r="R159" s="108">
        <f t="shared" si="73"/>
        <v>7193.5226430164712</v>
      </c>
      <c r="S159" s="108">
        <f t="shared" si="74"/>
        <v>5852.8544443089077</v>
      </c>
      <c r="T159" s="109">
        <f t="shared" si="75"/>
        <v>2046.9071769904226</v>
      </c>
      <c r="U159" s="107">
        <f t="shared" si="76"/>
        <v>49557.82</v>
      </c>
      <c r="V159" s="108">
        <f t="shared" si="77"/>
        <v>15182.879228648801</v>
      </c>
      <c r="W159" s="108">
        <f t="shared" si="78"/>
        <v>16307.32824114972</v>
      </c>
      <c r="X159" s="107">
        <f t="shared" si="79"/>
        <v>49557.82</v>
      </c>
      <c r="Y159" s="108">
        <f t="shared" si="80"/>
        <v>15182.879228648801</v>
      </c>
      <c r="Z159" s="108">
        <f t="shared" si="81"/>
        <v>16307.32824114972</v>
      </c>
      <c r="AA159" s="110">
        <f t="shared" si="82"/>
        <v>1742941.1810132719</v>
      </c>
      <c r="AB159" s="42">
        <f t="shared" si="83"/>
        <v>247174.43832782481</v>
      </c>
      <c r="AC159" s="42">
        <f t="shared" si="84"/>
        <v>232131.74389583644</v>
      </c>
      <c r="AD159" s="111">
        <f t="shared" si="85"/>
        <v>2222247</v>
      </c>
    </row>
    <row r="160" spans="1:30" ht="15.5" x14ac:dyDescent="0.35">
      <c r="A160" s="26" t="s">
        <v>181</v>
      </c>
      <c r="B160" s="27">
        <v>373</v>
      </c>
      <c r="C160" s="92" t="s">
        <v>194</v>
      </c>
      <c r="D160" s="93">
        <v>1</v>
      </c>
      <c r="E160" s="94">
        <v>7372.37</v>
      </c>
      <c r="F160" s="95">
        <v>44084.5</v>
      </c>
      <c r="G160" s="95">
        <v>30814</v>
      </c>
      <c r="H160" s="96">
        <v>12068.140000000001</v>
      </c>
      <c r="I160" s="97">
        <v>0.34510604514007032</v>
      </c>
      <c r="J160" s="98">
        <v>0.35460946879968841</v>
      </c>
      <c r="K160" s="97">
        <v>0.33454206419600196</v>
      </c>
      <c r="L160" s="98">
        <v>0.23474380164370398</v>
      </c>
      <c r="M160" s="99">
        <f t="shared" si="69"/>
        <v>2466.3678778166791</v>
      </c>
      <c r="N160" s="100">
        <f t="shared" si="70"/>
        <v>14748.119629048648</v>
      </c>
      <c r="O160" s="100">
        <f t="shared" si="71"/>
        <v>7233.3955038490949</v>
      </c>
      <c r="P160" s="96">
        <v>7230.550000000002</v>
      </c>
      <c r="Q160" s="107">
        <f t="shared" si="72"/>
        <v>2466.3678778166791</v>
      </c>
      <c r="R160" s="108">
        <f t="shared" si="73"/>
        <v>14709.556293580956</v>
      </c>
      <c r="S160" s="108">
        <f t="shared" si="74"/>
        <v>10461.377441796141</v>
      </c>
      <c r="T160" s="109">
        <f t="shared" si="75"/>
        <v>3987.1510129575008</v>
      </c>
      <c r="U160" s="107">
        <f t="shared" si="76"/>
        <v>94339.01</v>
      </c>
      <c r="V160" s="108">
        <f t="shared" si="77"/>
        <v>32964.489787380604</v>
      </c>
      <c r="W160" s="108">
        <f t="shared" si="78"/>
        <v>31624.452626151276</v>
      </c>
      <c r="X160" s="107">
        <f t="shared" si="79"/>
        <v>94339.01</v>
      </c>
      <c r="Y160" s="108">
        <f t="shared" si="80"/>
        <v>32964.489787380604</v>
      </c>
      <c r="Z160" s="108">
        <f t="shared" si="81"/>
        <v>31624.452626151276</v>
      </c>
      <c r="AA160" s="110">
        <f t="shared" si="82"/>
        <v>3317888.9932007273</v>
      </c>
      <c r="AB160" s="42">
        <f t="shared" si="83"/>
        <v>536655.73737717513</v>
      </c>
      <c r="AC160" s="42">
        <f t="shared" si="84"/>
        <v>450168.12253373716</v>
      </c>
      <c r="AD160" s="111">
        <f t="shared" si="85"/>
        <v>4304713</v>
      </c>
    </row>
    <row r="161" spans="1:30" ht="15.5" x14ac:dyDescent="0.35">
      <c r="A161" s="26" t="s">
        <v>181</v>
      </c>
      <c r="B161" s="27">
        <v>384</v>
      </c>
      <c r="C161" s="92" t="s">
        <v>195</v>
      </c>
      <c r="D161" s="93">
        <v>1.000168368</v>
      </c>
      <c r="E161" s="94">
        <v>4939.74</v>
      </c>
      <c r="F161" s="95">
        <v>29132</v>
      </c>
      <c r="G161" s="95">
        <v>20618</v>
      </c>
      <c r="H161" s="96">
        <v>8218.93</v>
      </c>
      <c r="I161" s="97">
        <v>0.2655499107510641</v>
      </c>
      <c r="J161" s="98">
        <v>0.29939858376176165</v>
      </c>
      <c r="K161" s="97">
        <v>0.30887117174220047</v>
      </c>
      <c r="L161" s="98">
        <v>0.22016242320690929</v>
      </c>
      <c r="M161" s="99">
        <f t="shared" si="69"/>
        <v>1525.7432819018172</v>
      </c>
      <c r="N161" s="100">
        <f t="shared" si="70"/>
        <v>8998.0349751937847</v>
      </c>
      <c r="O161" s="100">
        <f t="shared" si="71"/>
        <v>4539.3088416800556</v>
      </c>
      <c r="P161" s="96">
        <v>4246.4499999999989</v>
      </c>
      <c r="Q161" s="107">
        <f t="shared" si="72"/>
        <v>1525.7432819018172</v>
      </c>
      <c r="R161" s="108">
        <f t="shared" si="73"/>
        <v>8974.5069424664835</v>
      </c>
      <c r="S161" s="108">
        <f t="shared" si="74"/>
        <v>6565.0251106037413</v>
      </c>
      <c r="T161" s="109">
        <f t="shared" si="75"/>
        <v>2341.6251072149935</v>
      </c>
      <c r="U161" s="107">
        <f t="shared" si="76"/>
        <v>62908.67</v>
      </c>
      <c r="V161" s="108">
        <f t="shared" si="77"/>
        <v>17681.48351817052</v>
      </c>
      <c r="W161" s="108">
        <f t="shared" si="78"/>
        <v>19406.900442187038</v>
      </c>
      <c r="X161" s="107">
        <f t="shared" si="79"/>
        <v>62919.261806950555</v>
      </c>
      <c r="Y161" s="108">
        <f t="shared" si="80"/>
        <v>17684.460514187507</v>
      </c>
      <c r="Z161" s="108">
        <f t="shared" si="81"/>
        <v>19410.167943200686</v>
      </c>
      <c r="AA161" s="110">
        <f t="shared" si="82"/>
        <v>2212861.1081417552</v>
      </c>
      <c r="AB161" s="42">
        <f t="shared" si="83"/>
        <v>287899.71446765587</v>
      </c>
      <c r="AC161" s="42">
        <f t="shared" si="84"/>
        <v>276300.08222907811</v>
      </c>
      <c r="AD161" s="111">
        <f t="shared" si="85"/>
        <v>2777061</v>
      </c>
    </row>
    <row r="162" spans="1:30" ht="15.5" x14ac:dyDescent="0.35">
      <c r="A162" s="31" t="s">
        <v>181</v>
      </c>
      <c r="B162" s="32">
        <v>816</v>
      </c>
      <c r="C162" s="112" t="s">
        <v>196</v>
      </c>
      <c r="D162" s="113">
        <v>1</v>
      </c>
      <c r="E162" s="114">
        <v>2297.6</v>
      </c>
      <c r="F162" s="115">
        <v>12569</v>
      </c>
      <c r="G162" s="115">
        <v>9717</v>
      </c>
      <c r="H162" s="116">
        <v>6517.84</v>
      </c>
      <c r="I162" s="117">
        <v>0.17582942159280771</v>
      </c>
      <c r="J162" s="118">
        <v>0.18483070906658425</v>
      </c>
      <c r="K162" s="117">
        <v>0.26417905369394434</v>
      </c>
      <c r="L162" s="118">
        <v>0.19156754585999419</v>
      </c>
      <c r="M162" s="119">
        <f t="shared" si="69"/>
        <v>606.97779376720655</v>
      </c>
      <c r="N162" s="120">
        <f t="shared" si="70"/>
        <v>3320.4665258791865</v>
      </c>
      <c r="O162" s="120">
        <f t="shared" si="71"/>
        <v>1861.4618431215636</v>
      </c>
      <c r="P162" s="116">
        <v>3159</v>
      </c>
      <c r="Q162" s="121">
        <f t="shared" si="72"/>
        <v>606.97779376720655</v>
      </c>
      <c r="R162" s="122">
        <f t="shared" si="73"/>
        <v>3311.7841807553709</v>
      </c>
      <c r="S162" s="122">
        <f t="shared" si="74"/>
        <v>2692.1595707069819</v>
      </c>
      <c r="T162" s="123">
        <f t="shared" si="75"/>
        <v>1741.9712262459623</v>
      </c>
      <c r="U162" s="121">
        <f t="shared" si="76"/>
        <v>31101.439999999999</v>
      </c>
      <c r="V162" s="122">
        <f t="shared" si="77"/>
        <v>5614.6826678341804</v>
      </c>
      <c r="W162" s="122">
        <f t="shared" si="78"/>
        <v>8352.8927714755209</v>
      </c>
      <c r="X162" s="121">
        <f t="shared" si="79"/>
        <v>31101.439999999999</v>
      </c>
      <c r="Y162" s="122">
        <f t="shared" si="80"/>
        <v>5614.6826678341804</v>
      </c>
      <c r="Z162" s="122">
        <f t="shared" si="81"/>
        <v>8352.8927714755209</v>
      </c>
      <c r="AA162" s="124">
        <f t="shared" si="82"/>
        <v>1093833.0331078609</v>
      </c>
      <c r="AB162" s="125">
        <f t="shared" si="83"/>
        <v>91405.985248977973</v>
      </c>
      <c r="AC162" s="125">
        <f t="shared" si="84"/>
        <v>118901.85424273003</v>
      </c>
      <c r="AD162" s="126">
        <f t="shared" si="85"/>
        <v>1304141</v>
      </c>
    </row>
  </sheetData>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docMetadata/LabelInfo.xml><?xml version="1.0" encoding="utf-8"?>
<clbl:labelList xmlns:clbl="http://schemas.microsoft.com/office/2020/mipLabelMetadata">
  <clbl:label id="{dbf2ff9d-e249-40e2-b463-0b922d4f2f25}" enabled="1" method="Privileged" siteId="{fad277c9-c60a-4da1-b5f3-b3b8b34a82f9}"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Allocations</vt:lpstr>
      <vt:lpstr>2026-27_Step_by_Step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MANTLE, Nicholas</dc:creator>
  <dc:description/>
  <cp:lastModifiedBy>ROBINSON, James</cp:lastModifiedBy>
  <cp:revision>1</cp:revision>
  <dcterms:created xsi:type="dcterms:W3CDTF">2026-05-26T11:15:48Z</dcterms:created>
  <dcterms:modified xsi:type="dcterms:W3CDTF">2026-06-04T12:52:32Z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f2ff9d-e249-40e2-b463-0b922d4f2f25_Enabled">
    <vt:lpwstr>true</vt:lpwstr>
  </property>
  <property fmtid="{D5CDD505-2E9C-101B-9397-08002B2CF9AE}" pid="3" name="MSIP_Label_dbf2ff9d-e249-40e2-b463-0b922d4f2f25_SetDate">
    <vt:lpwstr>2026-06-04T12:52:32Z</vt:lpwstr>
  </property>
  <property fmtid="{D5CDD505-2E9C-101B-9397-08002B2CF9AE}" pid="4" name="MSIP_Label_dbf2ff9d-e249-40e2-b463-0b922d4f2f25_Method">
    <vt:lpwstr>Standard</vt:lpwstr>
  </property>
  <property fmtid="{D5CDD505-2E9C-101B-9397-08002B2CF9AE}" pid="5" name="MSIP_Label_dbf2ff9d-e249-40e2-b463-0b922d4f2f25_Name">
    <vt:lpwstr>OFFICIAL - FOR PUBLIC RELEASE</vt:lpwstr>
  </property>
  <property fmtid="{D5CDD505-2E9C-101B-9397-08002B2CF9AE}" pid="6" name="MSIP_Label_dbf2ff9d-e249-40e2-b463-0b922d4f2f25_SiteId">
    <vt:lpwstr>fad277c9-c60a-4da1-b5f3-b3b8b34a82f9</vt:lpwstr>
  </property>
  <property fmtid="{D5CDD505-2E9C-101B-9397-08002B2CF9AE}" pid="7" name="MSIP_Label_dbf2ff9d-e249-40e2-b463-0b922d4f2f25_ActionId">
    <vt:lpwstr>a075dc4b-6001-4ee7-8eeb-5b0c31f4ad12</vt:lpwstr>
  </property>
  <property fmtid="{D5CDD505-2E9C-101B-9397-08002B2CF9AE}" pid="8" name="MSIP_Label_dbf2ff9d-e249-40e2-b463-0b922d4f2f25_ContentBits">
    <vt:lpwstr>0</vt:lpwstr>
  </property>
</Properties>
</file>