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E5D54879-0671-4BB2-9800-CC714EACBD0C}" xr6:coauthVersionLast="47" xr6:coauthVersionMax="47" xr10:uidLastSave="{00000000-0000-0000-0000-000000000000}"/>
  <bookViews>
    <workbookView xWindow="-110" yWindow="-110" windowWidth="19420" windowHeight="10300" xr2:uid="{2D1FF254-EEB0-4274-B15D-D6BDBB784754}"/>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10" l="1"/>
  <c r="D129" i="10"/>
  <c r="E129" i="10"/>
  <c r="F129" i="10"/>
  <c r="G129" i="10"/>
  <c r="B129" i="10"/>
  <c r="A394" i="18"/>
  <c r="D392" i="18"/>
  <c r="D393" i="18" s="1"/>
  <c r="D394" i="18" s="1"/>
  <c r="E392" i="18"/>
  <c r="E393" i="18" s="1"/>
  <c r="E394" i="18" s="1"/>
  <c r="F392" i="18"/>
  <c r="F393" i="18" s="1"/>
  <c r="F394" i="18" s="1"/>
  <c r="G392" i="18"/>
  <c r="G393" i="18" s="1"/>
  <c r="G394" i="18" s="1"/>
  <c r="H392" i="18"/>
  <c r="H393" i="18" s="1"/>
  <c r="H394" i="18" s="1"/>
  <c r="C392" i="18"/>
  <c r="C393" i="18" s="1"/>
  <c r="C394" i="18" s="1"/>
  <c r="C128" i="10" l="1"/>
  <c r="D128" i="10"/>
  <c r="E128" i="10"/>
  <c r="F128" i="10"/>
  <c r="G128" i="10"/>
  <c r="B128" i="10"/>
  <c r="G127" i="10"/>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D390" i="18" s="1"/>
  <c r="D391" i="18" s="1"/>
  <c r="E380" i="18"/>
  <c r="E381" i="18" s="1"/>
  <c r="E382" i="18" s="1"/>
  <c r="E383" i="18" s="1"/>
  <c r="E384" i="18" s="1"/>
  <c r="E385" i="18" s="1"/>
  <c r="E386" i="18" s="1"/>
  <c r="E387" i="18" s="1"/>
  <c r="E388" i="18" s="1"/>
  <c r="E389" i="18" s="1"/>
  <c r="E390" i="18" s="1"/>
  <c r="E391" i="18" s="1"/>
  <c r="F380" i="18"/>
  <c r="F381" i="18" s="1"/>
  <c r="F382" i="18" s="1"/>
  <c r="F383" i="18" s="1"/>
  <c r="F384" i="18" s="1"/>
  <c r="F385" i="18" s="1"/>
  <c r="F386" i="18" s="1"/>
  <c r="F387" i="18" s="1"/>
  <c r="F388" i="18" s="1"/>
  <c r="F389" i="18" s="1"/>
  <c r="F390" i="18" s="1"/>
  <c r="F391" i="18" s="1"/>
  <c r="G380" i="18"/>
  <c r="G381" i="18" s="1"/>
  <c r="G382" i="18" s="1"/>
  <c r="G383" i="18" s="1"/>
  <c r="G384" i="18" s="1"/>
  <c r="G385" i="18" s="1"/>
  <c r="G386" i="18" s="1"/>
  <c r="G387" i="18" s="1"/>
  <c r="G388" i="18" s="1"/>
  <c r="G389" i="18" s="1"/>
  <c r="G390" i="18" s="1"/>
  <c r="G391" i="18" s="1"/>
  <c r="H380" i="18"/>
  <c r="H381" i="18" s="1"/>
  <c r="H382" i="18" s="1"/>
  <c r="H383" i="18" s="1"/>
  <c r="H384" i="18" s="1"/>
  <c r="H385" i="18" s="1"/>
  <c r="H386" i="18" s="1"/>
  <c r="H387" i="18" s="1"/>
  <c r="H388" i="18" s="1"/>
  <c r="H389" i="18" s="1"/>
  <c r="H390" i="18" s="1"/>
  <c r="H391" i="18" s="1"/>
  <c r="C380" i="18"/>
  <c r="C381" i="18" s="1"/>
  <c r="C382" i="18" s="1"/>
  <c r="C383" i="18" s="1"/>
  <c r="C384" i="18" s="1"/>
  <c r="C385" i="18" s="1"/>
  <c r="C386" i="18" s="1"/>
  <c r="C387" i="18" s="1"/>
  <c r="C388" i="18" s="1"/>
  <c r="C389" i="18" s="1"/>
  <c r="C390" i="18" s="1"/>
  <c r="C391"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C34" i="9" l="1"/>
  <c r="D34" i="9"/>
  <c r="B34" i="9"/>
  <c r="G34" i="9"/>
  <c r="E34" i="9"/>
  <c r="F34" i="9"/>
  <c r="D33" i="9"/>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C14" i="8"/>
  <c r="A5" i="8"/>
  <c r="B14" i="8"/>
  <c r="F14" i="8"/>
  <c r="D14" i="8"/>
  <c r="A14" i="8"/>
  <c r="G14" i="8"/>
  <c r="E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D5" i="8"/>
  <c r="B5" i="8"/>
  <c r="A15" i="8"/>
  <c r="G5" i="8"/>
  <c r="F15" i="8"/>
  <c r="A6" i="8"/>
  <c r="F6" i="8"/>
  <c r="C6" i="8"/>
  <c r="E6" i="8"/>
  <c r="D6" i="8"/>
  <c r="B15" i="8"/>
  <c r="E5" i="8"/>
  <c r="C5" i="8"/>
  <c r="C16" i="8"/>
  <c r="G15" i="8"/>
  <c r="F5" i="8"/>
  <c r="C15" i="8"/>
  <c r="G6" i="8"/>
  <c r="B6" i="8"/>
  <c r="E15" i="8"/>
  <c r="D15"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E16" i="8"/>
  <c r="D7" i="8"/>
  <c r="B16" i="8"/>
  <c r="D16" i="8"/>
  <c r="B7" i="8"/>
  <c r="A16" i="8"/>
  <c r="C7" i="8"/>
  <c r="A7" i="8"/>
  <c r="E7" i="8"/>
  <c r="F16" i="8"/>
  <c r="G7" i="8"/>
  <c r="G16" i="8"/>
  <c r="F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D8" i="8"/>
  <c r="C8" i="8"/>
  <c r="F8" i="8"/>
  <c r="G8" i="8"/>
  <c r="E8" i="8"/>
  <c r="B8" i="8"/>
  <c r="A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G9" i="8"/>
  <c r="B9" i="8"/>
  <c r="D9" i="8"/>
  <c r="A9" i="8"/>
  <c r="E9" i="8"/>
  <c r="A11" i="8"/>
  <c r="C9" i="8"/>
  <c r="F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C12" i="8"/>
  <c r="G12" i="8"/>
  <c r="F12" i="8"/>
  <c r="D329" i="18" l="1"/>
  <c r="G330" i="18"/>
  <c r="F330" i="18"/>
  <c r="E329" i="18"/>
  <c r="C331" i="18"/>
  <c r="H329" i="18"/>
  <c r="P30" i="18"/>
  <c r="O30" i="18"/>
  <c r="S30" i="18"/>
  <c r="R30" i="18"/>
  <c r="U30" i="18"/>
  <c r="T30" i="18"/>
  <c r="Q30" i="18"/>
  <c r="M31" i="18"/>
  <c r="N30" i="18"/>
  <c r="E12" i="8"/>
  <c r="D12" i="8"/>
  <c r="B12" i="8"/>
  <c r="B11" i="8"/>
  <c r="G331" i="18" l="1"/>
  <c r="D330" i="18"/>
  <c r="B13" i="8"/>
  <c r="H330" i="18"/>
  <c r="F331" i="18"/>
  <c r="E330" i="18"/>
  <c r="Q31" i="18"/>
  <c r="P31" i="18"/>
  <c r="M32" i="18"/>
  <c r="T31" i="18"/>
  <c r="U31" i="18"/>
  <c r="O31" i="18"/>
  <c r="S31" i="18"/>
  <c r="R31" i="18"/>
  <c r="N31" i="18"/>
  <c r="E11" i="8"/>
  <c r="F11" i="8"/>
  <c r="E13" i="8" l="1"/>
  <c r="F13" i="8"/>
  <c r="D331" i="18"/>
  <c r="H331" i="18"/>
  <c r="E331" i="18"/>
  <c r="R32" i="18"/>
  <c r="Q32" i="18"/>
  <c r="U32" i="18"/>
  <c r="S32" i="18"/>
  <c r="P32" i="18"/>
  <c r="M33" i="18"/>
  <c r="O32" i="18"/>
  <c r="N32" i="18"/>
  <c r="T32" i="18"/>
  <c r="C11" i="8"/>
  <c r="G11" i="8"/>
  <c r="D11" i="8"/>
  <c r="G13" i="8" l="1"/>
  <c r="C13" i="8"/>
  <c r="S33" i="18"/>
  <c r="R33" i="18"/>
  <c r="N33" i="18"/>
  <c r="P33" i="18"/>
  <c r="M34" i="18"/>
  <c r="O33" i="18"/>
  <c r="U33" i="18"/>
  <c r="T33" i="18"/>
  <c r="Q33" i="18"/>
  <c r="M35" i="18" l="1"/>
  <c r="T34" i="18"/>
  <c r="S34" i="18"/>
  <c r="O34" i="18"/>
  <c r="N34" i="18"/>
  <c r="R34" i="18"/>
  <c r="U34" i="18"/>
  <c r="Q34" i="18"/>
  <c r="P34" i="18"/>
  <c r="F18" i="8"/>
  <c r="A18" i="8"/>
  <c r="B18" i="8"/>
  <c r="G18" i="8"/>
  <c r="E18" i="8"/>
  <c r="D18" i="8"/>
  <c r="C18" i="8"/>
  <c r="U35" i="18" l="1"/>
  <c r="M36" i="18"/>
  <c r="T35" i="18"/>
  <c r="P35" i="18"/>
  <c r="S35" i="18"/>
  <c r="Q35" i="18"/>
  <c r="R35" i="18"/>
  <c r="O35" i="18"/>
  <c r="N35" i="18"/>
  <c r="A19" i="8"/>
  <c r="B19" i="8"/>
  <c r="C19" i="8"/>
  <c r="F19" i="8"/>
  <c r="E19" i="8"/>
  <c r="D19" i="8"/>
  <c r="G19" i="8"/>
  <c r="N36" i="18" l="1"/>
  <c r="U36" i="18"/>
  <c r="Q36" i="18"/>
  <c r="O36" i="18"/>
  <c r="T36" i="18"/>
  <c r="S36" i="18"/>
  <c r="R36" i="18"/>
  <c r="P36" i="18"/>
  <c r="C20" i="8"/>
  <c r="E20" i="8"/>
  <c r="G20" i="8"/>
  <c r="B20" i="8"/>
  <c r="F20" i="8"/>
  <c r="A20" i="8"/>
  <c r="D20" i="8"/>
  <c r="B21" i="8" l="1"/>
  <c r="F21" i="8"/>
  <c r="E21" i="8"/>
  <c r="D21" i="8"/>
  <c r="G21" i="8"/>
  <c r="C21" i="8"/>
  <c r="G22" i="8" l="1"/>
  <c r="F22" i="8"/>
  <c r="E22" i="8"/>
  <c r="C22" i="8"/>
  <c r="B22" i="8"/>
</calcChain>
</file>

<file path=xl/sharedStrings.xml><?xml version="1.0" encoding="utf-8"?>
<sst xmlns="http://schemas.openxmlformats.org/spreadsheetml/2006/main" count="1074" uniqueCount="709">
  <si>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</si>
  <si>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</si>
  <si>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</si>
  <si>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</si>
  <si>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</si>
  <si>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</si>
  <si>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</si>
  <si>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</si>
  <si>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</si>
  <si>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</si>
  <si>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</si>
  <si>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</si>
  <si>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</si>
  <si>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</si>
  <si>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</si>
  <si>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</si>
  <si>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</si>
  <si>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</si>
  <si>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</si>
  <si>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</si>
  <si>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</si>
  <si>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</si>
  <si>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</si>
  <si>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</si>
  <si>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</si>
  <si>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</si>
  <si>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</si>
  <si>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</si>
  <si>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</si>
  <si>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</si>
  <si>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</si>
  <si>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</si>
  <si>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</si>
  <si>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</si>
  <si>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</si>
  <si>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</si>
  <si>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</si>
  <si>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</si>
  <si>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</si>
  <si>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</si>
  <si>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</si>
  <si>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</si>
  <si>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</si>
  <si>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</si>
  <si>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</si>
  <si>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</si>
  <si>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</si>
  <si>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</si>
  <si>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</si>
  <si>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</si>
  <si>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</si>
  <si>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</si>
  <si>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</si>
  <si>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</si>
  <si>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</si>
  <si>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</si>
  <si>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</si>
  <si>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</si>
  <si>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</si>
  <si>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</si>
  <si>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</si>
  <si>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</si>
  <si>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</si>
  <si>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</si>
  <si>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</si>
  <si>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</si>
  <si>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</si>
  <si>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</si>
  <si>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</si>
  <si>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</si>
  <si>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</si>
  <si>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</si>
  <si>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</si>
  <si>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</si>
  <si>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</si>
  <si>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</si>
  <si>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</si>
  <si>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</si>
  <si>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</si>
  <si>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</si>
  <si>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</si>
  <si>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</si>
  <si>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</si>
  <si>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</si>
  <si>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</si>
  <si>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</si>
  <si>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</si>
  <si>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</si>
  <si>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</si>
  <si>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</si>
  <si>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</si>
  <si>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</si>
  <si>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</si>
  <si>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</si>
  <si>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</si>
  <si>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</si>
  <si>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</si>
  <si>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</si>
  <si>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</si>
  <si>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</si>
  <si>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</si>
  <si>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</si>
  <si>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</si>
  <si>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</si>
  <si>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</si>
  <si>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</si>
  <si>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</si>
  <si>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</si>
  <si>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</si>
  <si>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</si>
  <si>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</si>
  <si>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</si>
  <si>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</si>
  <si>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</si>
  <si>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</si>
  <si>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</si>
  <si>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</si>
  <si>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</si>
  <si>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</si>
  <si>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</si>
  <si>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</si>
  <si>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</si>
  <si>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</si>
  <si>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</si>
  <si>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</si>
  <si>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</si>
  <si>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</si>
  <si>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</si>
  <si>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</si>
  <si>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</si>
  <si>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</si>
  <si>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</si>
  <si>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</si>
  <si>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</si>
  <si>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</si>
  <si>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</si>
  <si>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</si>
  <si>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</si>
  <si>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</si>
  <si>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</si>
  <si>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</si>
  <si>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</si>
  <si>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</si>
  <si>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</si>
  <si>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</si>
  <si>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</si>
  <si>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</si>
  <si>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</si>
  <si>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</si>
  <si>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</si>
  <si>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</si>
  <si>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</si>
  <si>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</si>
  <si>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</si>
  <si>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</si>
  <si>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</si>
  <si>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</si>
  <si>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</si>
  <si>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</si>
  <si>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</si>
  <si>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</si>
  <si>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</si>
  <si>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</si>
  <si>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</si>
  <si>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</si>
  <si>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</si>
  <si>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</si>
  <si>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</si>
  <si>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</si>
  <si>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</si>
  <si>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</si>
  <si>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</si>
  <si>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</si>
  <si>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</si>
  <si>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</si>
  <si>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</si>
  <si>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</si>
  <si>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</si>
  <si>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</si>
  <si>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</si>
  <si>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</si>
  <si>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</si>
  <si>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</si>
  <si>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</si>
  <si>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</si>
  <si>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</si>
  <si>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</si>
  <si>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</si>
  <si>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</si>
  <si>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</si>
  <si>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</si>
  <si>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</si>
  <si>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</si>
  <si>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</si>
  <si>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</si>
  <si>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</si>
  <si>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</si>
  <si>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</si>
  <si>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</si>
  <si>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</si>
  <si>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</si>
  <si>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</si>
  <si>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</si>
  <si>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</si>
  <si>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</si>
  <si>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</si>
  <si>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</si>
  <si>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</si>
  <si>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</si>
  <si>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</si>
  <si>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</si>
  <si>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</si>
  <si>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</si>
  <si>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</si>
  <si>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</si>
  <si>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</si>
  <si>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</si>
  <si>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</si>
  <si>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</si>
  <si>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</si>
  <si>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</si>
  <si>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</si>
  <si>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</si>
  <si>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</si>
  <si>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</si>
  <si>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</si>
  <si>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</si>
  <si>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</si>
  <si>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</si>
  <si>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</si>
  <si>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</si>
  <si>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</si>
  <si>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</si>
  <si>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</si>
  <si>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</si>
  <si>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</si>
  <si>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</si>
  <si>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</si>
  <si>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</si>
  <si>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</si>
  <si>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</si>
  <si>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</si>
  <si>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</si>
  <si>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</si>
  <si>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</si>
  <si>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</si>
  <si>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</si>
  <si>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</si>
  <si>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</si>
  <si>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</si>
  <si>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</si>
  <si>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</si>
  <si>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</si>
  <si>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</si>
  <si>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</si>
  <si>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</si>
  <si>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</si>
  <si>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</si>
  <si>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</si>
  <si>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</si>
  <si>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</si>
  <si>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</si>
  <si>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</si>
  <si>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</si>
  <si>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</si>
  <si>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</si>
  <si>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</si>
  <si>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</si>
  <si>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</si>
  <si>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</si>
  <si>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</si>
  <si>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</si>
  <si>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</si>
  <si>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</si>
  <si>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</si>
  <si>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</si>
  <si>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</si>
  <si>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</si>
  <si>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</si>
  <si>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</si>
  <si>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</si>
  <si>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</si>
  <si>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</si>
  <si>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</si>
  <si>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</si>
  <si>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</si>
  <si>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</si>
  <si>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</si>
  <si>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</si>
  <si>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</si>
  <si>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</si>
  <si>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</si>
  <si>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</si>
  <si>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</si>
  <si>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</si>
  <si>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</si>
  <si>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</si>
  <si>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</si>
  <si>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</si>
  <si>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</si>
  <si>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</si>
  <si>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</si>
  <si>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</si>
  <si>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</si>
  <si>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</si>
  <si>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</si>
  <si>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</si>
  <si>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</si>
  <si>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</si>
  <si>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</si>
  <si>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</si>
  <si>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</si>
  <si>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</si>
  <si>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</si>
  <si>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</si>
  <si>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</si>
  <si>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</si>
  <si>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</si>
  <si>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</si>
  <si>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</si>
  <si>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</si>
  <si>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</si>
  <si>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</si>
  <si>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</si>
  <si>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</si>
  <si>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</si>
  <si>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</si>
  <si>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</si>
  <si>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</si>
  <si>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</si>
  <si>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</si>
  <si>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</si>
  <si>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</si>
  <si>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</si>
  <si>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</si>
  <si>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</si>
  <si>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</si>
  <si>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</si>
  <si>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</si>
  <si>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</si>
  <si>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</si>
  <si>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</si>
  <si>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</si>
  <si>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</si>
  <si>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</si>
  <si>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</si>
  <si>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</si>
  <si>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</si>
  <si>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</si>
  <si>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</si>
  <si>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</si>
  <si>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</si>
  <si>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</si>
  <si>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</si>
  <si>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</si>
  <si>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</si>
  <si>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</si>
  <si>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</si>
  <si>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</si>
  <si>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</si>
  <si>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</si>
  <si>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</si>
  <si>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</si>
  <si>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</si>
  <si>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</si>
  <si>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</si>
  <si>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</si>
  <si>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</si>
  <si>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</si>
  <si>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</si>
  <si>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</si>
  <si>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</si>
  <si>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</si>
  <si>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</si>
  <si>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</si>
  <si>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</si>
  <si>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</si>
  <si>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</si>
  <si>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</si>
  <si>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</si>
  <si>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</si>
  <si>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</si>
  <si>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</si>
  <si>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</si>
  <si>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</si>
  <si>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</si>
  <si>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</si>
  <si>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</si>
  <si>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</si>
  <si>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</si>
  <si>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</si>
  <si>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</si>
  <si>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</si>
  <si>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</si>
  <si>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</si>
  <si>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</si>
  <si>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</si>
  <si>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</si>
  <si>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</si>
  <si>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</si>
  <si>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</si>
  <si>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</si>
  <si>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</si>
  <si>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</si>
  <si>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</si>
  <si>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</si>
  <si>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</si>
  <si>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</si>
  <si>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</si>
  <si>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</si>
  <si>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</si>
  <si>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</si>
  <si>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</si>
  <si>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</si>
  <si>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</si>
  <si>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</si>
  <si>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</si>
  <si>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</si>
  <si>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</si>
  <si>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</si>
  <si>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</si>
  <si>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</si>
  <si>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</si>
  <si>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</si>
  <si>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</si>
  <si>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</si>
  <si>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</si>
  <si>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</si>
  <si>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</si>
  <si>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</si>
  <si>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</si>
  <si>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</si>
  <si>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</si>
  <si>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</si>
  <si>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</si>
  <si>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</si>
  <si>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</si>
  <si>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</si>
  <si>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</si>
  <si>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</si>
  <si>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</si>
  <si>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</si>
  <si>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</si>
  <si>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</si>
  <si>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</si>
  <si>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</si>
  <si>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</si>
  <si>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</si>
  <si>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</si>
  <si>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</si>
  <si>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</si>
  <si>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</si>
  <si>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</si>
  <si>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</si>
  <si>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</si>
  <si>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</si>
  <si>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</si>
  <si>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</si>
  <si>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</si>
  <si>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</si>
  <si>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</si>
  <si>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</si>
  <si>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</si>
  <si>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</si>
  <si>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</si>
  <si>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</si>
  <si>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</si>
  <si>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</si>
  <si>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</si>
  <si>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</si>
  <si>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</si>
  <si>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</si>
  <si>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</si>
  <si>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</si>
  <si>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</si>
  <si>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</si>
  <si>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</si>
  <si>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</si>
  <si>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</si>
  <si>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</si>
  <si>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</si>
  <si>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</si>
  <si>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</si>
  <si>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</si>
  <si>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</si>
  <si>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</si>
  <si>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</si>
  <si>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</si>
  <si>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</si>
  <si>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</si>
  <si>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</si>
  <si>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</si>
  <si>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</si>
  <si>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</si>
  <si>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</si>
  <si>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</si>
  <si>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</si>
  <si>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</si>
  <si>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</si>
  <si>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</si>
  <si>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</si>
  <si>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</si>
  <si>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</si>
  <si>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</si>
  <si>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</si>
  <si>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</si>
  <si>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</si>
  <si>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</si>
  <si>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</si>
  <si>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</si>
  <si>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</si>
  <si>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</si>
  <si>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</si>
  <si>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</si>
  <si>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</si>
  <si>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</si>
  <si>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</si>
  <si>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</si>
  <si>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</si>
  <si>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</si>
  <si>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</si>
  <si>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</si>
  <si>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</si>
  <si>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</si>
  <si>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</si>
  <si>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</si>
  <si>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</si>
  <si>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</si>
  <si>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</si>
  <si>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</si>
  <si>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</si>
  <si>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</si>
  <si>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</si>
  <si>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</si>
  <si>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</si>
  <si>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</si>
  <si>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</si>
  <si>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</si>
  <si>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</si>
  <si>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</si>
  <si>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</si>
  <si>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</si>
  <si>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</si>
  <si>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</si>
  <si>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</si>
  <si>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</si>
  <si>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</si>
  <si>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</si>
  <si>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</si>
  <si>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</si>
  <si>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</si>
  <si>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</si>
  <si>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</si>
  <si>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</si>
  <si>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</si>
  <si>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</si>
  <si>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</si>
  <si>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</si>
  <si>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</si>
  <si>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</si>
  <si>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</si>
  <si>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</si>
  <si>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</si>
  <si>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</si>
  <si>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</si>
  <si>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</si>
  <si>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</si>
  <si>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</si>
  <si>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</si>
  <si>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</si>
  <si>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</si>
  <si>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</si>
  <si>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</si>
  <si>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</si>
  <si>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</si>
  <si>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</si>
  <si>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</si>
  <si>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</si>
  <si>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</si>
  <si>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</si>
  <si>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</si>
  <si>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</si>
  <si>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</si>
  <si>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</si>
  <si>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</si>
  <si>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</si>
  <si>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</si>
  <si>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</si>
  <si>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</si>
  <si>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</si>
  <si>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</si>
  <si>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</si>
  <si>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</si>
  <si>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</si>
  <si>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</si>
  <si>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</si>
  <si>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</si>
  <si>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</si>
  <si>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</si>
  <si>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</si>
  <si>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</si>
  <si>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</si>
  <si>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</si>
  <si>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</si>
  <si>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</si>
  <si>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</si>
  <si>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</si>
  <si>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</si>
  <si>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</si>
  <si>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</si>
  <si>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</si>
  <si>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</si>
  <si>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</si>
  <si>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</si>
  <si>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</si>
  <si>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</si>
  <si>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</si>
  <si>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</si>
  <si>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</si>
  <si>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</si>
  <si>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</si>
  <si>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</si>
  <si>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</si>
  <si>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</si>
  <si>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</si>
  <si>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</si>
  <si>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</si>
  <si>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</si>
  <si>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</si>
  <si>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</si>
  <si>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</si>
  <si>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</si>
  <si>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</si>
  <si>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</si>
  <si>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</si>
  <si>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</si>
  <si>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</si>
  <si>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</si>
  <si>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</si>
  <si>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</si>
  <si>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</si>
  <si>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</si>
  <si>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</si>
  <si>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</si>
  <si>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</si>
  <si>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</si>
  <si>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</si>
  <si>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</si>
  <si>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</si>
  <si>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</si>
  <si>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</si>
  <si>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</si>
  <si>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</si>
  <si>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</si>
  <si>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</si>
  <si>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</si>
  <si>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</si>
  <si>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</si>
  <si>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</si>
  <si>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</si>
  <si>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</si>
  <si>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</si>
  <si>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</si>
  <si>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</si>
  <si>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</si>
  <si>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</si>
  <si>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</si>
  <si>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</si>
  <si>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</si>
  <si>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</si>
  <si>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</si>
  <si>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</si>
  <si>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</si>
  <si>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</si>
  <si>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</si>
  <si>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</si>
  <si>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</si>
  <si>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</si>
  <si>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</si>
  <si>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</si>
  <si>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</si>
  <si>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</si>
  <si>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</si>
  <si>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</si>
  <si>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</si>
  <si>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</si>
  <si>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2 2025</t>
  </si>
  <si>
    <t>September 2025</t>
  </si>
  <si>
    <t>October 2025</t>
  </si>
  <si>
    <t>November 2025</t>
  </si>
  <si>
    <t>Quarter 3 2025</t>
  </si>
  <si>
    <t>December 2025</t>
  </si>
  <si>
    <t>January 2026</t>
  </si>
  <si>
    <t>January - February 2026 [provisional]</t>
  </si>
  <si>
    <t>January - February 2025</t>
  </si>
  <si>
    <t>2025 [provisional]</t>
  </si>
  <si>
    <t>Teresa Weimer</t>
  </si>
  <si>
    <t>0788 917 6270</t>
  </si>
  <si>
    <t>March 2026 [provisional]</t>
  </si>
  <si>
    <t>February 2026</t>
  </si>
  <si>
    <t>January - March 2026 [provisional]</t>
  </si>
  <si>
    <t>January - March 2025</t>
  </si>
  <si>
    <t>Quarter 4 2025</t>
  </si>
  <si>
    <t>Quarter 1 2026 [provisional]</t>
  </si>
  <si>
    <t xml:space="preserve">Coal production and coal imports remain at historically low levels due to lower UK coal demand. </t>
  </si>
  <si>
    <r>
      <t xml:space="preserve">This spreadsheet contains monthly data including </t>
    </r>
    <r>
      <rPr>
        <b/>
        <sz val="12"/>
        <color theme="1"/>
        <rFont val="Calibri"/>
        <family val="2"/>
        <scheme val="minor"/>
      </rPr>
      <t>new data for March 2026</t>
    </r>
  </si>
  <si>
    <t>The revisions period is January and February 2026
Revisions are due to updates from data suppliers or the receipt of data replacing estimates unless otherwise stated</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</si>
  <si>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</si>
  <si>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t xml:space="preserve">Coal production in the three months to March 2026 was 38 thousand tonnes, 20 per cent higher than the same period a year earlier but at historically low levels.
All coal production was from deep mines as there is currently no large-scale surface mining in the UK. The last large surface mine, Ffos-y-Fran, closed at the end of November 2023.
In the three months to March 2026 imports of coal fell to 249 thousand tonnes, 42 per cent lower compared to the same period a year earlier and a record quarterly low in this time series. Exports were up 44 per cent compared to the same period last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</si>
</sst>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
      <sz val="12"/>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xf numFmtId="0" fontId="21" fillId="5" borderId="0" xfId="5" applyFont="1" applyFill="1">
      <alignment vertical="center" wrapText="1"/>
    </xf>
    <xf numFmtId="1" fontId="2" fillId="0" borderId="19" xfId="5" applyNumberFormat="1" applyBorder="1" applyAlignment="1">
      <alignment horizontal="right" wrapText="1"/>
    </xf>
    <xf numFmtId="0" fontId="6" fillId="5" borderId="0" xfId="4" applyFill="1" applyAlignment="1" applyProtection="1">
      <alignment vertical="center"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4"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9"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9"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682</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705</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706</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9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95" t="s">
        <v>696</v>
      </c>
    </row>
    <row r="22" spans="1:257" s="3" customFormat="1" ht="20.25" customHeight="1" x14ac:dyDescent="0.35">
      <c r="A22" s="88" t="s">
        <v>613</v>
      </c>
    </row>
    <row r="23" spans="1:257" s="3" customFormat="1" ht="20.25" customHeight="1" x14ac:dyDescent="0.35">
      <c r="A23" s="95" t="s">
        <v>697</v>
      </c>
    </row>
    <row r="24" spans="1:257" s="3" customFormat="1" ht="20.25" customHeight="1" x14ac:dyDescent="0.45">
      <c r="A24" s="8" t="s">
        <v>12</v>
      </c>
    </row>
    <row r="25" spans="1:257" s="3" customFormat="1" ht="20.25" customHeight="1" x14ac:dyDescent="0.35">
      <c r="A25" s="9" t="s">
        <v>611</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11" r:id="rId7" xr:uid="{4F052B66-C829-474A-9CBB-446540684A1F}"/>
    <hyperlink ref="A18" r:id="rId8" xr:uid="{FAB0AB90-13BE-496A-9A61-B5CA4D387B66}"/>
    <hyperlink ref="A22" r:id="rId9" xr:uid="{3A6D5138-0197-401E-A137-847AEF18CEAD}"/>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61</v>
      </c>
      <c r="B6" s="17" t="s">
        <v>15</v>
      </c>
    </row>
    <row r="7" spans="1:2" ht="20.25" customHeight="1" x14ac:dyDescent="0.25">
      <c r="A7" s="2" t="s">
        <v>62</v>
      </c>
      <c r="B7" s="17" t="s">
        <v>25</v>
      </c>
    </row>
    <row r="8" spans="1:2" ht="20.25" customHeight="1" x14ac:dyDescent="0.25">
      <c r="A8" s="2" t="s">
        <v>63</v>
      </c>
      <c r="B8" s="17" t="s">
        <v>14</v>
      </c>
    </row>
    <row r="9" spans="1:2" ht="20.25" customHeight="1" x14ac:dyDescent="0.25">
      <c r="A9" s="2" t="s">
        <v>114</v>
      </c>
      <c r="B9" s="17" t="s">
        <v>64</v>
      </c>
    </row>
    <row r="10" spans="1:2" ht="20.25" customHeight="1" x14ac:dyDescent="0.25">
      <c r="A10" s="2" t="s">
        <v>117</v>
      </c>
      <c r="B10" s="17" t="s">
        <v>65</v>
      </c>
    </row>
    <row r="11" spans="1:2" ht="20.25" customHeight="1" x14ac:dyDescent="0.25">
      <c r="A11" s="2" t="s">
        <v>118</v>
      </c>
      <c r="B11" s="17" t="s">
        <v>66</v>
      </c>
    </row>
    <row r="12" spans="1:2" ht="20.25" customHeight="1" x14ac:dyDescent="0.25">
      <c r="A12" s="2" t="s">
        <v>120</v>
      </c>
      <c r="B12" s="17" t="s">
        <v>67</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68</v>
      </c>
    </row>
    <row r="4" spans="1:2" s="3" customFormat="1" ht="30" customHeight="1" x14ac:dyDescent="0.35">
      <c r="A4" s="62" t="s">
        <v>23</v>
      </c>
      <c r="B4" s="62" t="s">
        <v>17</v>
      </c>
    </row>
    <row r="5" spans="1:2" ht="22.5" customHeight="1" x14ac:dyDescent="0.35">
      <c r="A5" s="2" t="s">
        <v>22</v>
      </c>
      <c r="B5" s="16" t="s">
        <v>86</v>
      </c>
    </row>
    <row r="6" spans="1:2" ht="20.25" customHeight="1" x14ac:dyDescent="0.35">
      <c r="A6" s="2" t="s">
        <v>21</v>
      </c>
      <c r="B6" s="2" t="s">
        <v>87</v>
      </c>
    </row>
    <row r="7" spans="1:2" ht="33.75" customHeight="1" x14ac:dyDescent="0.35">
      <c r="A7" s="2" t="s">
        <v>69</v>
      </c>
      <c r="B7" s="16" t="s">
        <v>88</v>
      </c>
    </row>
    <row r="8" spans="1:2" ht="22.5" customHeight="1" x14ac:dyDescent="0.35">
      <c r="A8" s="2" t="s">
        <v>20</v>
      </c>
      <c r="B8" s="16" t="s">
        <v>112</v>
      </c>
    </row>
    <row r="9" spans="1:2" ht="60" customHeight="1" x14ac:dyDescent="0.35">
      <c r="A9" s="15" t="s">
        <v>30</v>
      </c>
      <c r="B9" s="16" t="s">
        <v>111</v>
      </c>
    </row>
    <row r="10" spans="1:2" ht="20.25" customHeight="1" x14ac:dyDescent="0.35">
      <c r="A10" s="15" t="s">
        <v>31</v>
      </c>
      <c r="B10" s="2" t="s">
        <v>110</v>
      </c>
    </row>
    <row r="11" spans="1:2" ht="20.25" customHeight="1" x14ac:dyDescent="0.35">
      <c r="A11" s="15" t="s">
        <v>32</v>
      </c>
      <c r="B11" s="16" t="s">
        <v>113</v>
      </c>
    </row>
    <row r="12" spans="1:2" ht="20.25" customHeight="1" x14ac:dyDescent="0.35">
      <c r="A12" s="15" t="s">
        <v>561</v>
      </c>
      <c r="B12" s="2" t="s">
        <v>567</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4" t="s">
        <v>704</v>
      </c>
    </row>
    <row r="4" spans="1:1" s="3" customFormat="1" ht="108.5" x14ac:dyDescent="0.35">
      <c r="A4" s="93" t="s">
        <v>708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109</v>
      </c>
    </row>
    <row r="2" spans="1:14" ht="20.25" customHeight="1" x14ac:dyDescent="0.35">
      <c r="A2" s="15" t="s">
        <v>19</v>
      </c>
    </row>
    <row r="3" spans="1:14" ht="20.25" customHeight="1" x14ac:dyDescent="0.35">
      <c r="A3" s="15" t="s">
        <v>57</v>
      </c>
    </row>
    <row r="4" spans="1:14" ht="60" customHeight="1" x14ac:dyDescent="0.35">
      <c r="A4" s="50" t="s">
        <v>105</v>
      </c>
      <c r="B4" s="57" t="s">
        <v>108</v>
      </c>
      <c r="C4" s="58" t="s">
        <v>101</v>
      </c>
      <c r="D4" s="58" t="s">
        <v>564</v>
      </c>
      <c r="E4" s="58" t="s">
        <v>102</v>
      </c>
      <c r="F4" s="58" t="s">
        <v>106</v>
      </c>
      <c r="G4" s="59" t="s">
        <v>107</v>
      </c>
    </row>
    <row r="5" spans="1:14" x14ac:dyDescent="0.35">
      <c r="A5" s="55">
        <f ca="1">INDIRECT(calculation_hide!N9)</f>
        <v>2021</v>
      </c>
      <c r="B5" s="71">
        <f ca="1">INDIRECT(calculation_hide!O9)</f>
        <v>1053.8200000000002</v>
      </c>
      <c r="C5" s="72">
        <f ca="1">INDIRECT(calculation_hide!P9)</f>
        <v>93.820000000000007</v>
      </c>
      <c r="D5" s="72">
        <f ca="1">INDIRECT(calculation_hide!Q9)</f>
        <v>959.97</v>
      </c>
      <c r="E5" s="72">
        <f ca="1">INDIRECT(calculation_hide!R9)</f>
        <v>3478.3500000000004</v>
      </c>
      <c r="F5" s="72">
        <f ca="1">INDIRECT(calculation_hide!S9)</f>
        <v>4607.7</v>
      </c>
      <c r="G5" s="73">
        <f ca="1">INDIRECT(calculation_hide!T9)</f>
        <v>1129.3600000000001</v>
      </c>
      <c r="I5" s="84"/>
      <c r="J5" s="84"/>
      <c r="K5" s="84"/>
      <c r="L5" s="84"/>
      <c r="M5" s="84"/>
      <c r="N5" s="84"/>
    </row>
    <row r="6" spans="1:14" x14ac:dyDescent="0.35">
      <c r="A6" s="56">
        <f ca="1">INDIRECT(calculation_hide!N10)</f>
        <v>2022</v>
      </c>
      <c r="B6" s="71">
        <f ca="1">INDIRECT(calculation_hide!O10)</f>
        <v>650.92000000000007</v>
      </c>
      <c r="C6" s="72">
        <f ca="1">INDIRECT(calculation_hide!P10)</f>
        <v>63.28</v>
      </c>
      <c r="D6" s="72">
        <f ca="1">INDIRECT(calculation_hide!Q10)</f>
        <v>587.65</v>
      </c>
      <c r="E6" s="72">
        <f ca="1">INDIRECT(calculation_hide!R10)</f>
        <v>5769.7000000000007</v>
      </c>
      <c r="F6" s="72">
        <f ca="1">INDIRECT(calculation_hide!S10)</f>
        <v>6360.17</v>
      </c>
      <c r="G6" s="73">
        <f ca="1">INDIRECT(calculation_hide!T10)</f>
        <v>590.5100000000001</v>
      </c>
      <c r="I6" s="84"/>
      <c r="J6" s="84"/>
      <c r="K6" s="84"/>
      <c r="L6" s="84"/>
      <c r="M6" s="84"/>
      <c r="N6" s="84"/>
    </row>
    <row r="7" spans="1:14" x14ac:dyDescent="0.35">
      <c r="A7" s="56">
        <f ca="1">INDIRECT(calculation_hide!N11)</f>
        <v>2023</v>
      </c>
      <c r="B7" s="71">
        <f ca="1">INDIRECT(calculation_hide!O11)</f>
        <v>505.91999999999996</v>
      </c>
      <c r="C7" s="72">
        <f ca="1">INDIRECT(calculation_hide!P11)</f>
        <v>81.37</v>
      </c>
      <c r="D7" s="72">
        <f ca="1">INDIRECT(calculation_hide!Q11)</f>
        <v>424.55000000000007</v>
      </c>
      <c r="E7" s="72">
        <f ca="1">INDIRECT(calculation_hide!R11)</f>
        <v>2752</v>
      </c>
      <c r="F7" s="72">
        <f ca="1">INDIRECT(calculation_hide!S11)</f>
        <v>3482.65</v>
      </c>
      <c r="G7" s="73">
        <f ca="1">INDIRECT(calculation_hide!T11)</f>
        <v>730.63000000000011</v>
      </c>
      <c r="I7" s="84"/>
      <c r="J7" s="84"/>
      <c r="K7" s="84"/>
      <c r="L7" s="84"/>
      <c r="M7" s="84"/>
      <c r="N7" s="84"/>
    </row>
    <row r="8" spans="1:14" x14ac:dyDescent="0.35">
      <c r="A8" s="56">
        <f ca="1">INDIRECT(calculation_hide!N12)</f>
        <v>2024</v>
      </c>
      <c r="B8" s="71">
        <f ca="1">INDIRECT(calculation_hide!O12)</f>
        <v>106.5</v>
      </c>
      <c r="C8" s="72">
        <f ca="1">INDIRECT(calculation_hide!P12)</f>
        <v>105.69</v>
      </c>
      <c r="D8" s="72">
        <f ca="1">INDIRECT(calculation_hide!Q12)</f>
        <v>0.81</v>
      </c>
      <c r="E8" s="72">
        <f ca="1">INDIRECT(calculation_hide!R12)</f>
        <v>679.2399999999999</v>
      </c>
      <c r="F8" s="72">
        <f ca="1">INDIRECT(calculation_hide!S12)</f>
        <v>1760.6699999999998</v>
      </c>
      <c r="G8" s="73">
        <f ca="1">INDIRECT(calculation_hide!T12)</f>
        <v>1081.43</v>
      </c>
      <c r="I8" s="84"/>
      <c r="J8" s="84"/>
      <c r="K8" s="84"/>
      <c r="L8" s="84"/>
      <c r="M8" s="84"/>
      <c r="N8" s="84"/>
    </row>
    <row r="9" spans="1:14" x14ac:dyDescent="0.35">
      <c r="A9" s="56" t="str">
        <f ca="1">INDIRECT(calculation_hide!N13)</f>
        <v>2025 [provisional]</v>
      </c>
      <c r="B9" s="71">
        <f ca="1">INDIRECT(calculation_hide!O13)</f>
        <v>119.57000000000001</v>
      </c>
      <c r="C9" s="72">
        <f ca="1">INDIRECT(calculation_hide!P13)</f>
        <v>119.57000000000001</v>
      </c>
      <c r="D9" s="72">
        <f ca="1">INDIRECT(calculation_hide!Q13)</f>
        <v>0</v>
      </c>
      <c r="E9" s="72">
        <f ca="1">INDIRECT(calculation_hide!R13)</f>
        <v>1059.8499999999999</v>
      </c>
      <c r="F9" s="72">
        <f ca="1">INDIRECT(calculation_hide!S13)</f>
        <v>1649.8600000000001</v>
      </c>
      <c r="G9" s="73">
        <f ca="1">INDIRECT(calculation_hide!T13)</f>
        <v>589.99</v>
      </c>
      <c r="I9" s="84"/>
      <c r="J9" s="84"/>
      <c r="K9" s="84"/>
      <c r="L9" s="84"/>
      <c r="M9" s="84"/>
      <c r="N9" s="84"/>
    </row>
    <row r="10" spans="1:14" x14ac:dyDescent="0.35">
      <c r="A10" s="60" t="s">
        <v>560</v>
      </c>
      <c r="B10" s="81">
        <f t="shared" ref="B10:G10" ca="1" si="0">IF(((B9-B8)/B8)*100&gt;100,"(+)  ",IF(((B9-B8)/B8)*100&lt;-100,"(-)  ",IF(ROUND((((B9-B8)/B8)*100),1)=0,"-  ",((B9-B8)/B8)*100)))</f>
        <v>12.272300469483575</v>
      </c>
      <c r="C10" s="77">
        <f t="shared" ca="1" si="0"/>
        <v>13.132746712082517</v>
      </c>
      <c r="D10" s="77">
        <f t="shared" ca="1" si="0"/>
        <v>-100</v>
      </c>
      <c r="E10" s="77">
        <f t="shared" ca="1" si="0"/>
        <v>56.034685825334208</v>
      </c>
      <c r="F10" s="77">
        <f t="shared" ca="1" si="0"/>
        <v>-6.2936268579574666</v>
      </c>
      <c r="G10" s="79">
        <f t="shared" ca="1" si="0"/>
        <v>-45.443533099692083</v>
      </c>
      <c r="J10" s="84"/>
      <c r="K10" s="83"/>
    </row>
    <row r="11" spans="1:14" x14ac:dyDescent="0.35">
      <c r="A11" s="56" t="str">
        <f ca="1">INDIRECT(calculation_hide!N41)</f>
        <v>January - March 2025</v>
      </c>
      <c r="B11" s="71">
        <f ca="1">INDIRECT(calculation_hide!O41)</f>
        <v>31.76</v>
      </c>
      <c r="C11" s="72">
        <f ca="1">INDIRECT(calculation_hide!P41)</f>
        <v>31.76</v>
      </c>
      <c r="D11" s="72">
        <f ca="1">INDIRECT(calculation_hide!Q41)</f>
        <v>0</v>
      </c>
      <c r="E11" s="72">
        <f ca="1">INDIRECT(calculation_hide!R41)</f>
        <v>310.24</v>
      </c>
      <c r="F11" s="72">
        <f ca="1">INDIRECT(calculation_hide!S41)</f>
        <v>428.99</v>
      </c>
      <c r="G11" s="73">
        <f ca="1">INDIRECT(calculation_hide!T41)</f>
        <v>118.74000000000001</v>
      </c>
      <c r="I11" s="89"/>
      <c r="J11" s="84"/>
      <c r="K11" s="83"/>
      <c r="L11" s="83"/>
      <c r="M11" s="83"/>
      <c r="N11" s="83"/>
    </row>
    <row r="12" spans="1:14" x14ac:dyDescent="0.35">
      <c r="A12" s="78" t="str">
        <f ca="1">INDIRECT(calculation_hide!N42)</f>
        <v>January - March 2026 [provisional]</v>
      </c>
      <c r="B12" s="71">
        <f ca="1">INDIRECT(calculation_hide!O42)</f>
        <v>38.26</v>
      </c>
      <c r="C12" s="72">
        <f ca="1">INDIRECT(calculation_hide!P42)</f>
        <v>38.26</v>
      </c>
      <c r="D12" s="72">
        <f ca="1">INDIRECT(calculation_hide!Q42)</f>
        <v>0</v>
      </c>
      <c r="E12" s="72">
        <f ca="1">INDIRECT(calculation_hide!R42)</f>
        <v>78.48</v>
      </c>
      <c r="F12" s="72">
        <f ca="1">INDIRECT(calculation_hide!S42)</f>
        <v>248.95</v>
      </c>
      <c r="G12" s="73">
        <f ca="1">INDIRECT(calculation_hide!T42)</f>
        <v>170.48</v>
      </c>
      <c r="I12" s="89"/>
      <c r="J12" s="84"/>
      <c r="K12" s="83"/>
      <c r="L12" s="83"/>
      <c r="M12" s="83"/>
      <c r="N12" s="83"/>
    </row>
    <row r="13" spans="1:14" x14ac:dyDescent="0.35">
      <c r="A13" s="60" t="s">
        <v>33</v>
      </c>
      <c r="B13" s="81">
        <f ca="1">IF(((B12-B11)/B11)*100&gt;100,"(+)  ",IF(((B12-B11)/B11)*100&lt;-100,"(-)  ",IF(ROUND((((B12-B11)/B11)*100),1)=0,"-  ",((B12-B11)/B11)*100)))</f>
        <v>20.465994962216612</v>
      </c>
      <c r="C13" s="77">
        <f ca="1">IF(((C12-C11)/C11)*100&gt;100,"(+)  ",IF(((C12-C11)/C11)*100&lt;-100,"(-)  ",IF(ROUND((((C12-C11)/C11)*100),1)=0,"-  ",((C12-C11)/C11)*100)))</f>
        <v>20.465994962216612</v>
      </c>
      <c r="D13" s="77"/>
      <c r="E13" s="77">
        <f ca="1">IF(((E12-E11)/E11)*100&gt;100,"(+)  ",IF(((E12-E11)/E11)*100&lt;-100,"(-)  ",IF(ROUND((((E12-E11)/E11)*100),1)=0,"-  ",((E12-E11)/E11)*100)))</f>
        <v>-74.703455389375961</v>
      </c>
      <c r="F13" s="77">
        <f ca="1">IF(((F12-F11)/F11)*100&gt;100,"(+)  ",IF(((F12-F11)/F11)*100&lt;-100,"(-)  ",IF(ROUND((((F12-F11)/F11)*100),1)=0,"-  ",((F12-F11)/F11)*100)))</f>
        <v>-41.96834425044873</v>
      </c>
      <c r="G13" s="79">
        <f ca="1">IF(((G12-G11)/G11)*100&gt;100,"(+)  ",IF(((G12-G11)/G11)*100&lt;-100,"(-)  ",IF(ROUND((((G12-G11)/G11)*100),1)=0,"-  ",((G12-G11)/G11)*100)))</f>
        <v>43.574195721744971</v>
      </c>
      <c r="I13" s="89"/>
      <c r="J13" s="84"/>
      <c r="K13" s="92"/>
      <c r="L13" s="83"/>
      <c r="M13" s="83"/>
      <c r="N13" s="83"/>
    </row>
    <row r="14" spans="1:14" x14ac:dyDescent="0.35">
      <c r="A14" s="56" t="str">
        <f ca="1">INDIRECT(calculation_hide!N22)</f>
        <v>January 2025</v>
      </c>
      <c r="B14" s="71">
        <f ca="1">INDIRECT(calculation_hide!O22)</f>
        <v>11.07</v>
      </c>
      <c r="C14" s="72">
        <f ca="1">INDIRECT(calculation_hide!P22)</f>
        <v>11.07</v>
      </c>
      <c r="D14" s="72">
        <f ca="1">INDIRECT(calculation_hide!Q22)</f>
        <v>0</v>
      </c>
      <c r="E14" s="72">
        <f ca="1">INDIRECT(calculation_hide!R22)</f>
        <v>129.91999999999999</v>
      </c>
      <c r="F14" s="72">
        <f ca="1">INDIRECT(calculation_hide!S22)</f>
        <v>160.76</v>
      </c>
      <c r="G14" s="73">
        <f ca="1">INDIRECT(calculation_hide!T22)</f>
        <v>30.84</v>
      </c>
      <c r="I14" s="89"/>
      <c r="J14" s="84"/>
      <c r="K14" s="83"/>
      <c r="L14" s="83"/>
      <c r="M14" s="83"/>
      <c r="N14" s="83"/>
    </row>
    <row r="15" spans="1:14" x14ac:dyDescent="0.35">
      <c r="A15" s="56" t="str">
        <f ca="1">INDIRECT(calculation_hide!N23)</f>
        <v>February 2025</v>
      </c>
      <c r="B15" s="71">
        <f ca="1">INDIRECT(calculation_hide!O23)</f>
        <v>11.48</v>
      </c>
      <c r="C15" s="72">
        <f ca="1">INDIRECT(calculation_hide!P23)</f>
        <v>11.48</v>
      </c>
      <c r="D15" s="72">
        <f ca="1">INDIRECT(calculation_hide!Q23)</f>
        <v>0</v>
      </c>
      <c r="E15" s="72">
        <f ca="1">INDIRECT(calculation_hide!R23)</f>
        <v>99.23</v>
      </c>
      <c r="F15" s="72">
        <f ca="1">INDIRECT(calculation_hide!S23)</f>
        <v>160.82</v>
      </c>
      <c r="G15" s="73">
        <f ca="1">INDIRECT(calculation_hide!T23)</f>
        <v>61.58</v>
      </c>
      <c r="I15" s="89"/>
      <c r="J15" s="84"/>
      <c r="K15" s="83"/>
      <c r="L15" s="83"/>
      <c r="M15" s="83"/>
      <c r="N15" s="83"/>
    </row>
    <row r="16" spans="1:14" x14ac:dyDescent="0.35">
      <c r="A16" s="56" t="str">
        <f ca="1">INDIRECT(calculation_hide!N24)</f>
        <v>March 2025</v>
      </c>
      <c r="B16" s="71">
        <f ca="1">INDIRECT(calculation_hide!O24)</f>
        <v>9.2100000000000009</v>
      </c>
      <c r="C16" s="72">
        <f ca="1">INDIRECT(calculation_hide!P24)</f>
        <v>9.2100000000000009</v>
      </c>
      <c r="D16" s="72">
        <f ca="1">INDIRECT(calculation_hide!Q24)</f>
        <v>0</v>
      </c>
      <c r="E16" s="72">
        <f ca="1">INDIRECT(calculation_hide!R24)</f>
        <v>81.09</v>
      </c>
      <c r="F16" s="72">
        <f ca="1">INDIRECT(calculation_hide!S24)</f>
        <v>107.41</v>
      </c>
      <c r="G16" s="73">
        <f ca="1">INDIRECT(calculation_hide!T24)</f>
        <v>26.32</v>
      </c>
      <c r="J16" s="84"/>
    </row>
    <row r="17" spans="1:14" x14ac:dyDescent="0.35">
      <c r="A17" s="61" t="s">
        <v>103</v>
      </c>
      <c r="B17" s="74">
        <f ca="1">SUM(B14:B16)</f>
        <v>31.76</v>
      </c>
      <c r="C17" s="75">
        <f t="shared" ref="C17:G17" ca="1" si="1">SUM(C14:C16)</f>
        <v>31.76</v>
      </c>
      <c r="D17" s="75">
        <f t="shared" ca="1" si="1"/>
        <v>0</v>
      </c>
      <c r="E17" s="75">
        <f t="shared" ca="1" si="1"/>
        <v>310.24</v>
      </c>
      <c r="F17" s="75">
        <f t="shared" ca="1" si="1"/>
        <v>428.99</v>
      </c>
      <c r="G17" s="76">
        <f t="shared" ca="1" si="1"/>
        <v>118.74000000000001</v>
      </c>
      <c r="I17" s="49"/>
      <c r="J17" s="84"/>
    </row>
    <row r="18" spans="1:14" x14ac:dyDescent="0.35">
      <c r="A18" s="56" t="str">
        <f ca="1">INDIRECT(calculation_hide!N34)</f>
        <v>January 2026</v>
      </c>
      <c r="B18" s="71">
        <f ca="1">INDIRECT(calculation_hide!O34)</f>
        <v>11.19</v>
      </c>
      <c r="C18" s="72">
        <f ca="1">INDIRECT(calculation_hide!P34)</f>
        <v>11.19</v>
      </c>
      <c r="D18" s="72">
        <f ca="1">INDIRECT(calculation_hide!Q34)</f>
        <v>0</v>
      </c>
      <c r="E18" s="72">
        <f ca="1">INDIRECT(calculation_hide!R34)</f>
        <v>-10.82</v>
      </c>
      <c r="F18" s="72">
        <f ca="1">INDIRECT(calculation_hide!S34)</f>
        <v>91.64</v>
      </c>
      <c r="G18" s="73">
        <f ca="1">INDIRECT(calculation_hide!T34)</f>
        <v>102.46</v>
      </c>
      <c r="J18" s="84"/>
    </row>
    <row r="19" spans="1:14" x14ac:dyDescent="0.35">
      <c r="A19" s="56" t="str">
        <f ca="1">INDIRECT(calculation_hide!N35)</f>
        <v>February 2026</v>
      </c>
      <c r="B19" s="71">
        <f ca="1">INDIRECT(calculation_hide!O35)</f>
        <v>14.26</v>
      </c>
      <c r="C19" s="72">
        <f ca="1">INDIRECT(calculation_hide!P35)</f>
        <v>14.26</v>
      </c>
      <c r="D19" s="72">
        <f ca="1">INDIRECT(calculation_hide!Q35)</f>
        <v>0</v>
      </c>
      <c r="E19" s="72">
        <f ca="1">INDIRECT(calculation_hide!R35)</f>
        <v>21.43</v>
      </c>
      <c r="F19" s="72">
        <f ca="1">INDIRECT(calculation_hide!S35)</f>
        <v>61.79</v>
      </c>
      <c r="G19" s="73">
        <f ca="1">INDIRECT(calculation_hide!T35)</f>
        <v>40.369999999999997</v>
      </c>
      <c r="I19" s="85"/>
      <c r="J19" s="84"/>
      <c r="K19" s="85"/>
      <c r="L19" s="85"/>
      <c r="M19" s="85"/>
      <c r="N19" s="85"/>
    </row>
    <row r="20" spans="1:14" x14ac:dyDescent="0.35">
      <c r="A20" s="56" t="str">
        <f ca="1">INDIRECT(calculation_hide!N36)</f>
        <v>March 2026 [provisional]</v>
      </c>
      <c r="B20" s="71">
        <f ca="1">INDIRECT(calculation_hide!O36)</f>
        <v>12.81</v>
      </c>
      <c r="C20" s="72">
        <f ca="1">INDIRECT(calculation_hide!P36)</f>
        <v>12.81</v>
      </c>
      <c r="D20" s="72">
        <f ca="1">INDIRECT(calculation_hide!Q36)</f>
        <v>0</v>
      </c>
      <c r="E20" s="72">
        <f ca="1">INDIRECT(calculation_hide!R36)</f>
        <v>67.87</v>
      </c>
      <c r="F20" s="72">
        <f ca="1">INDIRECT(calculation_hide!S36)</f>
        <v>95.52</v>
      </c>
      <c r="G20" s="73">
        <f ca="1">INDIRECT(calculation_hide!T36)</f>
        <v>27.65</v>
      </c>
      <c r="J20" s="84"/>
      <c r="K20" s="85"/>
    </row>
    <row r="21" spans="1:14" x14ac:dyDescent="0.35">
      <c r="A21" s="61" t="s">
        <v>103</v>
      </c>
      <c r="B21" s="74">
        <f ca="1">SUM(B18:B20)</f>
        <v>38.26</v>
      </c>
      <c r="C21" s="75">
        <f t="shared" ref="C21:G21" ca="1" si="2">SUM(C18:C20)</f>
        <v>38.26</v>
      </c>
      <c r="D21" s="75">
        <f t="shared" ca="1" si="2"/>
        <v>0</v>
      </c>
      <c r="E21" s="75">
        <f t="shared" ca="1" si="2"/>
        <v>78.48</v>
      </c>
      <c r="F21" s="75">
        <f t="shared" ca="1" si="2"/>
        <v>248.95</v>
      </c>
      <c r="G21" s="76">
        <f t="shared" ca="1" si="2"/>
        <v>170.48</v>
      </c>
      <c r="I21" s="49"/>
      <c r="J21" s="84"/>
      <c r="K21" s="85"/>
    </row>
    <row r="22" spans="1:14" x14ac:dyDescent="0.35">
      <c r="A22" s="60" t="s">
        <v>104</v>
      </c>
      <c r="B22" s="81">
        <f t="shared" ref="B22:F22" ca="1" si="3">IF(((B21-B17)/B17)*100&gt;100,"(+)  ",IF(((B21-B17)/B17)*100&lt;-100,"(-)  ",IF(ROUND((((B21-B17)/B17)*100),1)=0,"-  ",((B21-B17)/B17)*100)))</f>
        <v>20.465994962216612</v>
      </c>
      <c r="C22" s="77">
        <f t="shared" ca="1" si="3"/>
        <v>20.465994962216612</v>
      </c>
      <c r="D22" s="77" t="s">
        <v>667</v>
      </c>
      <c r="E22" s="77">
        <f t="shared" ca="1" si="3"/>
        <v>-74.703455389375961</v>
      </c>
      <c r="F22" s="77">
        <f t="shared" ca="1" si="3"/>
        <v>-41.96834425044873</v>
      </c>
      <c r="G22" s="79">
        <f ca="1">IF(((G21-G17)/G17)*100&gt;100,"(+)  ",IF(((G21-G17)/G17)*100&lt;-100,"(-)  ",IF(ROUND((((G21-G17)/G17)*100),1)=0,"-  ",((G21-G17)/G17)*100)))</f>
        <v>43.574195721744971</v>
      </c>
      <c r="J22" s="83"/>
    </row>
    <row r="23" spans="1:14" x14ac:dyDescent="0.35">
      <c r="I23" s="89"/>
      <c r="J23" s="83"/>
    </row>
    <row r="25" spans="1:14" x14ac:dyDescent="0.35">
      <c r="F25" s="83"/>
    </row>
    <row r="26" spans="1:14" x14ac:dyDescent="0.35">
      <c r="B26" s="83"/>
      <c r="C26" s="83"/>
      <c r="D26" s="83"/>
      <c r="E26" s="83"/>
      <c r="F26" s="83"/>
      <c r="G26" s="83"/>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workbookViewId="0"/>
  </sheetViews>
  <sheetFormatPr defaultColWidth="9" defaultRowHeight="15.5" x14ac:dyDescent="0.35"/>
  <cols>
    <col min="1" max="1" width="20.1796875"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115</v>
      </c>
    </row>
    <row r="2" spans="1:7" s="3" customFormat="1" ht="20.25" customHeight="1" x14ac:dyDescent="0.35">
      <c r="A2" s="3" t="s">
        <v>19</v>
      </c>
    </row>
    <row r="3" spans="1:7" ht="60" customHeight="1" x14ac:dyDescent="0.35">
      <c r="A3" s="63" t="s">
        <v>105</v>
      </c>
      <c r="B3" s="51" t="s">
        <v>108</v>
      </c>
      <c r="C3" s="52" t="s">
        <v>101</v>
      </c>
      <c r="D3" s="52" t="s">
        <v>564</v>
      </c>
      <c r="E3" s="52" t="s">
        <v>102</v>
      </c>
      <c r="F3" s="52" t="s">
        <v>106</v>
      </c>
      <c r="G3" s="53" t="s">
        <v>107</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A34" s="96" t="s">
        <v>695</v>
      </c>
      <c r="B34" s="49">
        <f>SUM(Quarter!B125:B128)</f>
        <v>119.57000000000001</v>
      </c>
      <c r="C34" s="49">
        <f>SUM(Quarter!C125:C128)</f>
        <v>119.57000000000001</v>
      </c>
      <c r="D34" s="49">
        <f>SUM(Quarter!D125:D128)</f>
        <v>0</v>
      </c>
      <c r="E34" s="49">
        <f>SUM(Quarter!E125:E128)</f>
        <v>1059.8499999999999</v>
      </c>
      <c r="F34" s="49">
        <f>SUM(Quarter!F125:F128)</f>
        <v>1649.8600000000001</v>
      </c>
      <c r="G34" s="54">
        <f>SUM(Quarter!G125:G128)</f>
        <v>589.99</v>
      </c>
    </row>
    <row r="35" spans="1:7" x14ac:dyDescent="0.35">
      <c r="B35" s="83"/>
      <c r="C35" s="91"/>
    </row>
    <row r="36" spans="1:7" x14ac:dyDescent="0.35">
      <c r="B36" s="49"/>
    </row>
    <row r="37" spans="1:7" x14ac:dyDescent="0.35">
      <c r="B37" s="83"/>
      <c r="C37" s="91"/>
    </row>
    <row r="38" spans="1:7" x14ac:dyDescent="0.35">
      <c r="B38"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9"/>
  <sheetViews>
    <sheetView showGridLines="0" workbookViewId="0">
      <pane xSplit="1" ySplit="4" topLeftCell="B121" activePane="bottomRight" state="frozen"/>
      <selection pane="topRight" activeCell="B1" sqref="B1"/>
      <selection pane="bottomLeft" activeCell="A5" sqref="A5"/>
      <selection pane="bottomRight" activeCell="B121" sqref="B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116</v>
      </c>
    </row>
    <row r="2" spans="1:7" ht="20.25" customHeight="1" x14ac:dyDescent="0.35">
      <c r="A2" s="15" t="s">
        <v>19</v>
      </c>
    </row>
    <row r="3" spans="1:7" ht="20.25" customHeight="1" x14ac:dyDescent="0.35">
      <c r="A3" s="15" t="s">
        <v>58</v>
      </c>
    </row>
    <row r="4" spans="1:7" ht="60" customHeight="1" x14ac:dyDescent="0.35">
      <c r="A4" s="63" t="s">
        <v>105</v>
      </c>
      <c r="B4" s="57" t="s">
        <v>108</v>
      </c>
      <c r="C4" s="58" t="s">
        <v>101</v>
      </c>
      <c r="D4" s="58" t="s">
        <v>564</v>
      </c>
      <c r="E4" s="58" t="s">
        <v>102</v>
      </c>
      <c r="F4" s="58" t="s">
        <v>106</v>
      </c>
      <c r="G4" s="53" t="s">
        <v>107</v>
      </c>
    </row>
    <row r="5" spans="1:7" x14ac:dyDescent="0.35">
      <c r="A5" s="68" t="s">
        <v>121</v>
      </c>
      <c r="B5" s="49">
        <f>SUM(Month!B5:B7)</f>
        <v>12691</v>
      </c>
      <c r="C5" s="49">
        <f>SUM(Month!C5:C7)</f>
        <v>8397</v>
      </c>
      <c r="D5" s="49">
        <f>SUM(Month!D5:D7)</f>
        <v>3938</v>
      </c>
      <c r="E5" s="49">
        <f>SUM(Month!E5:E7)</f>
        <v>3886.12</v>
      </c>
      <c r="F5" s="49">
        <f>SUM(Month!F5:F7)</f>
        <v>4035.95</v>
      </c>
      <c r="G5" s="65">
        <f>SUM(Month!G5:G7)</f>
        <v>149.82999999999998</v>
      </c>
    </row>
    <row r="6" spans="1:7" x14ac:dyDescent="0.35">
      <c r="A6" s="69" t="s">
        <v>122</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123</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124</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125</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126</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127</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128</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129</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130</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131</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132</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133</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134</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135</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136</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137</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138</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139</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140</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141</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142</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143</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144</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145</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146</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147</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148</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149</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150</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151</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152</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153</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154</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155</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156</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157</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158</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159</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160</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161</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162</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163</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164</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165</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166</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167</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168</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169</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170</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171</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172</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173</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174</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175</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176</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177</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178</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179</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180</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181</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182</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183</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184</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185</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186</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187</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188</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189</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190</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191</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192</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193</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194</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195</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196</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197</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198</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199</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200</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201</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202</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203</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204</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205</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206</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207</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208</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209</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210</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211</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212</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213</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214</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215</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216</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217</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218</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219</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220</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221</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222</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223</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224</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225</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226</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566</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571</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575</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591</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595</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610</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617</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621</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625</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640</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644</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648</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652</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665</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670</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686</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690</v>
      </c>
      <c r="B127" s="49">
        <f>SUM(Month!B371:B373)</f>
        <v>29.729999999999997</v>
      </c>
      <c r="C127" s="49">
        <f>SUM(Month!C371:C373)</f>
        <v>29.729999999999997</v>
      </c>
      <c r="D127" s="49">
        <f>SUM(Month!D371:D373)</f>
        <v>0</v>
      </c>
      <c r="E127" s="49">
        <f>SUM(Month!E371:E373)</f>
        <v>201.39999999999998</v>
      </c>
      <c r="F127" s="49">
        <f>SUM(Month!F371:F373)</f>
        <v>422.1</v>
      </c>
      <c r="G127" s="54">
        <f>SUM(Month!G371:G373)</f>
        <v>220.69</v>
      </c>
      <c r="K127" s="49"/>
    </row>
    <row r="128" spans="1:11" x14ac:dyDescent="0.35">
      <c r="A128" s="69" t="s">
        <v>702</v>
      </c>
      <c r="B128" s="49">
        <f>SUM(Month!B374:B376)</f>
        <v>28.98</v>
      </c>
      <c r="C128" s="49">
        <f>SUM(Month!C374:C376)</f>
        <v>28.98</v>
      </c>
      <c r="D128" s="49">
        <f>SUM(Month!D374:D376)</f>
        <v>0</v>
      </c>
      <c r="E128" s="49">
        <f>SUM(Month!E374:E376)</f>
        <v>257.74</v>
      </c>
      <c r="F128" s="49">
        <f>SUM(Month!F374:F376)</f>
        <v>374.33000000000004</v>
      </c>
      <c r="G128" s="54">
        <f>SUM(Month!G374:G376)</f>
        <v>116.57</v>
      </c>
    </row>
    <row r="129" spans="1:7" x14ac:dyDescent="0.35">
      <c r="A129" s="69" t="s">
        <v>703</v>
      </c>
      <c r="B129" s="49">
        <f>SUM(Month!B377:B379)</f>
        <v>38.26</v>
      </c>
      <c r="C129" s="49">
        <f>SUM(Month!C377:C379)</f>
        <v>38.26</v>
      </c>
      <c r="D129" s="49">
        <f>SUM(Month!D377:D379)</f>
        <v>0</v>
      </c>
      <c r="E129" s="49">
        <f>SUM(Month!E377:E379)</f>
        <v>78.48</v>
      </c>
      <c r="F129" s="49">
        <f>SUM(Month!F377:F379)</f>
        <v>248.95</v>
      </c>
      <c r="G129" s="54">
        <f>SUM(Month!G377:G379)</f>
        <v>170.48</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B128:G128 B129:G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9"/>
  <sheetViews>
    <sheetView showGridLines="0" workbookViewId="0">
      <pane xSplit="1" ySplit="4" topLeftCell="B374" activePane="bottomRight" state="frozen"/>
      <selection pane="topRight" activeCell="B1" sqref="B1"/>
      <selection pane="bottomLeft" activeCell="A5" sqref="A5"/>
      <selection pane="bottomRight" activeCell="B374" sqref="B374"/>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119</v>
      </c>
    </row>
    <row r="2" spans="1:7" s="3" customFormat="1" ht="20.25" customHeight="1" x14ac:dyDescent="0.35">
      <c r="A2" s="3" t="s">
        <v>19</v>
      </c>
    </row>
    <row r="3" spans="1:7" s="3" customFormat="1" ht="20.25" customHeight="1" x14ac:dyDescent="0.35">
      <c r="A3" s="3" t="s">
        <v>58</v>
      </c>
    </row>
    <row r="4" spans="1:7" ht="60" customHeight="1" x14ac:dyDescent="0.35">
      <c r="A4" s="63" t="s">
        <v>105</v>
      </c>
      <c r="B4" s="57" t="s">
        <v>108</v>
      </c>
      <c r="C4" s="58" t="s">
        <v>101</v>
      </c>
      <c r="D4" s="58" t="s">
        <v>564</v>
      </c>
      <c r="E4" s="58" t="s">
        <v>102</v>
      </c>
      <c r="F4" s="58" t="s">
        <v>106</v>
      </c>
      <c r="G4" s="59" t="s">
        <v>107</v>
      </c>
    </row>
    <row r="5" spans="1:7" x14ac:dyDescent="0.35">
      <c r="A5" s="55" t="s">
        <v>227</v>
      </c>
      <c r="B5" s="49">
        <v>2778</v>
      </c>
      <c r="C5" s="49">
        <v>1834</v>
      </c>
      <c r="D5" s="49">
        <v>826</v>
      </c>
      <c r="E5" s="49">
        <v>1393.7</v>
      </c>
      <c r="F5" s="49">
        <v>1466.43</v>
      </c>
      <c r="G5" s="65">
        <v>72.73</v>
      </c>
    </row>
    <row r="6" spans="1:7" x14ac:dyDescent="0.35">
      <c r="A6" s="56" t="s">
        <v>228</v>
      </c>
      <c r="B6" s="49">
        <v>4329</v>
      </c>
      <c r="C6" s="49">
        <v>2901</v>
      </c>
      <c r="D6" s="49">
        <v>1314</v>
      </c>
      <c r="E6" s="49">
        <v>1059.43</v>
      </c>
      <c r="F6" s="49">
        <v>1084.5899999999999</v>
      </c>
      <c r="G6" s="54">
        <v>25.16</v>
      </c>
    </row>
    <row r="7" spans="1:7" x14ac:dyDescent="0.35">
      <c r="A7" s="56" t="s">
        <v>229</v>
      </c>
      <c r="B7" s="49">
        <v>5584</v>
      </c>
      <c r="C7" s="49">
        <v>3662</v>
      </c>
      <c r="D7" s="49">
        <v>1798</v>
      </c>
      <c r="E7" s="49">
        <v>1432.99</v>
      </c>
      <c r="F7" s="49">
        <v>1484.93</v>
      </c>
      <c r="G7" s="54">
        <v>51.94</v>
      </c>
    </row>
    <row r="8" spans="1:7" x14ac:dyDescent="0.35">
      <c r="A8" s="56" t="s">
        <v>230</v>
      </c>
      <c r="B8" s="49">
        <v>3856</v>
      </c>
      <c r="C8" s="49">
        <v>2550</v>
      </c>
      <c r="D8" s="49">
        <v>1183</v>
      </c>
      <c r="E8" s="49">
        <v>1004.35</v>
      </c>
      <c r="F8" s="49">
        <v>1071.0899999999999</v>
      </c>
      <c r="G8" s="54">
        <v>66.739999999999995</v>
      </c>
    </row>
    <row r="9" spans="1:7" x14ac:dyDescent="0.35">
      <c r="A9" s="56" t="s">
        <v>231</v>
      </c>
      <c r="B9" s="49">
        <v>4180</v>
      </c>
      <c r="C9" s="49">
        <v>2715</v>
      </c>
      <c r="D9" s="49">
        <v>1325</v>
      </c>
      <c r="E9" s="49">
        <v>1542.39</v>
      </c>
      <c r="F9" s="49">
        <v>1615.72</v>
      </c>
      <c r="G9" s="54">
        <v>73.33</v>
      </c>
    </row>
    <row r="10" spans="1:7" x14ac:dyDescent="0.35">
      <c r="A10" s="56" t="s">
        <v>232</v>
      </c>
      <c r="B10" s="49">
        <v>5203</v>
      </c>
      <c r="C10" s="49">
        <v>3372</v>
      </c>
      <c r="D10" s="49">
        <v>1665</v>
      </c>
      <c r="E10" s="49">
        <v>949.73</v>
      </c>
      <c r="F10" s="49">
        <v>1029</v>
      </c>
      <c r="G10" s="54">
        <v>79.27</v>
      </c>
    </row>
    <row r="11" spans="1:7" x14ac:dyDescent="0.35">
      <c r="A11" s="56" t="s">
        <v>233</v>
      </c>
      <c r="B11" s="49">
        <v>4136</v>
      </c>
      <c r="C11" s="49">
        <v>2709</v>
      </c>
      <c r="D11" s="49">
        <v>1285</v>
      </c>
      <c r="E11" s="49">
        <v>1448.08</v>
      </c>
      <c r="F11" s="49">
        <v>1511.6</v>
      </c>
      <c r="G11" s="54">
        <v>63.52</v>
      </c>
    </row>
    <row r="12" spans="1:7" x14ac:dyDescent="0.35">
      <c r="A12" s="56" t="s">
        <v>234</v>
      </c>
      <c r="B12" s="49">
        <v>3571</v>
      </c>
      <c r="C12" s="49">
        <v>2276</v>
      </c>
      <c r="D12" s="49">
        <v>1187</v>
      </c>
      <c r="E12" s="49">
        <v>1342.28</v>
      </c>
      <c r="F12" s="49">
        <v>1396.3</v>
      </c>
      <c r="G12" s="54">
        <v>54.02</v>
      </c>
    </row>
    <row r="13" spans="1:7" x14ac:dyDescent="0.35">
      <c r="A13" s="56" t="s">
        <v>235</v>
      </c>
      <c r="B13" s="49">
        <v>5425</v>
      </c>
      <c r="C13" s="49">
        <v>3689</v>
      </c>
      <c r="D13" s="49">
        <v>1598</v>
      </c>
      <c r="E13" s="49">
        <v>797.9</v>
      </c>
      <c r="F13" s="49">
        <v>889.5</v>
      </c>
      <c r="G13" s="54">
        <v>91.6</v>
      </c>
    </row>
    <row r="14" spans="1:7" x14ac:dyDescent="0.35">
      <c r="A14" s="56" t="s">
        <v>236</v>
      </c>
      <c r="B14" s="49">
        <v>4164</v>
      </c>
      <c r="C14" s="49">
        <v>2701</v>
      </c>
      <c r="D14" s="49">
        <v>1348</v>
      </c>
      <c r="E14" s="49">
        <v>1636.89</v>
      </c>
      <c r="F14" s="49">
        <v>1737.57</v>
      </c>
      <c r="G14" s="54">
        <v>100.68</v>
      </c>
    </row>
    <row r="15" spans="1:7" x14ac:dyDescent="0.35">
      <c r="A15" s="56" t="s">
        <v>237</v>
      </c>
      <c r="B15" s="49">
        <v>4335</v>
      </c>
      <c r="C15" s="49">
        <v>2915</v>
      </c>
      <c r="D15" s="49">
        <v>1307</v>
      </c>
      <c r="E15" s="49">
        <v>946.39</v>
      </c>
      <c r="F15" s="49">
        <v>1034.6199999999999</v>
      </c>
      <c r="G15" s="54">
        <v>88.22</v>
      </c>
    </row>
    <row r="16" spans="1:7" x14ac:dyDescent="0.35">
      <c r="A16" s="56" t="s">
        <v>238</v>
      </c>
      <c r="B16" s="49">
        <v>5476</v>
      </c>
      <c r="C16" s="49">
        <v>3826</v>
      </c>
      <c r="D16" s="49">
        <v>1533</v>
      </c>
      <c r="E16" s="49">
        <v>1483.23</v>
      </c>
      <c r="F16" s="49">
        <v>1574.55</v>
      </c>
      <c r="G16" s="54">
        <v>91.32</v>
      </c>
    </row>
    <row r="17" spans="1:7" x14ac:dyDescent="0.35">
      <c r="A17" s="56" t="s">
        <v>239</v>
      </c>
      <c r="B17" s="49">
        <v>3666</v>
      </c>
      <c r="C17" s="49">
        <v>2392</v>
      </c>
      <c r="D17" s="49">
        <v>1143</v>
      </c>
      <c r="E17" s="49">
        <v>868.95</v>
      </c>
      <c r="F17" s="49">
        <v>937.21</v>
      </c>
      <c r="G17" s="54">
        <v>68.260000000000005</v>
      </c>
    </row>
    <row r="18" spans="1:7" x14ac:dyDescent="0.35">
      <c r="A18" s="56" t="s">
        <v>240</v>
      </c>
      <c r="B18" s="49">
        <v>4365</v>
      </c>
      <c r="C18" s="49">
        <v>2819</v>
      </c>
      <c r="D18" s="49">
        <v>1419</v>
      </c>
      <c r="E18" s="49">
        <v>1451.14</v>
      </c>
      <c r="F18" s="49">
        <v>1536.26</v>
      </c>
      <c r="G18" s="54">
        <v>85.13</v>
      </c>
    </row>
    <row r="19" spans="1:7" x14ac:dyDescent="0.35">
      <c r="A19" s="56" t="s">
        <v>241</v>
      </c>
      <c r="B19" s="49">
        <v>5494</v>
      </c>
      <c r="C19" s="49">
        <v>3546</v>
      </c>
      <c r="D19" s="49">
        <v>1812</v>
      </c>
      <c r="E19" s="49">
        <v>1538.55</v>
      </c>
      <c r="F19" s="49">
        <v>1625.49</v>
      </c>
      <c r="G19" s="54">
        <v>86.94</v>
      </c>
    </row>
    <row r="20" spans="1:7" x14ac:dyDescent="0.35">
      <c r="A20" s="56" t="s">
        <v>242</v>
      </c>
      <c r="B20" s="49">
        <v>3945</v>
      </c>
      <c r="C20" s="49">
        <v>2590</v>
      </c>
      <c r="D20" s="49">
        <v>1223</v>
      </c>
      <c r="E20" s="49">
        <v>1402.36</v>
      </c>
      <c r="F20" s="49">
        <v>1489.49</v>
      </c>
      <c r="G20" s="54">
        <v>87.14</v>
      </c>
    </row>
    <row r="21" spans="1:7" x14ac:dyDescent="0.35">
      <c r="A21" s="56" t="s">
        <v>243</v>
      </c>
      <c r="B21" s="49">
        <v>3995</v>
      </c>
      <c r="C21" s="49">
        <v>2581</v>
      </c>
      <c r="D21" s="49">
        <v>1277</v>
      </c>
      <c r="E21" s="49">
        <v>1347.39</v>
      </c>
      <c r="F21" s="49">
        <v>1409.45</v>
      </c>
      <c r="G21" s="54">
        <v>62.06</v>
      </c>
    </row>
    <row r="22" spans="1:7" x14ac:dyDescent="0.35">
      <c r="A22" s="56" t="s">
        <v>244</v>
      </c>
      <c r="B22" s="49">
        <v>4687</v>
      </c>
      <c r="C22" s="49">
        <v>3031</v>
      </c>
      <c r="D22" s="49">
        <v>1497</v>
      </c>
      <c r="E22" s="49">
        <v>1612.48</v>
      </c>
      <c r="F22" s="49">
        <v>1670.53</v>
      </c>
      <c r="G22" s="54">
        <v>58.05</v>
      </c>
    </row>
    <row r="23" spans="1:7" x14ac:dyDescent="0.35">
      <c r="A23" s="56" t="s">
        <v>245</v>
      </c>
      <c r="B23" s="49">
        <v>3792</v>
      </c>
      <c r="C23" s="49">
        <v>2486</v>
      </c>
      <c r="D23" s="49">
        <v>1168</v>
      </c>
      <c r="E23" s="49">
        <v>1556.11</v>
      </c>
      <c r="F23" s="49">
        <v>1602.81</v>
      </c>
      <c r="G23" s="54">
        <v>46.7</v>
      </c>
    </row>
    <row r="24" spans="1:7" x14ac:dyDescent="0.35">
      <c r="A24" s="56" t="s">
        <v>246</v>
      </c>
      <c r="B24" s="49">
        <v>3177</v>
      </c>
      <c r="C24" s="49">
        <v>1809</v>
      </c>
      <c r="D24" s="49">
        <v>1230</v>
      </c>
      <c r="E24" s="49">
        <v>1111.3800000000001</v>
      </c>
      <c r="F24" s="49">
        <v>1167.49</v>
      </c>
      <c r="G24" s="54">
        <v>56.1</v>
      </c>
    </row>
    <row r="25" spans="1:7" x14ac:dyDescent="0.35">
      <c r="A25" s="56" t="s">
        <v>247</v>
      </c>
      <c r="B25" s="49">
        <v>4523</v>
      </c>
      <c r="C25" s="49">
        <v>2809</v>
      </c>
      <c r="D25" s="49">
        <v>1567</v>
      </c>
      <c r="E25" s="49">
        <v>1225.3800000000001</v>
      </c>
      <c r="F25" s="49">
        <v>1324.2</v>
      </c>
      <c r="G25" s="54">
        <v>98.82</v>
      </c>
    </row>
    <row r="26" spans="1:7" x14ac:dyDescent="0.35">
      <c r="A26" s="56" t="s">
        <v>248</v>
      </c>
      <c r="B26" s="49">
        <v>4036</v>
      </c>
      <c r="C26" s="49">
        <v>2579</v>
      </c>
      <c r="D26" s="49">
        <v>1326</v>
      </c>
      <c r="E26" s="49">
        <v>1162.24</v>
      </c>
      <c r="F26" s="49">
        <v>1264.98</v>
      </c>
      <c r="G26" s="54">
        <v>102.73</v>
      </c>
    </row>
    <row r="27" spans="1:7" x14ac:dyDescent="0.35">
      <c r="A27" s="56" t="s">
        <v>249</v>
      </c>
      <c r="B27" s="49">
        <v>4170</v>
      </c>
      <c r="C27" s="49">
        <v>2760</v>
      </c>
      <c r="D27" s="49">
        <v>1283</v>
      </c>
      <c r="E27" s="49">
        <v>1887.7</v>
      </c>
      <c r="F27" s="49">
        <v>2002.64</v>
      </c>
      <c r="G27" s="54">
        <v>114.94</v>
      </c>
    </row>
    <row r="28" spans="1:7" x14ac:dyDescent="0.35">
      <c r="A28" s="56" t="s">
        <v>250</v>
      </c>
      <c r="B28" s="49">
        <v>4349</v>
      </c>
      <c r="C28" s="49">
        <v>2823</v>
      </c>
      <c r="D28" s="49">
        <v>1369</v>
      </c>
      <c r="E28" s="49">
        <v>1647.2</v>
      </c>
      <c r="F28" s="49">
        <v>1768.81</v>
      </c>
      <c r="G28" s="54">
        <v>121.61</v>
      </c>
    </row>
    <row r="29" spans="1:7" x14ac:dyDescent="0.35">
      <c r="A29" s="56" t="s">
        <v>251</v>
      </c>
      <c r="B29" s="49">
        <v>3555</v>
      </c>
      <c r="C29" s="49">
        <v>2280</v>
      </c>
      <c r="D29" s="49">
        <v>1167</v>
      </c>
      <c r="E29" s="49">
        <v>1728.34</v>
      </c>
      <c r="F29" s="49">
        <v>1912</v>
      </c>
      <c r="G29" s="54">
        <v>183.66</v>
      </c>
    </row>
    <row r="30" spans="1:7" x14ac:dyDescent="0.35">
      <c r="A30" s="56" t="s">
        <v>252</v>
      </c>
      <c r="B30" s="49">
        <v>4535</v>
      </c>
      <c r="C30" s="49">
        <v>2915</v>
      </c>
      <c r="D30" s="49">
        <v>1473</v>
      </c>
      <c r="E30" s="49">
        <v>1743.3</v>
      </c>
      <c r="F30" s="49">
        <v>1874</v>
      </c>
      <c r="G30" s="54">
        <v>131.5</v>
      </c>
    </row>
    <row r="31" spans="1:7" x14ac:dyDescent="0.35">
      <c r="A31" s="56" t="s">
        <v>253</v>
      </c>
      <c r="B31" s="49">
        <v>5360</v>
      </c>
      <c r="C31" s="49">
        <v>3436</v>
      </c>
      <c r="D31" s="49">
        <v>1803</v>
      </c>
      <c r="E31" s="49">
        <v>2224.42</v>
      </c>
      <c r="F31" s="49">
        <v>2310.34</v>
      </c>
      <c r="G31" s="54">
        <v>85.91</v>
      </c>
    </row>
    <row r="32" spans="1:7" x14ac:dyDescent="0.35">
      <c r="A32" s="56" t="s">
        <v>254</v>
      </c>
      <c r="B32" s="49">
        <v>4100</v>
      </c>
      <c r="C32" s="49">
        <v>2592</v>
      </c>
      <c r="D32" s="49">
        <v>1410</v>
      </c>
      <c r="E32" s="49">
        <v>1655.92</v>
      </c>
      <c r="F32" s="49">
        <v>1733.23</v>
      </c>
      <c r="G32" s="54">
        <v>77.3</v>
      </c>
    </row>
    <row r="33" spans="1:7" x14ac:dyDescent="0.35">
      <c r="A33" s="56" t="s">
        <v>255</v>
      </c>
      <c r="B33" s="49">
        <v>3976</v>
      </c>
      <c r="C33" s="49">
        <v>2402</v>
      </c>
      <c r="D33" s="49">
        <v>1461</v>
      </c>
      <c r="E33" s="49">
        <v>1238.6400000000001</v>
      </c>
      <c r="F33" s="49">
        <v>1331.05</v>
      </c>
      <c r="G33" s="54">
        <v>92.42</v>
      </c>
    </row>
    <row r="34" spans="1:7" x14ac:dyDescent="0.35">
      <c r="A34" s="56" t="s">
        <v>256</v>
      </c>
      <c r="B34" s="49">
        <v>4491</v>
      </c>
      <c r="C34" s="49">
        <v>2715</v>
      </c>
      <c r="D34" s="49">
        <v>1645</v>
      </c>
      <c r="E34" s="49">
        <v>1743.02</v>
      </c>
      <c r="F34" s="49">
        <v>1806.92</v>
      </c>
      <c r="G34" s="54">
        <v>63.9</v>
      </c>
    </row>
    <row r="35" spans="1:7" x14ac:dyDescent="0.35">
      <c r="A35" s="56" t="s">
        <v>257</v>
      </c>
      <c r="B35" s="49">
        <v>3860</v>
      </c>
      <c r="C35" s="49">
        <v>2494</v>
      </c>
      <c r="D35" s="49">
        <v>1257</v>
      </c>
      <c r="E35" s="49">
        <v>1256.43</v>
      </c>
      <c r="F35" s="49">
        <v>1327.29</v>
      </c>
      <c r="G35" s="54">
        <v>70.86</v>
      </c>
    </row>
    <row r="36" spans="1:7" x14ac:dyDescent="0.35">
      <c r="A36" s="56" t="s">
        <v>258</v>
      </c>
      <c r="B36" s="49">
        <v>2772</v>
      </c>
      <c r="C36" s="49">
        <v>1598</v>
      </c>
      <c r="D36" s="49">
        <v>1061</v>
      </c>
      <c r="E36" s="49">
        <v>1272.5899999999999</v>
      </c>
      <c r="F36" s="49">
        <v>1336.03</v>
      </c>
      <c r="G36" s="54">
        <v>63.44</v>
      </c>
    </row>
    <row r="37" spans="1:7" x14ac:dyDescent="0.35">
      <c r="A37" s="56" t="s">
        <v>259</v>
      </c>
      <c r="B37" s="49">
        <v>4329</v>
      </c>
      <c r="C37" s="49">
        <v>2646</v>
      </c>
      <c r="D37" s="49">
        <v>1557</v>
      </c>
      <c r="E37" s="49">
        <v>1816.53</v>
      </c>
      <c r="F37" s="49">
        <v>1886</v>
      </c>
      <c r="G37" s="54">
        <v>69.97</v>
      </c>
    </row>
    <row r="38" spans="1:7" x14ac:dyDescent="0.35">
      <c r="A38" s="56" t="s">
        <v>260</v>
      </c>
      <c r="B38" s="49">
        <v>3651</v>
      </c>
      <c r="C38" s="49">
        <v>2184</v>
      </c>
      <c r="D38" s="49">
        <v>1294</v>
      </c>
      <c r="E38" s="49">
        <v>1277.4000000000001</v>
      </c>
      <c r="F38" s="49">
        <v>1404.15</v>
      </c>
      <c r="G38" s="54">
        <v>126.75</v>
      </c>
    </row>
    <row r="39" spans="1:7" x14ac:dyDescent="0.35">
      <c r="A39" s="56" t="s">
        <v>261</v>
      </c>
      <c r="B39" s="49">
        <v>3776</v>
      </c>
      <c r="C39" s="49">
        <v>2338</v>
      </c>
      <c r="D39" s="49">
        <v>1290</v>
      </c>
      <c r="E39" s="49">
        <v>1611.3</v>
      </c>
      <c r="F39" s="49">
        <v>1686</v>
      </c>
      <c r="G39" s="54">
        <v>75.510000000000005</v>
      </c>
    </row>
    <row r="40" spans="1:7" x14ac:dyDescent="0.35">
      <c r="A40" s="56" t="s">
        <v>262</v>
      </c>
      <c r="B40" s="49">
        <v>4090</v>
      </c>
      <c r="C40" s="49">
        <v>2681</v>
      </c>
      <c r="D40" s="49">
        <v>1282</v>
      </c>
      <c r="E40" s="49">
        <v>1044.6199999999999</v>
      </c>
      <c r="F40" s="49">
        <v>1149.82</v>
      </c>
      <c r="G40" s="54">
        <v>105.2</v>
      </c>
    </row>
    <row r="41" spans="1:7" x14ac:dyDescent="0.35">
      <c r="A41" s="56" t="s">
        <v>263</v>
      </c>
      <c r="B41" s="49">
        <v>2830</v>
      </c>
      <c r="C41" s="49">
        <v>1840</v>
      </c>
      <c r="D41" s="49">
        <v>903</v>
      </c>
      <c r="E41" s="49">
        <v>1611.47</v>
      </c>
      <c r="F41" s="49">
        <v>1711.15</v>
      </c>
      <c r="G41" s="54">
        <v>99.68</v>
      </c>
    </row>
    <row r="42" spans="1:7" x14ac:dyDescent="0.35">
      <c r="A42" s="56" t="s">
        <v>264</v>
      </c>
      <c r="B42" s="49">
        <v>3593</v>
      </c>
      <c r="C42" s="49">
        <v>2230</v>
      </c>
      <c r="D42" s="49">
        <v>1263</v>
      </c>
      <c r="E42" s="49">
        <v>901.78</v>
      </c>
      <c r="F42" s="49">
        <v>988.27</v>
      </c>
      <c r="G42" s="54">
        <v>86.49</v>
      </c>
    </row>
    <row r="43" spans="1:7" x14ac:dyDescent="0.35">
      <c r="A43" s="56" t="s">
        <v>265</v>
      </c>
      <c r="B43" s="49">
        <v>4529</v>
      </c>
      <c r="C43" s="49">
        <v>2830</v>
      </c>
      <c r="D43" s="49">
        <v>1572</v>
      </c>
      <c r="E43" s="49">
        <v>1857.26</v>
      </c>
      <c r="F43" s="49">
        <v>1928.9</v>
      </c>
      <c r="G43" s="54">
        <v>71.63</v>
      </c>
    </row>
    <row r="44" spans="1:7" x14ac:dyDescent="0.35">
      <c r="A44" s="56" t="s">
        <v>266</v>
      </c>
      <c r="B44" s="49">
        <v>3261</v>
      </c>
      <c r="C44" s="49">
        <v>2134</v>
      </c>
      <c r="D44" s="49">
        <v>1039</v>
      </c>
      <c r="E44" s="49">
        <v>1739.38</v>
      </c>
      <c r="F44" s="49">
        <v>1794.63</v>
      </c>
      <c r="G44" s="54">
        <v>55.25</v>
      </c>
    </row>
    <row r="45" spans="1:7" x14ac:dyDescent="0.35">
      <c r="A45" s="56" t="s">
        <v>267</v>
      </c>
      <c r="B45" s="49">
        <v>3270</v>
      </c>
      <c r="C45" s="49">
        <v>1998</v>
      </c>
      <c r="D45" s="49">
        <v>1161</v>
      </c>
      <c r="E45" s="49">
        <v>1429.51</v>
      </c>
      <c r="F45" s="49">
        <v>1552.83</v>
      </c>
      <c r="G45" s="54">
        <v>123.32</v>
      </c>
    </row>
    <row r="46" spans="1:7" x14ac:dyDescent="0.35">
      <c r="A46" s="56" t="s">
        <v>268</v>
      </c>
      <c r="B46" s="49">
        <v>3718</v>
      </c>
      <c r="C46" s="49">
        <v>2319</v>
      </c>
      <c r="D46" s="49">
        <v>1288</v>
      </c>
      <c r="E46" s="49">
        <v>1950.63</v>
      </c>
      <c r="F46" s="49">
        <v>2017.99</v>
      </c>
      <c r="G46" s="54">
        <v>67.36</v>
      </c>
    </row>
    <row r="47" spans="1:7" x14ac:dyDescent="0.35">
      <c r="A47" s="56" t="s">
        <v>269</v>
      </c>
      <c r="B47" s="49">
        <v>3287</v>
      </c>
      <c r="C47" s="49">
        <v>2086</v>
      </c>
      <c r="D47" s="49">
        <v>1110</v>
      </c>
      <c r="E47" s="49">
        <v>1960.87</v>
      </c>
      <c r="F47" s="49">
        <v>2035.4</v>
      </c>
      <c r="G47" s="54">
        <v>74.53</v>
      </c>
    </row>
    <row r="48" spans="1:7" x14ac:dyDescent="0.35">
      <c r="A48" s="56" t="s">
        <v>270</v>
      </c>
      <c r="B48" s="49">
        <v>2294</v>
      </c>
      <c r="C48" s="49">
        <v>1273</v>
      </c>
      <c r="D48" s="49">
        <v>938</v>
      </c>
      <c r="E48" s="49">
        <v>1133.46</v>
      </c>
      <c r="F48" s="49">
        <v>1170.3699999999999</v>
      </c>
      <c r="G48" s="54">
        <v>36.909999999999997</v>
      </c>
    </row>
    <row r="49" spans="1:7" x14ac:dyDescent="0.35">
      <c r="A49" s="56" t="s">
        <v>271</v>
      </c>
      <c r="B49" s="49">
        <v>3671</v>
      </c>
      <c r="C49" s="49">
        <v>2256</v>
      </c>
      <c r="D49" s="49">
        <v>1313</v>
      </c>
      <c r="E49" s="49">
        <v>1661.76</v>
      </c>
      <c r="F49" s="49">
        <v>1753.4</v>
      </c>
      <c r="G49" s="54">
        <v>91.64</v>
      </c>
    </row>
    <row r="50" spans="1:7" x14ac:dyDescent="0.35">
      <c r="A50" s="56" t="s">
        <v>272</v>
      </c>
      <c r="B50" s="49">
        <v>3325</v>
      </c>
      <c r="C50" s="49">
        <v>1976</v>
      </c>
      <c r="D50" s="49">
        <v>1263</v>
      </c>
      <c r="E50" s="49">
        <v>1831.63</v>
      </c>
      <c r="F50" s="49">
        <v>1906.4</v>
      </c>
      <c r="G50" s="54">
        <v>74.78</v>
      </c>
    </row>
    <row r="51" spans="1:7" x14ac:dyDescent="0.35">
      <c r="A51" s="56" t="s">
        <v>273</v>
      </c>
      <c r="B51" s="49">
        <v>3504</v>
      </c>
      <c r="C51" s="49">
        <v>2231</v>
      </c>
      <c r="D51" s="49">
        <v>1203</v>
      </c>
      <c r="E51" s="49">
        <v>2500.17</v>
      </c>
      <c r="F51" s="49">
        <v>2582.1</v>
      </c>
      <c r="G51" s="54">
        <v>81.94</v>
      </c>
    </row>
    <row r="52" spans="1:7" x14ac:dyDescent="0.35">
      <c r="A52" s="56" t="s">
        <v>274</v>
      </c>
      <c r="B52" s="49">
        <v>3895</v>
      </c>
      <c r="C52" s="49">
        <v>2558</v>
      </c>
      <c r="D52" s="49">
        <v>1262</v>
      </c>
      <c r="E52" s="49">
        <v>1695.37</v>
      </c>
      <c r="F52" s="49">
        <v>1802.82</v>
      </c>
      <c r="G52" s="54">
        <v>107.45</v>
      </c>
    </row>
    <row r="53" spans="1:7" x14ac:dyDescent="0.35">
      <c r="A53" s="56" t="s">
        <v>275</v>
      </c>
      <c r="B53" s="49">
        <v>2412</v>
      </c>
      <c r="C53" s="49">
        <v>1436</v>
      </c>
      <c r="D53" s="49">
        <v>919</v>
      </c>
      <c r="E53" s="49">
        <v>2205.9899999999998</v>
      </c>
      <c r="F53" s="49">
        <v>2272.8200000000002</v>
      </c>
      <c r="G53" s="54">
        <v>66.83</v>
      </c>
    </row>
    <row r="54" spans="1:7" x14ac:dyDescent="0.35">
      <c r="A54" s="56" t="s">
        <v>276</v>
      </c>
      <c r="B54" s="49">
        <v>3276</v>
      </c>
      <c r="C54" s="49">
        <v>1901</v>
      </c>
      <c r="D54" s="49">
        <v>1289</v>
      </c>
      <c r="E54" s="49">
        <v>1725.49</v>
      </c>
      <c r="F54" s="49">
        <v>1817.68</v>
      </c>
      <c r="G54" s="54">
        <v>92.19</v>
      </c>
    </row>
    <row r="55" spans="1:7" x14ac:dyDescent="0.35">
      <c r="A55" s="56" t="s">
        <v>277</v>
      </c>
      <c r="B55" s="49">
        <v>4065</v>
      </c>
      <c r="C55" s="49">
        <v>2334</v>
      </c>
      <c r="D55" s="49">
        <v>1636</v>
      </c>
      <c r="E55" s="49">
        <v>1575.98</v>
      </c>
      <c r="F55" s="49">
        <v>1642.06</v>
      </c>
      <c r="G55" s="54">
        <v>66.08</v>
      </c>
    </row>
    <row r="56" spans="1:7" x14ac:dyDescent="0.35">
      <c r="A56" s="56" t="s">
        <v>278</v>
      </c>
      <c r="B56" s="49">
        <v>2824</v>
      </c>
      <c r="C56" s="49">
        <v>1710</v>
      </c>
      <c r="D56" s="49">
        <v>1045</v>
      </c>
      <c r="E56" s="49">
        <v>1480.83</v>
      </c>
      <c r="F56" s="49">
        <v>1543.18</v>
      </c>
      <c r="G56" s="54">
        <v>62.36</v>
      </c>
    </row>
    <row r="57" spans="1:7" x14ac:dyDescent="0.35">
      <c r="A57" s="56" t="s">
        <v>279</v>
      </c>
      <c r="B57" s="49">
        <v>3017</v>
      </c>
      <c r="C57" s="49">
        <v>1772</v>
      </c>
      <c r="D57" s="49">
        <v>1173</v>
      </c>
      <c r="E57" s="49">
        <v>1255.67</v>
      </c>
      <c r="F57" s="49">
        <v>1300.3499999999999</v>
      </c>
      <c r="G57" s="54">
        <v>44.68</v>
      </c>
    </row>
    <row r="58" spans="1:7" x14ac:dyDescent="0.35">
      <c r="A58" s="56" t="s">
        <v>280</v>
      </c>
      <c r="B58" s="49">
        <v>3618</v>
      </c>
      <c r="C58" s="49">
        <v>2064</v>
      </c>
      <c r="D58" s="49">
        <v>1471</v>
      </c>
      <c r="E58" s="49">
        <v>1578.8</v>
      </c>
      <c r="F58" s="49">
        <v>1626.55</v>
      </c>
      <c r="G58" s="54">
        <v>47.75</v>
      </c>
    </row>
    <row r="59" spans="1:7" x14ac:dyDescent="0.35">
      <c r="A59" s="56" t="s">
        <v>281</v>
      </c>
      <c r="B59" s="49">
        <v>2988</v>
      </c>
      <c r="C59" s="49">
        <v>1736</v>
      </c>
      <c r="D59" s="49">
        <v>1174</v>
      </c>
      <c r="E59" s="49">
        <v>1423.28</v>
      </c>
      <c r="F59" s="49">
        <v>1463.04</v>
      </c>
      <c r="G59" s="54">
        <v>39.76</v>
      </c>
    </row>
    <row r="60" spans="1:7" x14ac:dyDescent="0.35">
      <c r="A60" s="56" t="s">
        <v>282</v>
      </c>
      <c r="B60" s="49">
        <v>2353</v>
      </c>
      <c r="C60" s="49">
        <v>1168</v>
      </c>
      <c r="D60" s="49">
        <v>1117</v>
      </c>
      <c r="E60" s="49">
        <v>1187.8699999999999</v>
      </c>
      <c r="F60" s="49">
        <v>1242.21</v>
      </c>
      <c r="G60" s="54">
        <v>54.34</v>
      </c>
    </row>
    <row r="61" spans="1:7" x14ac:dyDescent="0.35">
      <c r="A61" s="56" t="s">
        <v>283</v>
      </c>
      <c r="B61" s="49">
        <v>3573</v>
      </c>
      <c r="C61" s="49">
        <v>1972</v>
      </c>
      <c r="D61" s="49">
        <v>1517</v>
      </c>
      <c r="E61" s="49">
        <v>1700.98</v>
      </c>
      <c r="F61" s="49">
        <v>1771.45</v>
      </c>
      <c r="G61" s="54">
        <v>70.47</v>
      </c>
    </row>
    <row r="62" spans="1:7" x14ac:dyDescent="0.35">
      <c r="A62" s="56" t="s">
        <v>284</v>
      </c>
      <c r="B62" s="49">
        <v>3011</v>
      </c>
      <c r="C62" s="49">
        <v>1629</v>
      </c>
      <c r="D62" s="49">
        <v>1308</v>
      </c>
      <c r="E62" s="49">
        <v>1480.9</v>
      </c>
      <c r="F62" s="49">
        <v>1545.82</v>
      </c>
      <c r="G62" s="54">
        <v>64.92</v>
      </c>
    </row>
    <row r="63" spans="1:7" x14ac:dyDescent="0.35">
      <c r="A63" s="56" t="s">
        <v>285</v>
      </c>
      <c r="B63" s="49">
        <v>2835</v>
      </c>
      <c r="C63" s="49">
        <v>1489</v>
      </c>
      <c r="D63" s="49">
        <v>1279</v>
      </c>
      <c r="E63" s="49">
        <v>1662.52</v>
      </c>
      <c r="F63" s="49">
        <v>1735.82</v>
      </c>
      <c r="G63" s="54">
        <v>73.3</v>
      </c>
    </row>
    <row r="64" spans="1:7" x14ac:dyDescent="0.35">
      <c r="A64" s="56" t="s">
        <v>286</v>
      </c>
      <c r="B64" s="49">
        <v>3105</v>
      </c>
      <c r="C64" s="49">
        <v>1677</v>
      </c>
      <c r="D64" s="49">
        <v>1347</v>
      </c>
      <c r="E64" s="49">
        <v>2253.69</v>
      </c>
      <c r="F64" s="49">
        <v>2332.04</v>
      </c>
      <c r="G64" s="54">
        <v>78.349999999999994</v>
      </c>
    </row>
    <row r="65" spans="1:7" x14ac:dyDescent="0.35">
      <c r="A65" s="56" t="s">
        <v>287</v>
      </c>
      <c r="B65" s="49">
        <v>1777.06</v>
      </c>
      <c r="C65" s="49">
        <v>968.06</v>
      </c>
      <c r="D65" s="49">
        <v>761.41</v>
      </c>
      <c r="E65" s="49">
        <v>1585.99</v>
      </c>
      <c r="F65" s="49">
        <v>1653.92</v>
      </c>
      <c r="G65" s="54">
        <v>67.930000000000007</v>
      </c>
    </row>
    <row r="66" spans="1:7" x14ac:dyDescent="0.35">
      <c r="A66" s="56" t="s">
        <v>288</v>
      </c>
      <c r="B66" s="49">
        <v>2654.54</v>
      </c>
      <c r="C66" s="49">
        <v>1421.79</v>
      </c>
      <c r="D66" s="49">
        <v>1170.6400000000001</v>
      </c>
      <c r="E66" s="49">
        <v>1697.7</v>
      </c>
      <c r="F66" s="49">
        <v>1753.75</v>
      </c>
      <c r="G66" s="54">
        <v>56.05</v>
      </c>
    </row>
    <row r="67" spans="1:7" x14ac:dyDescent="0.35">
      <c r="A67" s="56" t="s">
        <v>289</v>
      </c>
      <c r="B67" s="49">
        <v>3576.52</v>
      </c>
      <c r="C67" s="49">
        <v>1946.36</v>
      </c>
      <c r="D67" s="49">
        <v>1563.78</v>
      </c>
      <c r="E67" s="49">
        <v>1814.01</v>
      </c>
      <c r="F67" s="49">
        <v>1871.23</v>
      </c>
      <c r="G67" s="54">
        <v>57.23</v>
      </c>
    </row>
    <row r="68" spans="1:7" x14ac:dyDescent="0.35">
      <c r="A68" s="56" t="s">
        <v>290</v>
      </c>
      <c r="B68" s="49">
        <v>2352.35</v>
      </c>
      <c r="C68" s="49">
        <v>1187.1400000000001</v>
      </c>
      <c r="D68" s="49">
        <v>1108.3599999999999</v>
      </c>
      <c r="E68" s="49">
        <v>1573.43</v>
      </c>
      <c r="F68" s="49">
        <v>1625.75</v>
      </c>
      <c r="G68" s="54">
        <v>52.32</v>
      </c>
    </row>
    <row r="69" spans="1:7" x14ac:dyDescent="0.35">
      <c r="A69" s="56" t="s">
        <v>291</v>
      </c>
      <c r="B69" s="49">
        <v>2381.48</v>
      </c>
      <c r="C69" s="49">
        <v>1363.63</v>
      </c>
      <c r="D69" s="49">
        <v>969.74</v>
      </c>
      <c r="E69" s="49">
        <v>1865.56</v>
      </c>
      <c r="F69" s="49">
        <v>1906.49</v>
      </c>
      <c r="G69" s="54">
        <v>40.93</v>
      </c>
    </row>
    <row r="70" spans="1:7" x14ac:dyDescent="0.35">
      <c r="A70" s="56" t="s">
        <v>292</v>
      </c>
      <c r="B70" s="49">
        <v>3283.45</v>
      </c>
      <c r="C70" s="49">
        <v>1881.28</v>
      </c>
      <c r="D70" s="49">
        <v>1336.78</v>
      </c>
      <c r="E70" s="49">
        <v>2324.9499999999998</v>
      </c>
      <c r="F70" s="49">
        <v>2367.31</v>
      </c>
      <c r="G70" s="54">
        <v>42.36</v>
      </c>
    </row>
    <row r="71" spans="1:7" x14ac:dyDescent="0.35">
      <c r="A71" s="56" t="s">
        <v>293</v>
      </c>
      <c r="B71" s="49">
        <v>2239.84</v>
      </c>
      <c r="C71" s="49">
        <v>1197.0899999999999</v>
      </c>
      <c r="D71" s="49">
        <v>991.63</v>
      </c>
      <c r="E71" s="49">
        <v>1575.39</v>
      </c>
      <c r="F71" s="49">
        <v>1604.57</v>
      </c>
      <c r="G71" s="54">
        <v>29.17</v>
      </c>
    </row>
    <row r="72" spans="1:7" x14ac:dyDescent="0.35">
      <c r="A72" s="56" t="s">
        <v>294</v>
      </c>
      <c r="B72" s="49">
        <v>1760.43</v>
      </c>
      <c r="C72" s="49">
        <v>772.31</v>
      </c>
      <c r="D72" s="49">
        <v>948.26</v>
      </c>
      <c r="E72" s="49">
        <v>2152.38</v>
      </c>
      <c r="F72" s="49">
        <v>2209.91</v>
      </c>
      <c r="G72" s="54">
        <v>57.53</v>
      </c>
    </row>
    <row r="73" spans="1:7" x14ac:dyDescent="0.35">
      <c r="A73" s="56" t="s">
        <v>295</v>
      </c>
      <c r="B73" s="49">
        <v>2964.22</v>
      </c>
      <c r="C73" s="49">
        <v>1650.29</v>
      </c>
      <c r="D73" s="49">
        <v>1261.55</v>
      </c>
      <c r="E73" s="49">
        <v>1660.77</v>
      </c>
      <c r="F73" s="49">
        <v>1717.69</v>
      </c>
      <c r="G73" s="54">
        <v>56.92</v>
      </c>
    </row>
    <row r="74" spans="1:7" x14ac:dyDescent="0.35">
      <c r="A74" s="56" t="s">
        <v>296</v>
      </c>
      <c r="B74" s="49">
        <v>2643</v>
      </c>
      <c r="C74" s="49">
        <v>1494.8</v>
      </c>
      <c r="D74" s="49">
        <v>1109.08</v>
      </c>
      <c r="E74" s="49">
        <v>2223.4</v>
      </c>
      <c r="F74" s="49">
        <v>2261.9499999999998</v>
      </c>
      <c r="G74" s="54">
        <v>38.54</v>
      </c>
    </row>
    <row r="75" spans="1:7" x14ac:dyDescent="0.35">
      <c r="A75" s="56" t="s">
        <v>297</v>
      </c>
      <c r="B75" s="49">
        <v>2546.61</v>
      </c>
      <c r="C75" s="49">
        <v>1518.61</v>
      </c>
      <c r="D75" s="49">
        <v>994.14</v>
      </c>
      <c r="E75" s="49">
        <v>2344.21</v>
      </c>
      <c r="F75" s="49">
        <v>2432.83</v>
      </c>
      <c r="G75" s="54">
        <v>88.61</v>
      </c>
    </row>
    <row r="76" spans="1:7" x14ac:dyDescent="0.35">
      <c r="A76" s="56" t="s">
        <v>298</v>
      </c>
      <c r="B76" s="49">
        <v>3018.09</v>
      </c>
      <c r="C76" s="49">
        <v>1786.16</v>
      </c>
      <c r="D76" s="49">
        <v>1196.6600000000001</v>
      </c>
      <c r="E76" s="49">
        <v>1967.77</v>
      </c>
      <c r="F76" s="49">
        <v>2040.5</v>
      </c>
      <c r="G76" s="54">
        <v>72.73</v>
      </c>
    </row>
    <row r="77" spans="1:7" x14ac:dyDescent="0.35">
      <c r="A77" s="56" t="s">
        <v>299</v>
      </c>
      <c r="B77" s="49">
        <v>2050.0300000000002</v>
      </c>
      <c r="C77" s="49">
        <v>1258.5999999999999</v>
      </c>
      <c r="D77" s="49">
        <v>754.84</v>
      </c>
      <c r="E77" s="49">
        <v>2979.29</v>
      </c>
      <c r="F77" s="49">
        <v>3032.06</v>
      </c>
      <c r="G77" s="54">
        <v>52.77</v>
      </c>
    </row>
    <row r="78" spans="1:7" x14ac:dyDescent="0.35">
      <c r="A78" s="56" t="s">
        <v>300</v>
      </c>
      <c r="B78" s="49">
        <v>2418.0300000000002</v>
      </c>
      <c r="C78" s="49">
        <v>1291.08</v>
      </c>
      <c r="D78" s="49">
        <v>1079.8399999999999</v>
      </c>
      <c r="E78" s="49">
        <v>2925.55</v>
      </c>
      <c r="F78" s="49">
        <v>2978.57</v>
      </c>
      <c r="G78" s="54">
        <v>53.02</v>
      </c>
    </row>
    <row r="79" spans="1:7" x14ac:dyDescent="0.35">
      <c r="A79" s="56" t="s">
        <v>301</v>
      </c>
      <c r="B79" s="49">
        <v>3183.99</v>
      </c>
      <c r="C79" s="49">
        <v>1630.36</v>
      </c>
      <c r="D79" s="49">
        <v>1497.25</v>
      </c>
      <c r="E79" s="49">
        <v>2864.22</v>
      </c>
      <c r="F79" s="49">
        <v>2906.06</v>
      </c>
      <c r="G79" s="54">
        <v>41.84</v>
      </c>
    </row>
    <row r="80" spans="1:7" x14ac:dyDescent="0.35">
      <c r="A80" s="56" t="s">
        <v>302</v>
      </c>
      <c r="B80" s="49">
        <v>2256.7399999999998</v>
      </c>
      <c r="C80" s="49">
        <v>1285.8900000000001</v>
      </c>
      <c r="D80" s="49">
        <v>933</v>
      </c>
      <c r="E80" s="49">
        <v>2313.36</v>
      </c>
      <c r="F80" s="49">
        <v>2354.27</v>
      </c>
      <c r="G80" s="54">
        <v>40.909999999999997</v>
      </c>
    </row>
    <row r="81" spans="1:7" x14ac:dyDescent="0.35">
      <c r="A81" s="56" t="s">
        <v>303</v>
      </c>
      <c r="B81" s="49">
        <v>2717.17</v>
      </c>
      <c r="C81" s="49">
        <v>1538.89</v>
      </c>
      <c r="D81" s="49">
        <v>1139.1600000000001</v>
      </c>
      <c r="E81" s="49">
        <v>3271.26</v>
      </c>
      <c r="F81" s="49">
        <v>3299.13</v>
      </c>
      <c r="G81" s="54">
        <v>27.87</v>
      </c>
    </row>
    <row r="82" spans="1:7" x14ac:dyDescent="0.35">
      <c r="A82" s="56" t="s">
        <v>304</v>
      </c>
      <c r="B82" s="49">
        <v>3271.15</v>
      </c>
      <c r="C82" s="49">
        <v>1732.07</v>
      </c>
      <c r="D82" s="49">
        <v>1499.7</v>
      </c>
      <c r="E82" s="49">
        <v>3477.95</v>
      </c>
      <c r="F82" s="49">
        <v>3518.34</v>
      </c>
      <c r="G82" s="54">
        <v>40.39</v>
      </c>
    </row>
    <row r="83" spans="1:7" x14ac:dyDescent="0.35">
      <c r="A83" s="56" t="s">
        <v>305</v>
      </c>
      <c r="B83" s="49">
        <v>2373.5700000000002</v>
      </c>
      <c r="C83" s="49">
        <v>1310.52</v>
      </c>
      <c r="D83" s="49">
        <v>1026.93</v>
      </c>
      <c r="E83" s="49">
        <v>3395.26</v>
      </c>
      <c r="F83" s="49">
        <v>3429.92</v>
      </c>
      <c r="G83" s="54">
        <v>34.659999999999997</v>
      </c>
    </row>
    <row r="84" spans="1:7" x14ac:dyDescent="0.35">
      <c r="A84" s="56" t="s">
        <v>306</v>
      </c>
      <c r="B84" s="49">
        <v>2038.37</v>
      </c>
      <c r="C84" s="49">
        <v>968.6</v>
      </c>
      <c r="D84" s="49">
        <v>1045.92</v>
      </c>
      <c r="E84" s="49">
        <v>2219.1</v>
      </c>
      <c r="F84" s="49">
        <v>2266.2199999999998</v>
      </c>
      <c r="G84" s="54">
        <v>47.12</v>
      </c>
    </row>
    <row r="85" spans="1:7" x14ac:dyDescent="0.35">
      <c r="A85" s="56" t="s">
        <v>307</v>
      </c>
      <c r="B85" s="49">
        <v>3288.24</v>
      </c>
      <c r="C85" s="49">
        <v>1906.58</v>
      </c>
      <c r="D85" s="49">
        <v>1351.28</v>
      </c>
      <c r="E85" s="49">
        <v>3030.78</v>
      </c>
      <c r="F85" s="49">
        <v>3089.49</v>
      </c>
      <c r="G85" s="54">
        <v>58.71</v>
      </c>
    </row>
    <row r="86" spans="1:7" x14ac:dyDescent="0.35">
      <c r="A86" s="56" t="s">
        <v>308</v>
      </c>
      <c r="B86" s="49">
        <v>2868.35</v>
      </c>
      <c r="C86" s="49">
        <v>1570.78</v>
      </c>
      <c r="D86" s="49">
        <v>1271.46</v>
      </c>
      <c r="E86" s="49">
        <v>3569.84</v>
      </c>
      <c r="F86" s="49">
        <v>3624.68</v>
      </c>
      <c r="G86" s="54">
        <v>54.85</v>
      </c>
    </row>
    <row r="87" spans="1:7" x14ac:dyDescent="0.35">
      <c r="A87" s="56" t="s">
        <v>309</v>
      </c>
      <c r="B87" s="49">
        <v>2764.06</v>
      </c>
      <c r="C87" s="49">
        <v>1382.43</v>
      </c>
      <c r="D87" s="49">
        <v>1358.78</v>
      </c>
      <c r="E87" s="49">
        <v>2403.81</v>
      </c>
      <c r="F87" s="49">
        <v>2451.11</v>
      </c>
      <c r="G87" s="54">
        <v>47.3</v>
      </c>
    </row>
    <row r="88" spans="1:7" x14ac:dyDescent="0.35">
      <c r="A88" s="56" t="s">
        <v>310</v>
      </c>
      <c r="B88" s="49">
        <v>2700.15</v>
      </c>
      <c r="C88" s="49">
        <v>1470.92</v>
      </c>
      <c r="D88" s="49">
        <v>1207.97</v>
      </c>
      <c r="E88" s="49">
        <v>2541.79</v>
      </c>
      <c r="F88" s="49">
        <v>2592.33</v>
      </c>
      <c r="G88" s="54">
        <v>50.54</v>
      </c>
    </row>
    <row r="89" spans="1:7" x14ac:dyDescent="0.35">
      <c r="A89" s="56" t="s">
        <v>311</v>
      </c>
      <c r="B89" s="49">
        <v>2319.5300000000002</v>
      </c>
      <c r="C89" s="49">
        <v>1324.56</v>
      </c>
      <c r="D89" s="49">
        <v>965.59</v>
      </c>
      <c r="E89" s="49">
        <v>2572.54</v>
      </c>
      <c r="F89" s="49">
        <v>2617.5300000000002</v>
      </c>
      <c r="G89" s="54">
        <v>44.99</v>
      </c>
    </row>
    <row r="90" spans="1:7" x14ac:dyDescent="0.35">
      <c r="A90" s="56" t="s">
        <v>312</v>
      </c>
      <c r="B90" s="49">
        <v>2678.58</v>
      </c>
      <c r="C90" s="49">
        <v>1451.11</v>
      </c>
      <c r="D90" s="49">
        <v>1188.3</v>
      </c>
      <c r="E90" s="49">
        <v>2293.25</v>
      </c>
      <c r="F90" s="49">
        <v>2336.29</v>
      </c>
      <c r="G90" s="54">
        <v>43.03</v>
      </c>
    </row>
    <row r="91" spans="1:7" x14ac:dyDescent="0.35">
      <c r="A91" s="56" t="s">
        <v>313</v>
      </c>
      <c r="B91" s="49">
        <v>3486.5</v>
      </c>
      <c r="C91" s="49">
        <v>2145.41</v>
      </c>
      <c r="D91" s="49">
        <v>1297.02</v>
      </c>
      <c r="E91" s="49">
        <v>2179.2600000000002</v>
      </c>
      <c r="F91" s="49">
        <v>2219.25</v>
      </c>
      <c r="G91" s="54">
        <v>39.99</v>
      </c>
    </row>
    <row r="92" spans="1:7" x14ac:dyDescent="0.35">
      <c r="A92" s="56" t="s">
        <v>314</v>
      </c>
      <c r="B92" s="49">
        <v>2330.1</v>
      </c>
      <c r="C92" s="49">
        <v>1285.54</v>
      </c>
      <c r="D92" s="49">
        <v>1010.29</v>
      </c>
      <c r="E92" s="49">
        <v>2511.9499999999998</v>
      </c>
      <c r="F92" s="49">
        <v>2553.1799999999998</v>
      </c>
      <c r="G92" s="54">
        <v>41.23</v>
      </c>
    </row>
    <row r="93" spans="1:7" x14ac:dyDescent="0.35">
      <c r="A93" s="56" t="s">
        <v>315</v>
      </c>
      <c r="B93" s="49">
        <v>2360.3200000000002</v>
      </c>
      <c r="C93" s="49">
        <v>1271.3900000000001</v>
      </c>
      <c r="D93" s="49">
        <v>1049.76</v>
      </c>
      <c r="E93" s="49">
        <v>2299.59</v>
      </c>
      <c r="F93" s="49">
        <v>2357.8000000000002</v>
      </c>
      <c r="G93" s="54">
        <v>58.21</v>
      </c>
    </row>
    <row r="94" spans="1:7" x14ac:dyDescent="0.35">
      <c r="A94" s="56" t="s">
        <v>316</v>
      </c>
      <c r="B94" s="49">
        <v>2674.55</v>
      </c>
      <c r="C94" s="49">
        <v>1381.94</v>
      </c>
      <c r="D94" s="49">
        <v>1248.54</v>
      </c>
      <c r="E94" s="49">
        <v>2310.1799999999998</v>
      </c>
      <c r="F94" s="49">
        <v>2348.87</v>
      </c>
      <c r="G94" s="54">
        <v>38.69</v>
      </c>
    </row>
    <row r="95" spans="1:7" x14ac:dyDescent="0.35">
      <c r="A95" s="56" t="s">
        <v>317</v>
      </c>
      <c r="B95" s="49">
        <v>2085.64</v>
      </c>
      <c r="C95" s="49">
        <v>1157.04</v>
      </c>
      <c r="D95" s="49">
        <v>889.43</v>
      </c>
      <c r="E95" s="49">
        <v>2514.41</v>
      </c>
      <c r="F95" s="49">
        <v>2554.15</v>
      </c>
      <c r="G95" s="54">
        <v>39.75</v>
      </c>
    </row>
    <row r="96" spans="1:7" x14ac:dyDescent="0.35">
      <c r="A96" s="56" t="s">
        <v>318</v>
      </c>
      <c r="B96" s="49">
        <v>1810.54</v>
      </c>
      <c r="C96" s="49">
        <v>845.72</v>
      </c>
      <c r="D96" s="49">
        <v>930.54</v>
      </c>
      <c r="E96" s="49">
        <v>2114.0500000000002</v>
      </c>
      <c r="F96" s="49">
        <v>2146.42</v>
      </c>
      <c r="G96" s="54">
        <v>32.380000000000003</v>
      </c>
    </row>
    <row r="97" spans="1:7" x14ac:dyDescent="0.35">
      <c r="A97" s="56" t="s">
        <v>319</v>
      </c>
      <c r="B97" s="49">
        <v>2829.21</v>
      </c>
      <c r="C97" s="49">
        <v>1497.14</v>
      </c>
      <c r="D97" s="49">
        <v>1288.01</v>
      </c>
      <c r="E97" s="49">
        <v>2405.1799999999998</v>
      </c>
      <c r="F97" s="49">
        <v>2450.86</v>
      </c>
      <c r="G97" s="54">
        <v>45.68</v>
      </c>
    </row>
    <row r="98" spans="1:7" x14ac:dyDescent="0.35">
      <c r="A98" s="56" t="s">
        <v>320</v>
      </c>
      <c r="B98" s="49">
        <v>2488.1999999999998</v>
      </c>
      <c r="C98" s="49">
        <v>1355.42</v>
      </c>
      <c r="D98" s="49">
        <v>1093.6099999999999</v>
      </c>
      <c r="E98" s="49">
        <v>2426.88</v>
      </c>
      <c r="F98" s="49">
        <v>2472.3200000000002</v>
      </c>
      <c r="G98" s="54">
        <v>45.44</v>
      </c>
    </row>
    <row r="99" spans="1:7" x14ac:dyDescent="0.35">
      <c r="A99" s="56" t="s">
        <v>321</v>
      </c>
      <c r="B99" s="49">
        <v>2439.7199999999998</v>
      </c>
      <c r="C99" s="49">
        <v>1331.93</v>
      </c>
      <c r="D99" s="49">
        <v>1073.52</v>
      </c>
      <c r="E99" s="49">
        <v>2333.5300000000002</v>
      </c>
      <c r="F99" s="49">
        <v>2379.67</v>
      </c>
      <c r="G99" s="54">
        <v>46.14</v>
      </c>
    </row>
    <row r="100" spans="1:7" x14ac:dyDescent="0.35">
      <c r="A100" s="56" t="s">
        <v>322</v>
      </c>
      <c r="B100" s="49">
        <v>2486.25</v>
      </c>
      <c r="C100" s="49">
        <v>1344.19</v>
      </c>
      <c r="D100" s="49">
        <v>1113.18</v>
      </c>
      <c r="E100" s="49">
        <v>2188.5100000000002</v>
      </c>
      <c r="F100" s="49">
        <v>2249.86</v>
      </c>
      <c r="G100" s="54">
        <v>61.35</v>
      </c>
    </row>
    <row r="101" spans="1:7" x14ac:dyDescent="0.35">
      <c r="A101" s="56" t="s">
        <v>323</v>
      </c>
      <c r="B101" s="49">
        <v>2023.33</v>
      </c>
      <c r="C101" s="49">
        <v>1162.53</v>
      </c>
      <c r="D101" s="49">
        <v>826.85</v>
      </c>
      <c r="E101" s="49">
        <v>2456.98</v>
      </c>
      <c r="F101" s="49">
        <v>2517.41</v>
      </c>
      <c r="G101" s="54">
        <v>60.43</v>
      </c>
    </row>
    <row r="102" spans="1:7" x14ac:dyDescent="0.35">
      <c r="A102" s="56" t="s">
        <v>324</v>
      </c>
      <c r="B102" s="49">
        <v>2562.91</v>
      </c>
      <c r="C102" s="49">
        <v>1411.68</v>
      </c>
      <c r="D102" s="49">
        <v>1105.97</v>
      </c>
      <c r="E102" s="49">
        <v>2030.19</v>
      </c>
      <c r="F102" s="49">
        <v>2077.5300000000002</v>
      </c>
      <c r="G102" s="54">
        <v>47.33</v>
      </c>
    </row>
    <row r="103" spans="1:7" x14ac:dyDescent="0.35">
      <c r="A103" s="56" t="s">
        <v>325</v>
      </c>
      <c r="B103" s="49">
        <v>3261.13</v>
      </c>
      <c r="C103" s="49">
        <v>1739.72</v>
      </c>
      <c r="D103" s="49">
        <v>1470.49</v>
      </c>
      <c r="E103" s="49">
        <v>2037.9</v>
      </c>
      <c r="F103" s="49">
        <v>2086.3000000000002</v>
      </c>
      <c r="G103" s="54">
        <v>48.39</v>
      </c>
    </row>
    <row r="104" spans="1:7" x14ac:dyDescent="0.35">
      <c r="A104" s="56" t="s">
        <v>326</v>
      </c>
      <c r="B104" s="49">
        <v>2150.7199999999998</v>
      </c>
      <c r="C104" s="49">
        <v>1217.18</v>
      </c>
      <c r="D104" s="49">
        <v>893.92</v>
      </c>
      <c r="E104" s="49">
        <v>2729.67</v>
      </c>
      <c r="F104" s="49">
        <v>2767.76</v>
      </c>
      <c r="G104" s="54">
        <v>38.090000000000003</v>
      </c>
    </row>
    <row r="105" spans="1:7" x14ac:dyDescent="0.35">
      <c r="A105" s="56" t="s">
        <v>327</v>
      </c>
      <c r="B105" s="49">
        <v>2251.6</v>
      </c>
      <c r="C105" s="49">
        <v>1257.52</v>
      </c>
      <c r="D105" s="49">
        <v>948.81</v>
      </c>
      <c r="E105" s="49">
        <v>3349.16</v>
      </c>
      <c r="F105" s="49">
        <v>3380.81</v>
      </c>
      <c r="G105" s="54">
        <v>31.65</v>
      </c>
    </row>
    <row r="106" spans="1:7" x14ac:dyDescent="0.35">
      <c r="A106" s="56" t="s">
        <v>328</v>
      </c>
      <c r="B106" s="49">
        <v>2751.59</v>
      </c>
      <c r="C106" s="49">
        <v>1548.93</v>
      </c>
      <c r="D106" s="49">
        <v>1151.73</v>
      </c>
      <c r="E106" s="49">
        <v>2330.52</v>
      </c>
      <c r="F106" s="49">
        <v>2366.83</v>
      </c>
      <c r="G106" s="54">
        <v>36.31</v>
      </c>
    </row>
    <row r="107" spans="1:7" x14ac:dyDescent="0.35">
      <c r="A107" s="56" t="s">
        <v>329</v>
      </c>
      <c r="B107" s="49">
        <v>1968.83</v>
      </c>
      <c r="C107" s="49">
        <v>1063.5999999999999</v>
      </c>
      <c r="D107" s="49">
        <v>859.96</v>
      </c>
      <c r="E107" s="49">
        <v>2747.9</v>
      </c>
      <c r="F107" s="49">
        <v>2783.77</v>
      </c>
      <c r="G107" s="54">
        <v>35.86</v>
      </c>
    </row>
    <row r="108" spans="1:7" x14ac:dyDescent="0.35">
      <c r="A108" s="56" t="s">
        <v>330</v>
      </c>
      <c r="B108" s="49">
        <v>1566.57</v>
      </c>
      <c r="C108" s="49">
        <v>817.86</v>
      </c>
      <c r="D108" s="49">
        <v>709.1</v>
      </c>
      <c r="E108" s="49">
        <v>2453.7800000000002</v>
      </c>
      <c r="F108" s="49">
        <v>2499.85</v>
      </c>
      <c r="G108" s="54">
        <v>46.07</v>
      </c>
    </row>
    <row r="109" spans="1:7" x14ac:dyDescent="0.35">
      <c r="A109" s="56" t="s">
        <v>331</v>
      </c>
      <c r="B109" s="49">
        <v>2371.04</v>
      </c>
      <c r="C109" s="49">
        <v>1190.24</v>
      </c>
      <c r="D109" s="49">
        <v>1129.8699999999999</v>
      </c>
      <c r="E109" s="49">
        <v>2831.31</v>
      </c>
      <c r="F109" s="49">
        <v>2866.34</v>
      </c>
      <c r="G109" s="54">
        <v>35.020000000000003</v>
      </c>
    </row>
    <row r="110" spans="1:7" x14ac:dyDescent="0.35">
      <c r="A110" s="56" t="s">
        <v>332</v>
      </c>
      <c r="B110" s="49">
        <v>2353.89</v>
      </c>
      <c r="C110" s="49">
        <v>1318.61</v>
      </c>
      <c r="D110" s="49">
        <v>990.02</v>
      </c>
      <c r="E110" s="49">
        <v>2732.57</v>
      </c>
      <c r="F110" s="49">
        <v>2782.33</v>
      </c>
      <c r="G110" s="54">
        <v>49.76</v>
      </c>
    </row>
    <row r="111" spans="1:7" x14ac:dyDescent="0.35">
      <c r="A111" s="56" t="s">
        <v>333</v>
      </c>
      <c r="B111" s="49">
        <v>2562.4899999999998</v>
      </c>
      <c r="C111" s="49">
        <v>1473.81</v>
      </c>
      <c r="D111" s="49">
        <v>1049.06</v>
      </c>
      <c r="E111" s="49">
        <v>2806.12</v>
      </c>
      <c r="F111" s="49">
        <v>2864.19</v>
      </c>
      <c r="G111" s="54">
        <v>58.07</v>
      </c>
    </row>
    <row r="112" spans="1:7" x14ac:dyDescent="0.35">
      <c r="A112" s="56" t="s">
        <v>334</v>
      </c>
      <c r="B112" s="49">
        <v>2454.65</v>
      </c>
      <c r="C112" s="49">
        <v>1430.95</v>
      </c>
      <c r="D112" s="49">
        <v>990.31</v>
      </c>
      <c r="E112" s="49">
        <v>2842.47</v>
      </c>
      <c r="F112" s="49">
        <v>2898.04</v>
      </c>
      <c r="G112" s="54">
        <v>55.57</v>
      </c>
    </row>
    <row r="113" spans="1:7" x14ac:dyDescent="0.35">
      <c r="A113" s="56" t="s">
        <v>335</v>
      </c>
      <c r="B113" s="49">
        <v>1708.78</v>
      </c>
      <c r="C113" s="49">
        <v>980.16</v>
      </c>
      <c r="D113" s="49">
        <v>696.63</v>
      </c>
      <c r="E113" s="49">
        <v>3355.25</v>
      </c>
      <c r="F113" s="49">
        <v>3403.81</v>
      </c>
      <c r="G113" s="54">
        <v>48.56</v>
      </c>
    </row>
    <row r="114" spans="1:7" x14ac:dyDescent="0.35">
      <c r="A114" s="56" t="s">
        <v>336</v>
      </c>
      <c r="B114" s="49">
        <v>2107.6999999999998</v>
      </c>
      <c r="C114" s="49">
        <v>1111.81</v>
      </c>
      <c r="D114" s="49">
        <v>953.24</v>
      </c>
      <c r="E114" s="49">
        <v>3006.46</v>
      </c>
      <c r="F114" s="49">
        <v>3058.16</v>
      </c>
      <c r="G114" s="54">
        <v>51.71</v>
      </c>
    </row>
    <row r="115" spans="1:7" x14ac:dyDescent="0.35">
      <c r="A115" s="56" t="s">
        <v>337</v>
      </c>
      <c r="B115" s="49">
        <v>2564.9899999999998</v>
      </c>
      <c r="C115" s="49">
        <v>1256.5</v>
      </c>
      <c r="D115" s="49">
        <v>1255.5</v>
      </c>
      <c r="E115" s="49">
        <v>2906.56</v>
      </c>
      <c r="F115" s="49">
        <v>2960.14</v>
      </c>
      <c r="G115" s="54">
        <v>53.58</v>
      </c>
    </row>
    <row r="116" spans="1:7" x14ac:dyDescent="0.35">
      <c r="A116" s="56" t="s">
        <v>338</v>
      </c>
      <c r="B116" s="49">
        <v>1647.49</v>
      </c>
      <c r="C116" s="49">
        <v>790.52</v>
      </c>
      <c r="D116" s="49">
        <v>818.64</v>
      </c>
      <c r="E116" s="49">
        <v>3170.08</v>
      </c>
      <c r="F116" s="49">
        <v>3212.78</v>
      </c>
      <c r="G116" s="54">
        <v>42.69</v>
      </c>
    </row>
    <row r="117" spans="1:7" x14ac:dyDescent="0.35">
      <c r="A117" s="56" t="s">
        <v>339</v>
      </c>
      <c r="B117" s="49">
        <v>1950.02</v>
      </c>
      <c r="C117" s="49">
        <v>918.72</v>
      </c>
      <c r="D117" s="49">
        <v>986.65</v>
      </c>
      <c r="E117" s="49">
        <v>2759.87</v>
      </c>
      <c r="F117" s="49">
        <v>2846.67</v>
      </c>
      <c r="G117" s="54">
        <v>86.81</v>
      </c>
    </row>
    <row r="118" spans="1:7" x14ac:dyDescent="0.35">
      <c r="A118" s="56" t="s">
        <v>340</v>
      </c>
      <c r="B118" s="49">
        <v>2493.21</v>
      </c>
      <c r="C118" s="49">
        <v>1273.8900000000001</v>
      </c>
      <c r="D118" s="49">
        <v>1163.33</v>
      </c>
      <c r="E118" s="49">
        <v>2751.82</v>
      </c>
      <c r="F118" s="49">
        <v>2785.79</v>
      </c>
      <c r="G118" s="54">
        <v>33.97</v>
      </c>
    </row>
    <row r="119" spans="1:7" x14ac:dyDescent="0.35">
      <c r="A119" s="56" t="s">
        <v>341</v>
      </c>
      <c r="B119" s="49">
        <v>2124.9699999999998</v>
      </c>
      <c r="C119" s="49">
        <v>1135.8800000000001</v>
      </c>
      <c r="D119" s="49">
        <v>933.44</v>
      </c>
      <c r="E119" s="49">
        <v>2623.41</v>
      </c>
      <c r="F119" s="49">
        <v>2675.46</v>
      </c>
      <c r="G119" s="54">
        <v>52.05</v>
      </c>
    </row>
    <row r="120" spans="1:7" x14ac:dyDescent="0.35">
      <c r="A120" s="56" t="s">
        <v>342</v>
      </c>
      <c r="B120" s="49">
        <v>1627.54</v>
      </c>
      <c r="C120" s="49">
        <v>714</v>
      </c>
      <c r="D120" s="49">
        <v>865.22</v>
      </c>
      <c r="E120" s="49">
        <v>3313.23</v>
      </c>
      <c r="F120" s="49">
        <v>3335.43</v>
      </c>
      <c r="G120" s="54">
        <v>22.2</v>
      </c>
    </row>
    <row r="121" spans="1:7" x14ac:dyDescent="0.35">
      <c r="A121" s="56" t="s">
        <v>343</v>
      </c>
      <c r="B121" s="49">
        <v>2248.19</v>
      </c>
      <c r="C121" s="49">
        <v>1097.57</v>
      </c>
      <c r="D121" s="49">
        <v>1087.6400000000001</v>
      </c>
      <c r="E121" s="49">
        <v>3212.84</v>
      </c>
      <c r="F121" s="49">
        <v>3263.94</v>
      </c>
      <c r="G121" s="54">
        <v>51.09</v>
      </c>
    </row>
    <row r="122" spans="1:7" x14ac:dyDescent="0.35">
      <c r="A122" s="56" t="s">
        <v>344</v>
      </c>
      <c r="B122" s="49">
        <v>2081.5700000000002</v>
      </c>
      <c r="C122" s="49">
        <v>1039.56</v>
      </c>
      <c r="D122" s="49">
        <v>993.36</v>
      </c>
      <c r="E122" s="49">
        <v>2245.42</v>
      </c>
      <c r="F122" s="49">
        <v>2306.17</v>
      </c>
      <c r="G122" s="54">
        <v>60.75</v>
      </c>
    </row>
    <row r="123" spans="1:7" x14ac:dyDescent="0.35">
      <c r="A123" s="56" t="s">
        <v>345</v>
      </c>
      <c r="B123" s="49">
        <v>2073.71</v>
      </c>
      <c r="C123" s="49">
        <v>1011.74</v>
      </c>
      <c r="D123" s="49">
        <v>1017.65</v>
      </c>
      <c r="E123" s="49">
        <v>3011.28</v>
      </c>
      <c r="F123" s="49">
        <v>3060.69</v>
      </c>
      <c r="G123" s="54">
        <v>49.41</v>
      </c>
    </row>
    <row r="124" spans="1:7" x14ac:dyDescent="0.35">
      <c r="A124" s="56" t="s">
        <v>346</v>
      </c>
      <c r="B124" s="49">
        <v>2467.88</v>
      </c>
      <c r="C124" s="49">
        <v>1212</v>
      </c>
      <c r="D124" s="49">
        <v>1221.42</v>
      </c>
      <c r="E124" s="49">
        <v>3174.98</v>
      </c>
      <c r="F124" s="49">
        <v>3243.78</v>
      </c>
      <c r="G124" s="54">
        <v>68.8</v>
      </c>
    </row>
    <row r="125" spans="1:7" x14ac:dyDescent="0.35">
      <c r="A125" s="56" t="s">
        <v>347</v>
      </c>
      <c r="B125" s="49">
        <v>1186.95</v>
      </c>
      <c r="C125" s="49">
        <v>631.34</v>
      </c>
      <c r="D125" s="49">
        <v>523.62</v>
      </c>
      <c r="E125" s="49">
        <v>2882.45</v>
      </c>
      <c r="F125" s="49">
        <v>2919.1</v>
      </c>
      <c r="G125" s="54">
        <v>36.659999999999997</v>
      </c>
    </row>
    <row r="126" spans="1:7" x14ac:dyDescent="0.35">
      <c r="A126" s="56" t="s">
        <v>348</v>
      </c>
      <c r="B126" s="49">
        <v>1841.72</v>
      </c>
      <c r="C126" s="49">
        <v>812.64</v>
      </c>
      <c r="D126" s="49">
        <v>986.43</v>
      </c>
      <c r="E126" s="49">
        <v>3201.76</v>
      </c>
      <c r="F126" s="49">
        <v>3235.06</v>
      </c>
      <c r="G126" s="54">
        <v>33.299999999999997</v>
      </c>
    </row>
    <row r="127" spans="1:7" x14ac:dyDescent="0.35">
      <c r="A127" s="56" t="s">
        <v>349</v>
      </c>
      <c r="B127" s="49">
        <v>2109.06</v>
      </c>
      <c r="C127" s="49">
        <v>880.03</v>
      </c>
      <c r="D127" s="49">
        <v>1181.05</v>
      </c>
      <c r="E127" s="49">
        <v>3971.01</v>
      </c>
      <c r="F127" s="49">
        <v>4030.88</v>
      </c>
      <c r="G127" s="54">
        <v>59.87</v>
      </c>
    </row>
    <row r="128" spans="1:7" x14ac:dyDescent="0.35">
      <c r="A128" s="56" t="s">
        <v>350</v>
      </c>
      <c r="B128" s="49">
        <v>1455.69</v>
      </c>
      <c r="C128" s="49">
        <v>539.36</v>
      </c>
      <c r="D128" s="49">
        <v>879</v>
      </c>
      <c r="E128" s="49">
        <v>3331.65</v>
      </c>
      <c r="F128" s="49">
        <v>3366.08</v>
      </c>
      <c r="G128" s="54">
        <v>34.44</v>
      </c>
    </row>
    <row r="129" spans="1:7" x14ac:dyDescent="0.35">
      <c r="A129" s="56" t="s">
        <v>351</v>
      </c>
      <c r="B129" s="49">
        <v>1539.95</v>
      </c>
      <c r="C129" s="49">
        <v>589.11</v>
      </c>
      <c r="D129" s="49">
        <v>908.19</v>
      </c>
      <c r="E129" s="49">
        <v>3573</v>
      </c>
      <c r="F129" s="49">
        <v>3621.62</v>
      </c>
      <c r="G129" s="54">
        <v>48.61</v>
      </c>
    </row>
    <row r="130" spans="1:7" x14ac:dyDescent="0.35">
      <c r="A130" s="56" t="s">
        <v>352</v>
      </c>
      <c r="B130" s="49">
        <v>1861.59</v>
      </c>
      <c r="C130" s="49">
        <v>780.01</v>
      </c>
      <c r="D130" s="49">
        <v>1033.5999999999999</v>
      </c>
      <c r="E130" s="49">
        <v>3823.29</v>
      </c>
      <c r="F130" s="49">
        <v>3915.73</v>
      </c>
      <c r="G130" s="54">
        <v>92.43</v>
      </c>
    </row>
    <row r="131" spans="1:7" x14ac:dyDescent="0.35">
      <c r="A131" s="56" t="s">
        <v>353</v>
      </c>
      <c r="B131" s="49">
        <v>1246.33</v>
      </c>
      <c r="C131" s="49">
        <v>508.98</v>
      </c>
      <c r="D131" s="49">
        <v>694.7</v>
      </c>
      <c r="E131" s="49">
        <v>3390.11</v>
      </c>
      <c r="F131" s="49">
        <v>3422.38</v>
      </c>
      <c r="G131" s="54">
        <v>32.270000000000003</v>
      </c>
    </row>
    <row r="132" spans="1:7" x14ac:dyDescent="0.35">
      <c r="A132" s="56" t="s">
        <v>354</v>
      </c>
      <c r="B132" s="49">
        <v>1343.87</v>
      </c>
      <c r="C132" s="49">
        <v>493.44</v>
      </c>
      <c r="D132" s="49">
        <v>813.11</v>
      </c>
      <c r="E132" s="49">
        <v>3732.82</v>
      </c>
      <c r="F132" s="49">
        <v>3776.48</v>
      </c>
      <c r="G132" s="54">
        <v>43.66</v>
      </c>
    </row>
    <row r="133" spans="1:7" x14ac:dyDescent="0.35">
      <c r="A133" s="56" t="s">
        <v>355</v>
      </c>
      <c r="B133" s="49">
        <v>2191.21</v>
      </c>
      <c r="C133" s="49">
        <v>1129.99</v>
      </c>
      <c r="D133" s="49">
        <v>1013.23</v>
      </c>
      <c r="E133" s="49">
        <v>3722.09</v>
      </c>
      <c r="F133" s="49">
        <v>3763.56</v>
      </c>
      <c r="G133" s="54">
        <v>41.47</v>
      </c>
    </row>
    <row r="134" spans="1:7" x14ac:dyDescent="0.35">
      <c r="A134" s="56" t="s">
        <v>356</v>
      </c>
      <c r="B134" s="49">
        <v>1816.72</v>
      </c>
      <c r="C134" s="49">
        <v>960.7</v>
      </c>
      <c r="D134" s="49">
        <v>813.37</v>
      </c>
      <c r="E134" s="49">
        <v>4001.75</v>
      </c>
      <c r="F134" s="49">
        <v>4038.57</v>
      </c>
      <c r="G134" s="54">
        <v>36.82</v>
      </c>
    </row>
    <row r="135" spans="1:7" x14ac:dyDescent="0.35">
      <c r="A135" s="56" t="s">
        <v>357</v>
      </c>
      <c r="B135" s="49">
        <v>1740.08</v>
      </c>
      <c r="C135" s="49">
        <v>966.54</v>
      </c>
      <c r="D135" s="49">
        <v>736.21</v>
      </c>
      <c r="E135" s="49">
        <v>4486.2299999999996</v>
      </c>
      <c r="F135" s="49">
        <v>4533.4799999999996</v>
      </c>
      <c r="G135" s="54">
        <v>47.25</v>
      </c>
    </row>
    <row r="136" spans="1:7" x14ac:dyDescent="0.35">
      <c r="A136" s="56" t="s">
        <v>358</v>
      </c>
      <c r="B136" s="49">
        <v>2165.1</v>
      </c>
      <c r="C136" s="49">
        <v>1271.31</v>
      </c>
      <c r="D136" s="49">
        <v>862.34</v>
      </c>
      <c r="E136" s="49">
        <v>3316.47</v>
      </c>
      <c r="F136" s="49">
        <v>3345.56</v>
      </c>
      <c r="G136" s="54">
        <v>29.09</v>
      </c>
    </row>
    <row r="137" spans="1:7" x14ac:dyDescent="0.35">
      <c r="A137" s="56" t="s">
        <v>359</v>
      </c>
      <c r="B137" s="49">
        <v>1583.82</v>
      </c>
      <c r="C137" s="49">
        <v>1029.22</v>
      </c>
      <c r="D137" s="49">
        <v>526.01</v>
      </c>
      <c r="E137" s="49">
        <v>4072.41</v>
      </c>
      <c r="F137" s="49">
        <v>4103.71</v>
      </c>
      <c r="G137" s="54">
        <v>31.31</v>
      </c>
    </row>
    <row r="138" spans="1:7" x14ac:dyDescent="0.35">
      <c r="A138" s="56" t="s">
        <v>360</v>
      </c>
      <c r="B138" s="49">
        <v>1861.39</v>
      </c>
      <c r="C138" s="49">
        <v>990.31</v>
      </c>
      <c r="D138" s="49">
        <v>832.95</v>
      </c>
      <c r="E138" s="49">
        <v>3943.44</v>
      </c>
      <c r="F138" s="49">
        <v>3979.61</v>
      </c>
      <c r="G138" s="54">
        <v>36.17</v>
      </c>
    </row>
    <row r="139" spans="1:7" x14ac:dyDescent="0.35">
      <c r="A139" s="56" t="s">
        <v>361</v>
      </c>
      <c r="B139" s="49">
        <v>2112.9299999999998</v>
      </c>
      <c r="C139" s="49">
        <v>1058.32</v>
      </c>
      <c r="D139" s="49">
        <v>1011.71</v>
      </c>
      <c r="E139" s="49">
        <v>4684</v>
      </c>
      <c r="F139" s="49">
        <v>4712.18</v>
      </c>
      <c r="G139" s="54">
        <v>28.18</v>
      </c>
    </row>
    <row r="140" spans="1:7" x14ac:dyDescent="0.35">
      <c r="A140" s="56" t="s">
        <v>362</v>
      </c>
      <c r="B140" s="49">
        <v>1473.29</v>
      </c>
      <c r="C140" s="49">
        <v>760.54</v>
      </c>
      <c r="D140" s="49">
        <v>679.38</v>
      </c>
      <c r="E140" s="49">
        <v>3912.48</v>
      </c>
      <c r="F140" s="49">
        <v>3966.02</v>
      </c>
      <c r="G140" s="54">
        <v>53.55</v>
      </c>
    </row>
    <row r="141" spans="1:7" x14ac:dyDescent="0.35">
      <c r="A141" s="56" t="s">
        <v>363</v>
      </c>
      <c r="B141" s="49">
        <v>1635.4</v>
      </c>
      <c r="C141" s="49">
        <v>840.47</v>
      </c>
      <c r="D141" s="49">
        <v>756.8</v>
      </c>
      <c r="E141" s="49">
        <v>4077.21</v>
      </c>
      <c r="F141" s="49">
        <v>4101.43</v>
      </c>
      <c r="G141" s="54">
        <v>24.22</v>
      </c>
    </row>
    <row r="142" spans="1:7" x14ac:dyDescent="0.35">
      <c r="A142" s="56" t="s">
        <v>364</v>
      </c>
      <c r="B142" s="49">
        <v>1842.79</v>
      </c>
      <c r="C142" s="49">
        <v>940.26</v>
      </c>
      <c r="D142" s="49">
        <v>859.64</v>
      </c>
      <c r="E142" s="49">
        <v>3991.79</v>
      </c>
      <c r="F142" s="49">
        <v>4027.2</v>
      </c>
      <c r="G142" s="54">
        <v>35.409999999999997</v>
      </c>
    </row>
    <row r="143" spans="1:7" x14ac:dyDescent="0.35">
      <c r="A143" s="56" t="s">
        <v>365</v>
      </c>
      <c r="B143" s="49">
        <v>1149.8900000000001</v>
      </c>
      <c r="C143" s="49">
        <v>615.25</v>
      </c>
      <c r="D143" s="49">
        <v>496.51</v>
      </c>
      <c r="E143" s="49">
        <v>4477.3900000000003</v>
      </c>
      <c r="F143" s="49">
        <v>4517.87</v>
      </c>
      <c r="G143" s="54">
        <v>40.479999999999997</v>
      </c>
    </row>
    <row r="144" spans="1:7" x14ac:dyDescent="0.35">
      <c r="A144" s="56" t="s">
        <v>366</v>
      </c>
      <c r="B144" s="49">
        <v>924.58</v>
      </c>
      <c r="C144" s="49">
        <v>325.67</v>
      </c>
      <c r="D144" s="49">
        <v>565.55999999999995</v>
      </c>
      <c r="E144" s="49">
        <v>4099.72</v>
      </c>
      <c r="F144" s="49">
        <v>4113.75</v>
      </c>
      <c r="G144" s="54">
        <v>14.03</v>
      </c>
    </row>
    <row r="145" spans="1:7" x14ac:dyDescent="0.35">
      <c r="A145" s="56" t="s">
        <v>367</v>
      </c>
      <c r="B145" s="49">
        <v>1547.87</v>
      </c>
      <c r="C145" s="49">
        <v>692.46</v>
      </c>
      <c r="D145" s="49">
        <v>812.51</v>
      </c>
      <c r="E145" s="49">
        <v>3900.84</v>
      </c>
      <c r="F145" s="49">
        <v>3925.92</v>
      </c>
      <c r="G145" s="54">
        <v>25.07</v>
      </c>
    </row>
    <row r="146" spans="1:7" x14ac:dyDescent="0.35">
      <c r="A146" s="56" t="s">
        <v>368</v>
      </c>
      <c r="B146" s="49">
        <v>1490.91</v>
      </c>
      <c r="C146" s="49">
        <v>735.29</v>
      </c>
      <c r="D146" s="49">
        <v>717.49</v>
      </c>
      <c r="E146" s="49">
        <v>4028.19</v>
      </c>
      <c r="F146" s="49">
        <v>4111.7700000000004</v>
      </c>
      <c r="G146" s="54">
        <v>83.58</v>
      </c>
    </row>
    <row r="147" spans="1:7" x14ac:dyDescent="0.35">
      <c r="A147" s="56" t="s">
        <v>369</v>
      </c>
      <c r="B147" s="49">
        <v>1491.27</v>
      </c>
      <c r="C147" s="49">
        <v>753.99</v>
      </c>
      <c r="D147" s="49">
        <v>703.92</v>
      </c>
      <c r="E147" s="49">
        <v>4656.2299999999996</v>
      </c>
      <c r="F147" s="49">
        <v>4697.99</v>
      </c>
      <c r="G147" s="54">
        <v>41.76</v>
      </c>
    </row>
    <row r="148" spans="1:7" x14ac:dyDescent="0.35">
      <c r="A148" s="56" t="s">
        <v>370</v>
      </c>
      <c r="B148" s="49">
        <v>1403.02</v>
      </c>
      <c r="C148" s="49">
        <v>702.62</v>
      </c>
      <c r="D148" s="49">
        <v>672.29</v>
      </c>
      <c r="E148" s="49">
        <v>4241.2299999999996</v>
      </c>
      <c r="F148" s="49">
        <v>4270.62</v>
      </c>
      <c r="G148" s="54">
        <v>29.39</v>
      </c>
    </row>
    <row r="149" spans="1:7" x14ac:dyDescent="0.35">
      <c r="A149" s="56" t="s">
        <v>371</v>
      </c>
      <c r="B149" s="49">
        <v>1121.0999999999999</v>
      </c>
      <c r="C149" s="49">
        <v>599.89</v>
      </c>
      <c r="D149" s="49">
        <v>490.71</v>
      </c>
      <c r="E149" s="49">
        <v>4203.88</v>
      </c>
      <c r="F149" s="49">
        <v>4280.63</v>
      </c>
      <c r="G149" s="54">
        <v>76.75</v>
      </c>
    </row>
    <row r="150" spans="1:7" x14ac:dyDescent="0.35">
      <c r="A150" s="56" t="s">
        <v>372</v>
      </c>
      <c r="B150" s="49">
        <v>1324.1</v>
      </c>
      <c r="C150" s="49">
        <v>560.85</v>
      </c>
      <c r="D150" s="49">
        <v>722.6</v>
      </c>
      <c r="E150" s="49">
        <v>3978.16</v>
      </c>
      <c r="F150" s="49">
        <v>4021.28</v>
      </c>
      <c r="G150" s="54">
        <v>43.12</v>
      </c>
    </row>
    <row r="151" spans="1:7" x14ac:dyDescent="0.35">
      <c r="A151" s="56" t="s">
        <v>373</v>
      </c>
      <c r="B151" s="49">
        <v>1557.17</v>
      </c>
      <c r="C151" s="49">
        <v>622.99</v>
      </c>
      <c r="D151" s="49">
        <v>888.44</v>
      </c>
      <c r="E151" s="49">
        <v>3737.39</v>
      </c>
      <c r="F151" s="49">
        <v>3772.86</v>
      </c>
      <c r="G151" s="54">
        <v>35.47</v>
      </c>
    </row>
    <row r="152" spans="1:7" x14ac:dyDescent="0.35">
      <c r="A152" s="56" t="s">
        <v>374</v>
      </c>
      <c r="B152" s="49">
        <v>1181.76</v>
      </c>
      <c r="C152" s="49">
        <v>498.09</v>
      </c>
      <c r="D152" s="49">
        <v>648.1</v>
      </c>
      <c r="E152" s="49">
        <v>4013.05</v>
      </c>
      <c r="F152" s="49">
        <v>4047.08</v>
      </c>
      <c r="G152" s="54">
        <v>34.03</v>
      </c>
    </row>
    <row r="153" spans="1:7" x14ac:dyDescent="0.35">
      <c r="A153" s="56" t="s">
        <v>375</v>
      </c>
      <c r="B153" s="49">
        <v>1403.59</v>
      </c>
      <c r="C153" s="49">
        <v>632.59</v>
      </c>
      <c r="D153" s="49">
        <v>730.35</v>
      </c>
      <c r="E153" s="49">
        <v>3728.04</v>
      </c>
      <c r="F153" s="49">
        <v>3749.3</v>
      </c>
      <c r="G153" s="54">
        <v>21.27</v>
      </c>
    </row>
    <row r="154" spans="1:7" x14ac:dyDescent="0.35">
      <c r="A154" s="56" t="s">
        <v>376</v>
      </c>
      <c r="B154" s="49">
        <v>1816.14</v>
      </c>
      <c r="C154" s="49">
        <v>908.41</v>
      </c>
      <c r="D154" s="49">
        <v>862</v>
      </c>
      <c r="E154" s="49">
        <v>2343.92</v>
      </c>
      <c r="F154" s="49">
        <v>2380.5100000000002</v>
      </c>
      <c r="G154" s="54">
        <v>36.590000000000003</v>
      </c>
    </row>
    <row r="155" spans="1:7" x14ac:dyDescent="0.35">
      <c r="A155" s="56" t="s">
        <v>377</v>
      </c>
      <c r="B155" s="49">
        <v>1364.11</v>
      </c>
      <c r="C155" s="49">
        <v>742.74</v>
      </c>
      <c r="D155" s="49">
        <v>580.72</v>
      </c>
      <c r="E155" s="49">
        <v>2906.75</v>
      </c>
      <c r="F155" s="49">
        <v>3003.13</v>
      </c>
      <c r="G155" s="54">
        <v>96.38</v>
      </c>
    </row>
    <row r="156" spans="1:7" x14ac:dyDescent="0.35">
      <c r="A156" s="56" t="s">
        <v>378</v>
      </c>
      <c r="B156" s="49">
        <v>1477.06</v>
      </c>
      <c r="C156" s="49">
        <v>689.44</v>
      </c>
      <c r="D156" s="49">
        <v>752.05</v>
      </c>
      <c r="E156" s="49">
        <v>3409.83</v>
      </c>
      <c r="F156" s="49">
        <v>3435.56</v>
      </c>
      <c r="G156" s="54">
        <v>25.72</v>
      </c>
    </row>
    <row r="157" spans="1:7" x14ac:dyDescent="0.35">
      <c r="A157" s="56" t="s">
        <v>379</v>
      </c>
      <c r="B157" s="49">
        <v>1748.8</v>
      </c>
      <c r="C157" s="49">
        <v>778.12</v>
      </c>
      <c r="D157" s="49">
        <v>924.95</v>
      </c>
      <c r="E157" s="49">
        <v>3264.61</v>
      </c>
      <c r="F157" s="49">
        <v>3307.91</v>
      </c>
      <c r="G157" s="54">
        <v>43.3</v>
      </c>
    </row>
    <row r="158" spans="1:7" x14ac:dyDescent="0.35">
      <c r="A158" s="56" t="s">
        <v>380</v>
      </c>
      <c r="B158" s="49">
        <v>1238.55</v>
      </c>
      <c r="C158" s="49">
        <v>477.96</v>
      </c>
      <c r="D158" s="49">
        <v>719.93</v>
      </c>
      <c r="E158" s="49">
        <v>3863.75</v>
      </c>
      <c r="F158" s="49">
        <v>3889.12</v>
      </c>
      <c r="G158" s="54">
        <v>25.37</v>
      </c>
    </row>
    <row r="159" spans="1:7" x14ac:dyDescent="0.35">
      <c r="A159" s="56" t="s">
        <v>381</v>
      </c>
      <c r="B159" s="49">
        <v>1415.57</v>
      </c>
      <c r="C159" s="49">
        <v>574.87</v>
      </c>
      <c r="D159" s="49">
        <v>805.12</v>
      </c>
      <c r="E159" s="49">
        <v>3395.35</v>
      </c>
      <c r="F159" s="49">
        <v>3431.87</v>
      </c>
      <c r="G159" s="54">
        <v>36.520000000000003</v>
      </c>
    </row>
    <row r="160" spans="1:7" x14ac:dyDescent="0.35">
      <c r="A160" s="56" t="s">
        <v>382</v>
      </c>
      <c r="B160" s="49">
        <v>1359.28</v>
      </c>
      <c r="C160" s="49">
        <v>587.92999999999995</v>
      </c>
      <c r="D160" s="49">
        <v>741.37</v>
      </c>
      <c r="E160" s="49">
        <v>3975.81</v>
      </c>
      <c r="F160" s="49">
        <v>4044.87</v>
      </c>
      <c r="G160" s="54">
        <v>69.06</v>
      </c>
    </row>
    <row r="161" spans="1:7" x14ac:dyDescent="0.35">
      <c r="A161" s="56" t="s">
        <v>383</v>
      </c>
      <c r="B161" s="49">
        <v>982.98</v>
      </c>
      <c r="C161" s="49">
        <v>438.28</v>
      </c>
      <c r="D161" s="49">
        <v>515.38</v>
      </c>
      <c r="E161" s="49">
        <v>3519.93</v>
      </c>
      <c r="F161" s="49">
        <v>3595.7</v>
      </c>
      <c r="G161" s="54">
        <v>75.77</v>
      </c>
    </row>
    <row r="162" spans="1:7" x14ac:dyDescent="0.35">
      <c r="A162" s="56" t="s">
        <v>384</v>
      </c>
      <c r="B162" s="49">
        <v>1211.52</v>
      </c>
      <c r="C162" s="49">
        <v>465.52</v>
      </c>
      <c r="D162" s="49">
        <v>706.91</v>
      </c>
      <c r="E162" s="49">
        <v>3653.66</v>
      </c>
      <c r="F162" s="49">
        <v>3681.03</v>
      </c>
      <c r="G162" s="54">
        <v>27.38</v>
      </c>
    </row>
    <row r="163" spans="1:7" x14ac:dyDescent="0.35">
      <c r="A163" s="56" t="s">
        <v>385</v>
      </c>
      <c r="B163" s="49">
        <v>1539.96</v>
      </c>
      <c r="C163" s="49">
        <v>670.01</v>
      </c>
      <c r="D163" s="49">
        <v>825.98</v>
      </c>
      <c r="E163" s="49">
        <v>3874.81</v>
      </c>
      <c r="F163" s="49">
        <v>3914.64</v>
      </c>
      <c r="G163" s="54">
        <v>39.83</v>
      </c>
    </row>
    <row r="164" spans="1:7" x14ac:dyDescent="0.35">
      <c r="A164" s="56" t="s">
        <v>386</v>
      </c>
      <c r="B164" s="49">
        <v>1468.86</v>
      </c>
      <c r="C164" s="49">
        <v>760.41</v>
      </c>
      <c r="D164" s="49">
        <v>674.25</v>
      </c>
      <c r="E164" s="49">
        <v>3115.24</v>
      </c>
      <c r="F164" s="49">
        <v>3155.87</v>
      </c>
      <c r="G164" s="54">
        <v>40.630000000000003</v>
      </c>
    </row>
    <row r="165" spans="1:7" x14ac:dyDescent="0.35">
      <c r="A165" s="56" t="s">
        <v>387</v>
      </c>
      <c r="B165" s="49">
        <v>1394.88</v>
      </c>
      <c r="C165" s="49">
        <v>668.08</v>
      </c>
      <c r="D165" s="49">
        <v>687.72</v>
      </c>
      <c r="E165" s="49">
        <v>3496.74</v>
      </c>
      <c r="F165" s="49">
        <v>3518.45</v>
      </c>
      <c r="G165" s="54">
        <v>21.72</v>
      </c>
    </row>
    <row r="166" spans="1:7" x14ac:dyDescent="0.35">
      <c r="A166" s="56" t="s">
        <v>388</v>
      </c>
      <c r="B166" s="49">
        <v>1733.6</v>
      </c>
      <c r="C166" s="49">
        <v>806.16</v>
      </c>
      <c r="D166" s="49">
        <v>883.47</v>
      </c>
      <c r="E166" s="49">
        <v>3178.15</v>
      </c>
      <c r="F166" s="49">
        <v>3211.24</v>
      </c>
      <c r="G166" s="54">
        <v>33.090000000000003</v>
      </c>
    </row>
    <row r="167" spans="1:7" x14ac:dyDescent="0.35">
      <c r="A167" s="56" t="s">
        <v>389</v>
      </c>
      <c r="B167" s="49">
        <v>1446.3</v>
      </c>
      <c r="C167" s="49">
        <v>615.77</v>
      </c>
      <c r="D167" s="49">
        <v>791.45</v>
      </c>
      <c r="E167" s="49">
        <v>3661.42</v>
      </c>
      <c r="F167" s="49">
        <v>3746.33</v>
      </c>
      <c r="G167" s="54">
        <v>84.91</v>
      </c>
    </row>
    <row r="168" spans="1:7" x14ac:dyDescent="0.35">
      <c r="A168" s="56" t="s">
        <v>390</v>
      </c>
      <c r="B168" s="49">
        <v>1414.45</v>
      </c>
      <c r="C168" s="49">
        <v>665.38</v>
      </c>
      <c r="D168" s="49">
        <v>714.87</v>
      </c>
      <c r="E168" s="49">
        <v>3001.74</v>
      </c>
      <c r="F168" s="49">
        <v>3078.48</v>
      </c>
      <c r="G168" s="54">
        <v>76.739999999999995</v>
      </c>
    </row>
    <row r="169" spans="1:7" x14ac:dyDescent="0.35">
      <c r="A169" s="56" t="s">
        <v>391</v>
      </c>
      <c r="B169" s="49">
        <v>1704.5</v>
      </c>
      <c r="C169" s="49">
        <v>656.46</v>
      </c>
      <c r="D169" s="49">
        <v>1004.08</v>
      </c>
      <c r="E169" s="49">
        <v>3849.85</v>
      </c>
      <c r="F169" s="49">
        <v>3894.61</v>
      </c>
      <c r="G169" s="54">
        <v>44.77</v>
      </c>
    </row>
    <row r="170" spans="1:7" x14ac:dyDescent="0.35">
      <c r="A170" s="56" t="s">
        <v>392</v>
      </c>
      <c r="B170" s="49">
        <v>1380.73</v>
      </c>
      <c r="C170" s="49">
        <v>552.36</v>
      </c>
      <c r="D170" s="49">
        <v>789.29</v>
      </c>
      <c r="E170" s="49">
        <v>4187.4799999999996</v>
      </c>
      <c r="F170" s="49">
        <v>4240.8</v>
      </c>
      <c r="G170" s="54">
        <v>53.32</v>
      </c>
    </row>
    <row r="171" spans="1:7" x14ac:dyDescent="0.35">
      <c r="A171" s="56" t="s">
        <v>393</v>
      </c>
      <c r="B171" s="49">
        <v>1684.19</v>
      </c>
      <c r="C171" s="49">
        <v>760.25</v>
      </c>
      <c r="D171" s="49">
        <v>889.74</v>
      </c>
      <c r="E171" s="49">
        <v>3652.03</v>
      </c>
      <c r="F171" s="49">
        <v>3693.05</v>
      </c>
      <c r="G171" s="54">
        <v>41.03</v>
      </c>
    </row>
    <row r="172" spans="1:7" x14ac:dyDescent="0.35">
      <c r="A172" s="56" t="s">
        <v>394</v>
      </c>
      <c r="B172" s="49">
        <v>2091.27</v>
      </c>
      <c r="C172" s="49">
        <v>1037</v>
      </c>
      <c r="D172" s="49">
        <v>1025.44</v>
      </c>
      <c r="E172" s="49">
        <v>4084.89</v>
      </c>
      <c r="F172" s="49">
        <v>4145.1000000000004</v>
      </c>
      <c r="G172" s="54">
        <v>60.2</v>
      </c>
    </row>
    <row r="173" spans="1:7" x14ac:dyDescent="0.35">
      <c r="A173" s="56" t="s">
        <v>395</v>
      </c>
      <c r="B173" s="49">
        <v>1127.8900000000001</v>
      </c>
      <c r="C173" s="49">
        <v>475.24</v>
      </c>
      <c r="D173" s="49">
        <v>620</v>
      </c>
      <c r="E173" s="49">
        <v>4337.75</v>
      </c>
      <c r="F173" s="49">
        <v>4375.49</v>
      </c>
      <c r="G173" s="54">
        <v>37.729999999999997</v>
      </c>
    </row>
    <row r="174" spans="1:7" x14ac:dyDescent="0.35">
      <c r="A174" s="56" t="s">
        <v>396</v>
      </c>
      <c r="B174" s="49">
        <v>1340.16</v>
      </c>
      <c r="C174" s="49">
        <v>483.18</v>
      </c>
      <c r="D174" s="49">
        <v>813.46</v>
      </c>
      <c r="E174" s="49">
        <v>4358.74</v>
      </c>
      <c r="F174" s="49">
        <v>4389.8999999999996</v>
      </c>
      <c r="G174" s="54">
        <v>31.16</v>
      </c>
    </row>
    <row r="175" spans="1:7" x14ac:dyDescent="0.35">
      <c r="A175" s="56" t="s">
        <v>397</v>
      </c>
      <c r="B175" s="49">
        <v>1632.71</v>
      </c>
      <c r="C175" s="49">
        <v>661.24</v>
      </c>
      <c r="D175" s="49">
        <v>922.51</v>
      </c>
      <c r="E175" s="49">
        <v>3669.38</v>
      </c>
      <c r="F175" s="49">
        <v>3759.18</v>
      </c>
      <c r="G175" s="54">
        <v>89.8</v>
      </c>
    </row>
    <row r="176" spans="1:7" x14ac:dyDescent="0.35">
      <c r="A176" s="56" t="s">
        <v>398</v>
      </c>
      <c r="B176" s="49">
        <v>1511.36</v>
      </c>
      <c r="C176" s="49">
        <v>740.87</v>
      </c>
      <c r="D176" s="49">
        <v>732.4</v>
      </c>
      <c r="E176" s="49">
        <v>3412.8</v>
      </c>
      <c r="F176" s="49">
        <v>3446.07</v>
      </c>
      <c r="G176" s="54">
        <v>33.270000000000003</v>
      </c>
    </row>
    <row r="177" spans="1:7" x14ac:dyDescent="0.35">
      <c r="A177" s="56" t="s">
        <v>399</v>
      </c>
      <c r="B177" s="49">
        <v>1636.08</v>
      </c>
      <c r="C177" s="49">
        <v>746.78</v>
      </c>
      <c r="D177" s="49">
        <v>845.77</v>
      </c>
      <c r="E177" s="49">
        <v>3438.07</v>
      </c>
      <c r="F177" s="49">
        <v>3474.55</v>
      </c>
      <c r="G177" s="54">
        <v>36.479999999999997</v>
      </c>
    </row>
    <row r="178" spans="1:7" x14ac:dyDescent="0.35">
      <c r="A178" s="56" t="s">
        <v>400</v>
      </c>
      <c r="B178" s="49">
        <v>1652.29</v>
      </c>
      <c r="C178" s="49">
        <v>693.21</v>
      </c>
      <c r="D178" s="49">
        <v>910.11</v>
      </c>
      <c r="E178" s="49">
        <v>2689.67</v>
      </c>
      <c r="F178" s="49">
        <v>2717.99</v>
      </c>
      <c r="G178" s="54">
        <v>28.31</v>
      </c>
    </row>
    <row r="179" spans="1:7" x14ac:dyDescent="0.35">
      <c r="A179" s="56" t="s">
        <v>401</v>
      </c>
      <c r="B179" s="49">
        <v>1625.29</v>
      </c>
      <c r="C179" s="49">
        <v>684.73</v>
      </c>
      <c r="D179" s="49">
        <v>897.04</v>
      </c>
      <c r="E179" s="49">
        <v>2694.68</v>
      </c>
      <c r="F179" s="49">
        <v>2732.52</v>
      </c>
      <c r="G179" s="54">
        <v>37.83</v>
      </c>
    </row>
    <row r="180" spans="1:7" x14ac:dyDescent="0.35">
      <c r="A180" s="56" t="s">
        <v>402</v>
      </c>
      <c r="B180" s="49">
        <v>1571.54</v>
      </c>
      <c r="C180" s="49">
        <v>718.25</v>
      </c>
      <c r="D180" s="49">
        <v>815.21</v>
      </c>
      <c r="E180" s="49">
        <v>2604.33</v>
      </c>
      <c r="F180" s="49">
        <v>2636.36</v>
      </c>
      <c r="G180" s="54">
        <v>32.03</v>
      </c>
    </row>
    <row r="181" spans="1:7" x14ac:dyDescent="0.35">
      <c r="A181" s="56" t="s">
        <v>403</v>
      </c>
      <c r="B181" s="49">
        <v>1486.48</v>
      </c>
      <c r="C181" s="49">
        <v>617.03</v>
      </c>
      <c r="D181" s="49">
        <v>820.48</v>
      </c>
      <c r="E181" s="49">
        <v>2713.69</v>
      </c>
      <c r="F181" s="49">
        <v>2746.64</v>
      </c>
      <c r="G181" s="54">
        <v>32.96</v>
      </c>
    </row>
    <row r="182" spans="1:7" x14ac:dyDescent="0.35">
      <c r="A182" s="56" t="s">
        <v>404</v>
      </c>
      <c r="B182" s="49">
        <v>1553.62</v>
      </c>
      <c r="C182" s="49">
        <v>647.30999999999995</v>
      </c>
      <c r="D182" s="49">
        <v>862.78</v>
      </c>
      <c r="E182" s="49">
        <v>2303.9899999999998</v>
      </c>
      <c r="F182" s="49">
        <v>2470.38</v>
      </c>
      <c r="G182" s="54">
        <v>166.38</v>
      </c>
    </row>
    <row r="183" spans="1:7" x14ac:dyDescent="0.35">
      <c r="A183" s="56" t="s">
        <v>405</v>
      </c>
      <c r="B183" s="49">
        <v>1432.78</v>
      </c>
      <c r="C183" s="49">
        <v>586.22</v>
      </c>
      <c r="D183" s="49">
        <v>808.48</v>
      </c>
      <c r="E183" s="49">
        <v>2301.4</v>
      </c>
      <c r="F183" s="49">
        <v>2374.81</v>
      </c>
      <c r="G183" s="54">
        <v>73.41</v>
      </c>
    </row>
    <row r="184" spans="1:7" x14ac:dyDescent="0.35">
      <c r="A184" s="56" t="s">
        <v>406</v>
      </c>
      <c r="B184" s="49">
        <v>1303.43</v>
      </c>
      <c r="C184" s="49">
        <v>465.64</v>
      </c>
      <c r="D184" s="49">
        <v>805.69</v>
      </c>
      <c r="E184" s="49">
        <v>2995.87</v>
      </c>
      <c r="F184" s="49">
        <v>3042.96</v>
      </c>
      <c r="G184" s="54">
        <v>47.09</v>
      </c>
    </row>
    <row r="185" spans="1:7" x14ac:dyDescent="0.35">
      <c r="A185" s="56" t="s">
        <v>407</v>
      </c>
      <c r="B185" s="49">
        <v>870.62</v>
      </c>
      <c r="C185" s="49">
        <v>306.24</v>
      </c>
      <c r="D185" s="49">
        <v>531.04</v>
      </c>
      <c r="E185" s="49">
        <v>2861.93</v>
      </c>
      <c r="F185" s="49">
        <v>2900.85</v>
      </c>
      <c r="G185" s="54">
        <v>38.909999999999997</v>
      </c>
    </row>
    <row r="186" spans="1:7" x14ac:dyDescent="0.35">
      <c r="A186" s="56" t="s">
        <v>408</v>
      </c>
      <c r="B186" s="49">
        <v>1185.93</v>
      </c>
      <c r="C186" s="49">
        <v>342.96</v>
      </c>
      <c r="D186" s="49">
        <v>796.57</v>
      </c>
      <c r="E186" s="49">
        <v>2513.98</v>
      </c>
      <c r="F186" s="49">
        <v>2559.91</v>
      </c>
      <c r="G186" s="54">
        <v>45.93</v>
      </c>
    </row>
    <row r="187" spans="1:7" x14ac:dyDescent="0.35">
      <c r="A187" s="56" t="s">
        <v>409</v>
      </c>
      <c r="B187" s="49">
        <v>1549.22</v>
      </c>
      <c r="C187" s="49">
        <v>488.38</v>
      </c>
      <c r="D187" s="49">
        <v>1007.91</v>
      </c>
      <c r="E187" s="49">
        <v>2126.5100000000002</v>
      </c>
      <c r="F187" s="49">
        <v>2222.91</v>
      </c>
      <c r="G187" s="54">
        <v>96.4</v>
      </c>
    </row>
    <row r="188" spans="1:7" x14ac:dyDescent="0.35">
      <c r="A188" s="56" t="s">
        <v>410</v>
      </c>
      <c r="B188" s="49">
        <v>1247.01</v>
      </c>
      <c r="C188" s="49">
        <v>476.4</v>
      </c>
      <c r="D188" s="49">
        <v>730.74</v>
      </c>
      <c r="E188" s="49">
        <v>1945.41</v>
      </c>
      <c r="F188" s="49">
        <v>1980.47</v>
      </c>
      <c r="G188" s="54">
        <v>35.06</v>
      </c>
    </row>
    <row r="189" spans="1:7" x14ac:dyDescent="0.35">
      <c r="A189" s="56" t="s">
        <v>411</v>
      </c>
      <c r="B189" s="49">
        <v>1455.61</v>
      </c>
      <c r="C189" s="49">
        <v>586.09</v>
      </c>
      <c r="D189" s="49">
        <v>823.12</v>
      </c>
      <c r="E189" s="49">
        <v>1616.34</v>
      </c>
      <c r="F189" s="49">
        <v>1644.84</v>
      </c>
      <c r="G189" s="54">
        <v>28.5</v>
      </c>
    </row>
    <row r="190" spans="1:7" x14ac:dyDescent="0.35">
      <c r="A190" s="56" t="s">
        <v>412</v>
      </c>
      <c r="B190" s="49">
        <v>1982.67</v>
      </c>
      <c r="C190" s="49">
        <v>793.43</v>
      </c>
      <c r="D190" s="49">
        <v>1136.32</v>
      </c>
      <c r="E190" s="49">
        <v>1632.46</v>
      </c>
      <c r="F190" s="49">
        <v>1728.89</v>
      </c>
      <c r="G190" s="54">
        <v>96.44</v>
      </c>
    </row>
    <row r="191" spans="1:7" x14ac:dyDescent="0.35">
      <c r="A191" s="56" t="s">
        <v>413</v>
      </c>
      <c r="B191" s="49">
        <v>1576.47</v>
      </c>
      <c r="C191" s="49">
        <v>682.18</v>
      </c>
      <c r="D191" s="49">
        <v>847.89</v>
      </c>
      <c r="E191" s="49">
        <v>1371.89</v>
      </c>
      <c r="F191" s="49">
        <v>1426.63</v>
      </c>
      <c r="G191" s="54">
        <v>54.74</v>
      </c>
    </row>
    <row r="192" spans="1:7" x14ac:dyDescent="0.35">
      <c r="A192" s="56" t="s">
        <v>414</v>
      </c>
      <c r="B192" s="49">
        <v>1587.54</v>
      </c>
      <c r="C192" s="49">
        <v>622.78</v>
      </c>
      <c r="D192" s="49">
        <v>924.89</v>
      </c>
      <c r="E192" s="49">
        <v>1977.95</v>
      </c>
      <c r="F192" s="49">
        <v>2023.55</v>
      </c>
      <c r="G192" s="54">
        <v>45.6</v>
      </c>
    </row>
    <row r="193" spans="1:7" x14ac:dyDescent="0.35">
      <c r="A193" s="56" t="s">
        <v>415</v>
      </c>
      <c r="B193" s="49">
        <v>1982.45</v>
      </c>
      <c r="C193" s="49">
        <v>808.13</v>
      </c>
      <c r="D193" s="49">
        <v>1121.4000000000001</v>
      </c>
      <c r="E193" s="49">
        <v>2306.3200000000002</v>
      </c>
      <c r="F193" s="49">
        <v>2361.06</v>
      </c>
      <c r="G193" s="54">
        <v>54.75</v>
      </c>
    </row>
    <row r="194" spans="1:7" x14ac:dyDescent="0.35">
      <c r="A194" s="56" t="s">
        <v>416</v>
      </c>
      <c r="B194" s="49">
        <v>1738.57</v>
      </c>
      <c r="C194" s="49">
        <v>819.36</v>
      </c>
      <c r="D194" s="49">
        <v>872.82</v>
      </c>
      <c r="E194" s="49">
        <v>2871.93</v>
      </c>
      <c r="F194" s="49">
        <v>2940.08</v>
      </c>
      <c r="G194" s="54">
        <v>68.150000000000006</v>
      </c>
    </row>
    <row r="195" spans="1:7" x14ac:dyDescent="0.35">
      <c r="A195" s="56" t="s">
        <v>417</v>
      </c>
      <c r="B195" s="49">
        <v>1572.35</v>
      </c>
      <c r="C195" s="49">
        <v>699.99</v>
      </c>
      <c r="D195" s="49">
        <v>832.49</v>
      </c>
      <c r="E195" s="49">
        <v>2284.75</v>
      </c>
      <c r="F195" s="49">
        <v>2344.7399999999998</v>
      </c>
      <c r="G195" s="54">
        <v>59.99</v>
      </c>
    </row>
    <row r="196" spans="1:7" x14ac:dyDescent="0.35">
      <c r="A196" s="56" t="s">
        <v>418</v>
      </c>
      <c r="B196" s="49">
        <v>1598.2</v>
      </c>
      <c r="C196" s="49">
        <v>764.53</v>
      </c>
      <c r="D196" s="49">
        <v>800.98</v>
      </c>
      <c r="E196" s="49">
        <v>2315.9499999999998</v>
      </c>
      <c r="F196" s="49">
        <v>2406.81</v>
      </c>
      <c r="G196" s="54">
        <v>90.86</v>
      </c>
    </row>
    <row r="197" spans="1:7" x14ac:dyDescent="0.35">
      <c r="A197" s="56" t="s">
        <v>419</v>
      </c>
      <c r="B197" s="49">
        <v>1210.69</v>
      </c>
      <c r="C197" s="49">
        <v>592.21</v>
      </c>
      <c r="D197" s="49">
        <v>576.75</v>
      </c>
      <c r="E197" s="49">
        <v>2545.86</v>
      </c>
      <c r="F197" s="49">
        <v>2595.0300000000002</v>
      </c>
      <c r="G197" s="54">
        <v>49.17</v>
      </c>
    </row>
    <row r="198" spans="1:7" x14ac:dyDescent="0.35">
      <c r="A198" s="56" t="s">
        <v>420</v>
      </c>
      <c r="B198" s="49">
        <v>1621.47</v>
      </c>
      <c r="C198" s="49">
        <v>707.64</v>
      </c>
      <c r="D198" s="49">
        <v>856.1</v>
      </c>
      <c r="E198" s="49">
        <v>2338.4699999999998</v>
      </c>
      <c r="F198" s="49">
        <v>2386.16</v>
      </c>
      <c r="G198" s="54">
        <v>47.7</v>
      </c>
    </row>
    <row r="199" spans="1:7" x14ac:dyDescent="0.35">
      <c r="A199" s="56" t="s">
        <v>421</v>
      </c>
      <c r="B199" s="49">
        <v>1921.7</v>
      </c>
      <c r="C199" s="49">
        <v>739.02</v>
      </c>
      <c r="D199" s="49">
        <v>1116.95</v>
      </c>
      <c r="E199" s="49">
        <v>2539.4499999999998</v>
      </c>
      <c r="F199" s="49">
        <v>2575.19</v>
      </c>
      <c r="G199" s="54">
        <v>35.74</v>
      </c>
    </row>
    <row r="200" spans="1:7" x14ac:dyDescent="0.35">
      <c r="A200" s="56" t="s">
        <v>422</v>
      </c>
      <c r="B200" s="49">
        <v>1495.3</v>
      </c>
      <c r="C200" s="49">
        <v>582.20000000000005</v>
      </c>
      <c r="D200" s="49">
        <v>863.36</v>
      </c>
      <c r="E200" s="49">
        <v>2864.69</v>
      </c>
      <c r="F200" s="49">
        <v>2903.45</v>
      </c>
      <c r="G200" s="54">
        <v>38.76</v>
      </c>
    </row>
    <row r="201" spans="1:7" x14ac:dyDescent="0.35">
      <c r="A201" s="56" t="s">
        <v>423</v>
      </c>
      <c r="B201" s="49">
        <v>1425.11</v>
      </c>
      <c r="C201" s="49">
        <v>542.04999999999995</v>
      </c>
      <c r="D201" s="49">
        <v>825.32</v>
      </c>
      <c r="E201" s="49">
        <v>2042.06</v>
      </c>
      <c r="F201" s="49">
        <v>2083.0500000000002</v>
      </c>
      <c r="G201" s="54">
        <v>40.98</v>
      </c>
    </row>
    <row r="202" spans="1:7" x14ac:dyDescent="0.35">
      <c r="A202" s="56" t="s">
        <v>424</v>
      </c>
      <c r="B202" s="49">
        <v>1896.08</v>
      </c>
      <c r="C202" s="49">
        <v>713.75</v>
      </c>
      <c r="D202" s="49">
        <v>1116.5999999999999</v>
      </c>
      <c r="E202" s="49">
        <v>2191.6799999999998</v>
      </c>
      <c r="F202" s="49">
        <v>2228.75</v>
      </c>
      <c r="G202" s="54">
        <v>37.08</v>
      </c>
    </row>
    <row r="203" spans="1:7" x14ac:dyDescent="0.35">
      <c r="A203" s="56" t="s">
        <v>425</v>
      </c>
      <c r="B203" s="49">
        <v>1458.43</v>
      </c>
      <c r="C203" s="49">
        <v>563.78</v>
      </c>
      <c r="D203" s="49">
        <v>836.91</v>
      </c>
      <c r="E203" s="49">
        <v>2328.41</v>
      </c>
      <c r="F203" s="49">
        <v>2356.41</v>
      </c>
      <c r="G203" s="54">
        <v>28</v>
      </c>
    </row>
    <row r="204" spans="1:7" x14ac:dyDescent="0.35">
      <c r="A204" s="56" t="s">
        <v>426</v>
      </c>
      <c r="B204" s="49">
        <v>1458.32</v>
      </c>
      <c r="C204" s="49">
        <v>589.38</v>
      </c>
      <c r="D204" s="49">
        <v>819.2</v>
      </c>
      <c r="E204" s="49">
        <v>2593.46</v>
      </c>
      <c r="F204" s="49">
        <v>2620.88</v>
      </c>
      <c r="G204" s="54">
        <v>27.41</v>
      </c>
    </row>
    <row r="205" spans="1:7" x14ac:dyDescent="0.35">
      <c r="A205" s="56" t="s">
        <v>427</v>
      </c>
      <c r="B205" s="49">
        <v>1763.06</v>
      </c>
      <c r="C205" s="49">
        <v>639.97</v>
      </c>
      <c r="D205" s="49">
        <v>1057.3499999999999</v>
      </c>
      <c r="E205" s="49">
        <v>3169.65</v>
      </c>
      <c r="F205" s="49">
        <v>3221.24</v>
      </c>
      <c r="G205" s="54">
        <v>51.59</v>
      </c>
    </row>
    <row r="206" spans="1:7" x14ac:dyDescent="0.35">
      <c r="A206" s="56" t="s">
        <v>428</v>
      </c>
      <c r="B206" s="49">
        <v>1453.07</v>
      </c>
      <c r="C206" s="49">
        <v>551.96</v>
      </c>
      <c r="D206" s="49">
        <v>843.38</v>
      </c>
      <c r="E206" s="49">
        <v>3209.38</v>
      </c>
      <c r="F206" s="49">
        <v>3250.91</v>
      </c>
      <c r="G206" s="54">
        <v>41.53</v>
      </c>
    </row>
    <row r="207" spans="1:7" x14ac:dyDescent="0.35">
      <c r="A207" s="56" t="s">
        <v>429</v>
      </c>
      <c r="B207" s="49">
        <v>1372.6</v>
      </c>
      <c r="C207" s="49">
        <v>542.04999999999995</v>
      </c>
      <c r="D207" s="49">
        <v>780.81</v>
      </c>
      <c r="E207" s="49">
        <v>3132.74</v>
      </c>
      <c r="F207" s="49">
        <v>3182.2</v>
      </c>
      <c r="G207" s="54">
        <v>49.46</v>
      </c>
    </row>
    <row r="208" spans="1:7" x14ac:dyDescent="0.35">
      <c r="A208" s="56" t="s">
        <v>430</v>
      </c>
      <c r="B208" s="49">
        <v>1476.16</v>
      </c>
      <c r="C208" s="49">
        <v>548.19000000000005</v>
      </c>
      <c r="D208" s="49">
        <v>887.03</v>
      </c>
      <c r="E208" s="49">
        <v>3080.42</v>
      </c>
      <c r="F208" s="49">
        <v>3124.13</v>
      </c>
      <c r="G208" s="54">
        <v>43.71</v>
      </c>
    </row>
    <row r="209" spans="1:7" x14ac:dyDescent="0.35">
      <c r="A209" s="56" t="s">
        <v>431</v>
      </c>
      <c r="B209" s="49">
        <v>1053.6500000000001</v>
      </c>
      <c r="C209" s="49">
        <v>446.11</v>
      </c>
      <c r="D209" s="49">
        <v>585.53</v>
      </c>
      <c r="E209" s="49">
        <v>3401.33</v>
      </c>
      <c r="F209" s="49">
        <v>3444.85</v>
      </c>
      <c r="G209" s="54">
        <v>43.53</v>
      </c>
    </row>
    <row r="210" spans="1:7" x14ac:dyDescent="0.35">
      <c r="A210" s="56" t="s">
        <v>432</v>
      </c>
      <c r="B210" s="49">
        <v>1381.21</v>
      </c>
      <c r="C210" s="49">
        <v>528.73</v>
      </c>
      <c r="D210" s="49">
        <v>809.97</v>
      </c>
      <c r="E210" s="49">
        <v>3488.51</v>
      </c>
      <c r="F210" s="49">
        <v>3541.15</v>
      </c>
      <c r="G210" s="54">
        <v>52.65</v>
      </c>
    </row>
    <row r="211" spans="1:7" x14ac:dyDescent="0.35">
      <c r="A211" s="56" t="s">
        <v>433</v>
      </c>
      <c r="B211" s="49">
        <v>1729.19</v>
      </c>
      <c r="C211" s="49">
        <v>609.69000000000005</v>
      </c>
      <c r="D211" s="49">
        <v>1062.3900000000001</v>
      </c>
      <c r="E211" s="49">
        <v>3409.09</v>
      </c>
      <c r="F211" s="49">
        <v>3432.16</v>
      </c>
      <c r="G211" s="54">
        <v>23.07</v>
      </c>
    </row>
    <row r="212" spans="1:7" x14ac:dyDescent="0.35">
      <c r="A212" s="56" t="s">
        <v>434</v>
      </c>
      <c r="B212" s="49">
        <v>1382.28</v>
      </c>
      <c r="C212" s="49">
        <v>602.82000000000005</v>
      </c>
      <c r="D212" s="49">
        <v>720.31</v>
      </c>
      <c r="E212" s="49">
        <v>4013.49</v>
      </c>
      <c r="F212" s="49">
        <v>4044.3</v>
      </c>
      <c r="G212" s="54">
        <v>30.81</v>
      </c>
    </row>
    <row r="213" spans="1:7" x14ac:dyDescent="0.35">
      <c r="A213" s="56" t="s">
        <v>435</v>
      </c>
      <c r="B213" s="49">
        <v>1637.56</v>
      </c>
      <c r="C213" s="49">
        <v>660.84</v>
      </c>
      <c r="D213" s="49">
        <v>882.87</v>
      </c>
      <c r="E213" s="49">
        <v>3526.51</v>
      </c>
      <c r="F213" s="49">
        <v>3606.31</v>
      </c>
      <c r="G213" s="54">
        <v>79.8</v>
      </c>
    </row>
    <row r="214" spans="1:7" x14ac:dyDescent="0.35">
      <c r="A214" s="56" t="s">
        <v>436</v>
      </c>
      <c r="B214" s="49">
        <v>1762.2</v>
      </c>
      <c r="C214" s="49">
        <v>714.33</v>
      </c>
      <c r="D214" s="49">
        <v>936.88</v>
      </c>
      <c r="E214" s="49">
        <v>4101.95</v>
      </c>
      <c r="F214" s="49">
        <v>4124.6000000000004</v>
      </c>
      <c r="G214" s="54">
        <v>22.66</v>
      </c>
    </row>
    <row r="215" spans="1:7" x14ac:dyDescent="0.35">
      <c r="A215" s="56" t="s">
        <v>437</v>
      </c>
      <c r="B215" s="49">
        <v>1356.27</v>
      </c>
      <c r="C215" s="49">
        <v>570.79</v>
      </c>
      <c r="D215" s="49">
        <v>721.55</v>
      </c>
      <c r="E215" s="49">
        <v>3674.12</v>
      </c>
      <c r="F215" s="49">
        <v>3705.19</v>
      </c>
      <c r="G215" s="54">
        <v>31.07</v>
      </c>
    </row>
    <row r="216" spans="1:7" x14ac:dyDescent="0.35">
      <c r="A216" s="56" t="s">
        <v>438</v>
      </c>
      <c r="B216" s="49">
        <v>1347.32</v>
      </c>
      <c r="C216" s="49">
        <v>466.16</v>
      </c>
      <c r="D216" s="49">
        <v>807.34</v>
      </c>
      <c r="E216" s="49">
        <v>3593.67</v>
      </c>
      <c r="F216" s="49">
        <v>3624.67</v>
      </c>
      <c r="G216" s="54">
        <v>31.01</v>
      </c>
    </row>
    <row r="217" spans="1:7" x14ac:dyDescent="0.35">
      <c r="A217" s="56" t="s">
        <v>439</v>
      </c>
      <c r="B217" s="49">
        <v>1467.88</v>
      </c>
      <c r="C217" s="49">
        <v>369.48</v>
      </c>
      <c r="D217" s="49">
        <v>1056.48</v>
      </c>
      <c r="E217" s="49">
        <v>3746.63</v>
      </c>
      <c r="F217" s="49">
        <v>3786.78</v>
      </c>
      <c r="G217" s="54">
        <v>40.15</v>
      </c>
    </row>
    <row r="218" spans="1:7" x14ac:dyDescent="0.35">
      <c r="A218" s="56" t="s">
        <v>440</v>
      </c>
      <c r="B218" s="49">
        <v>1223.78</v>
      </c>
      <c r="C218" s="49">
        <v>312.42</v>
      </c>
      <c r="D218" s="49">
        <v>856.5</v>
      </c>
      <c r="E218" s="49">
        <v>3748.07</v>
      </c>
      <c r="F218" s="49">
        <v>3776.07</v>
      </c>
      <c r="G218" s="54">
        <v>28</v>
      </c>
    </row>
    <row r="219" spans="1:7" x14ac:dyDescent="0.35">
      <c r="A219" s="56" t="s">
        <v>441</v>
      </c>
      <c r="B219" s="49">
        <v>1508.35</v>
      </c>
      <c r="C219" s="49">
        <v>557.75</v>
      </c>
      <c r="D219" s="49">
        <v>896.69</v>
      </c>
      <c r="E219" s="49">
        <v>3957.31</v>
      </c>
      <c r="F219" s="49">
        <v>3990.31</v>
      </c>
      <c r="G219" s="54">
        <v>33</v>
      </c>
    </row>
    <row r="220" spans="1:7" x14ac:dyDescent="0.35">
      <c r="A220" s="56" t="s">
        <v>442</v>
      </c>
      <c r="B220" s="49">
        <v>1116.99</v>
      </c>
      <c r="C220" s="49">
        <v>313.98</v>
      </c>
      <c r="D220" s="49">
        <v>797</v>
      </c>
      <c r="E220" s="49">
        <v>3666.06</v>
      </c>
      <c r="F220" s="49">
        <v>3738.78</v>
      </c>
      <c r="G220" s="54">
        <v>72.709999999999994</v>
      </c>
    </row>
    <row r="221" spans="1:7" x14ac:dyDescent="0.35">
      <c r="A221" s="56" t="s">
        <v>443</v>
      </c>
      <c r="B221" s="49">
        <v>994.86</v>
      </c>
      <c r="C221" s="49">
        <v>486.21</v>
      </c>
      <c r="D221" s="49">
        <v>508.65</v>
      </c>
      <c r="E221" s="49">
        <v>3584.7</v>
      </c>
      <c r="F221" s="49">
        <v>3641.96</v>
      </c>
      <c r="G221" s="54">
        <v>57.27</v>
      </c>
    </row>
    <row r="222" spans="1:7" x14ac:dyDescent="0.35">
      <c r="A222" s="56" t="s">
        <v>444</v>
      </c>
      <c r="B222" s="49">
        <v>1244.23</v>
      </c>
      <c r="C222" s="49">
        <v>474.11</v>
      </c>
      <c r="D222" s="49">
        <v>770.11</v>
      </c>
      <c r="E222" s="49">
        <v>3865.19</v>
      </c>
      <c r="F222" s="49">
        <v>3913.95</v>
      </c>
      <c r="G222" s="54">
        <v>48.76</v>
      </c>
    </row>
    <row r="223" spans="1:7" x14ac:dyDescent="0.35">
      <c r="A223" s="56" t="s">
        <v>445</v>
      </c>
      <c r="B223" s="49">
        <v>1514.51</v>
      </c>
      <c r="C223" s="49">
        <v>389.69</v>
      </c>
      <c r="D223" s="49">
        <v>1124.82</v>
      </c>
      <c r="E223" s="49">
        <v>4402.28</v>
      </c>
      <c r="F223" s="49">
        <v>4483.2299999999996</v>
      </c>
      <c r="G223" s="54">
        <v>80.95</v>
      </c>
    </row>
    <row r="224" spans="1:7" x14ac:dyDescent="0.35">
      <c r="A224" s="56" t="s">
        <v>446</v>
      </c>
      <c r="B224" s="49">
        <v>1196.4100000000001</v>
      </c>
      <c r="C224" s="49">
        <v>353.73</v>
      </c>
      <c r="D224" s="49">
        <v>835.95</v>
      </c>
      <c r="E224" s="49">
        <v>4646.62</v>
      </c>
      <c r="F224" s="49">
        <v>4697.83</v>
      </c>
      <c r="G224" s="54">
        <v>51.2</v>
      </c>
    </row>
    <row r="225" spans="1:7" x14ac:dyDescent="0.35">
      <c r="A225" s="56" t="s">
        <v>447</v>
      </c>
      <c r="B225" s="49">
        <v>1034.6199999999999</v>
      </c>
      <c r="C225" s="49">
        <v>348.77</v>
      </c>
      <c r="D225" s="49">
        <v>674.67</v>
      </c>
      <c r="E225" s="49">
        <v>3980.81</v>
      </c>
      <c r="F225" s="49">
        <v>4028.51</v>
      </c>
      <c r="G225" s="54">
        <v>47.7</v>
      </c>
    </row>
    <row r="226" spans="1:7" x14ac:dyDescent="0.35">
      <c r="A226" s="56" t="s">
        <v>448</v>
      </c>
      <c r="B226" s="49">
        <v>1193.83</v>
      </c>
      <c r="C226" s="49">
        <v>421.91</v>
      </c>
      <c r="D226" s="49">
        <v>756.91</v>
      </c>
      <c r="E226" s="49">
        <v>4619.33</v>
      </c>
      <c r="F226" s="49">
        <v>4647.63</v>
      </c>
      <c r="G226" s="54">
        <v>28.3</v>
      </c>
    </row>
    <row r="227" spans="1:7" x14ac:dyDescent="0.35">
      <c r="A227" s="56" t="s">
        <v>449</v>
      </c>
      <c r="B227" s="49">
        <v>950.32</v>
      </c>
      <c r="C227" s="49">
        <v>342.44</v>
      </c>
      <c r="D227" s="49">
        <v>585.41</v>
      </c>
      <c r="E227" s="49">
        <v>4664.93</v>
      </c>
      <c r="F227" s="49">
        <v>4693.3900000000003</v>
      </c>
      <c r="G227" s="54">
        <v>28.46</v>
      </c>
    </row>
    <row r="228" spans="1:7" x14ac:dyDescent="0.35">
      <c r="A228" s="56" t="s">
        <v>450</v>
      </c>
      <c r="B228" s="49">
        <v>879.83</v>
      </c>
      <c r="C228" s="49">
        <v>207.62</v>
      </c>
      <c r="D228" s="49">
        <v>647.28</v>
      </c>
      <c r="E228" s="49">
        <v>4228.95</v>
      </c>
      <c r="F228" s="49">
        <v>4250.9799999999996</v>
      </c>
      <c r="G228" s="54">
        <v>22.02</v>
      </c>
    </row>
    <row r="229" spans="1:7" x14ac:dyDescent="0.35">
      <c r="A229" s="56" t="s">
        <v>451</v>
      </c>
      <c r="B229" s="49">
        <v>1027.6199999999999</v>
      </c>
      <c r="C229" s="49">
        <v>235.18</v>
      </c>
      <c r="D229" s="49">
        <v>777.96</v>
      </c>
      <c r="E229" s="49">
        <v>4215.76</v>
      </c>
      <c r="F229" s="49">
        <v>4260.33</v>
      </c>
      <c r="G229" s="54">
        <v>44.58</v>
      </c>
    </row>
    <row r="230" spans="1:7" x14ac:dyDescent="0.35">
      <c r="A230" s="56" t="s">
        <v>452</v>
      </c>
      <c r="B230" s="49">
        <v>799.08</v>
      </c>
      <c r="C230" s="49">
        <v>169.68</v>
      </c>
      <c r="D230" s="49">
        <v>629.4</v>
      </c>
      <c r="E230" s="49">
        <v>3979.75</v>
      </c>
      <c r="F230" s="49">
        <v>4071.64</v>
      </c>
      <c r="G230" s="54">
        <v>91.89</v>
      </c>
    </row>
    <row r="231" spans="1:7" x14ac:dyDescent="0.35">
      <c r="A231" s="56" t="s">
        <v>453</v>
      </c>
      <c r="B231" s="49">
        <v>986.72</v>
      </c>
      <c r="C231" s="49">
        <v>305.39</v>
      </c>
      <c r="D231" s="49">
        <v>681.34</v>
      </c>
      <c r="E231" s="49">
        <v>4111.3900000000003</v>
      </c>
      <c r="F231" s="49">
        <v>4161.6499999999996</v>
      </c>
      <c r="G231" s="54">
        <v>50.26</v>
      </c>
    </row>
    <row r="232" spans="1:7" x14ac:dyDescent="0.35">
      <c r="A232" s="56" t="s">
        <v>454</v>
      </c>
      <c r="B232" s="49">
        <v>945.42</v>
      </c>
      <c r="C232" s="49">
        <v>353.99</v>
      </c>
      <c r="D232" s="49">
        <v>591.42999999999995</v>
      </c>
      <c r="E232" s="49">
        <v>3716.85</v>
      </c>
      <c r="F232" s="49">
        <v>3760.06</v>
      </c>
      <c r="G232" s="54">
        <v>43.21</v>
      </c>
    </row>
    <row r="233" spans="1:7" x14ac:dyDescent="0.35">
      <c r="A233" s="56" t="s">
        <v>455</v>
      </c>
      <c r="B233" s="49">
        <v>764.35</v>
      </c>
      <c r="C233" s="49">
        <v>261.26</v>
      </c>
      <c r="D233" s="49">
        <v>503.09</v>
      </c>
      <c r="E233" s="49">
        <v>4278.42</v>
      </c>
      <c r="F233" s="49">
        <v>4321.1099999999997</v>
      </c>
      <c r="G233" s="54">
        <v>42.69</v>
      </c>
    </row>
    <row r="234" spans="1:7" x14ac:dyDescent="0.35">
      <c r="A234" s="56" t="s">
        <v>456</v>
      </c>
      <c r="B234" s="49">
        <v>954.64</v>
      </c>
      <c r="C234" s="49">
        <v>328.19</v>
      </c>
      <c r="D234" s="49">
        <v>626.44000000000005</v>
      </c>
      <c r="E234" s="49">
        <v>3694.12</v>
      </c>
      <c r="F234" s="49">
        <v>3742.35</v>
      </c>
      <c r="G234" s="54">
        <v>48.23</v>
      </c>
    </row>
    <row r="235" spans="1:7" x14ac:dyDescent="0.35">
      <c r="A235" s="56" t="s">
        <v>457</v>
      </c>
      <c r="B235" s="49">
        <v>1114.47</v>
      </c>
      <c r="C235" s="49">
        <v>342.06</v>
      </c>
      <c r="D235" s="49">
        <v>772.4</v>
      </c>
      <c r="E235" s="49">
        <v>4552.28</v>
      </c>
      <c r="F235" s="49">
        <v>4589.95</v>
      </c>
      <c r="G235" s="54">
        <v>37.67</v>
      </c>
    </row>
    <row r="236" spans="1:7" x14ac:dyDescent="0.35">
      <c r="A236" s="56" t="s">
        <v>458</v>
      </c>
      <c r="B236" s="49">
        <v>812.12</v>
      </c>
      <c r="C236" s="49">
        <v>206.72</v>
      </c>
      <c r="D236" s="49">
        <v>605.4</v>
      </c>
      <c r="E236" s="49">
        <v>3736.58</v>
      </c>
      <c r="F236" s="49">
        <v>3780.23</v>
      </c>
      <c r="G236" s="54">
        <v>43.65</v>
      </c>
    </row>
    <row r="237" spans="1:7" x14ac:dyDescent="0.35">
      <c r="A237" s="56" t="s">
        <v>459</v>
      </c>
      <c r="B237" s="49">
        <v>1025.0899999999999</v>
      </c>
      <c r="C237" s="49">
        <v>315.49</v>
      </c>
      <c r="D237" s="49">
        <v>709.61</v>
      </c>
      <c r="E237" s="49">
        <v>4129.28</v>
      </c>
      <c r="F237" s="49">
        <v>4148.04</v>
      </c>
      <c r="G237" s="54">
        <v>18.760000000000002</v>
      </c>
    </row>
    <row r="238" spans="1:7" x14ac:dyDescent="0.35">
      <c r="A238" s="56" t="s">
        <v>460</v>
      </c>
      <c r="B238" s="49">
        <v>1171.4100000000001</v>
      </c>
      <c r="C238" s="49">
        <v>414.25</v>
      </c>
      <c r="D238" s="49">
        <v>757.16</v>
      </c>
      <c r="E238" s="49">
        <v>2686.51</v>
      </c>
      <c r="F238" s="49">
        <v>2703.23</v>
      </c>
      <c r="G238" s="54">
        <v>16.72</v>
      </c>
    </row>
    <row r="239" spans="1:7" x14ac:dyDescent="0.35">
      <c r="A239" s="56" t="s">
        <v>461</v>
      </c>
      <c r="B239" s="49">
        <v>882.41</v>
      </c>
      <c r="C239" s="49">
        <v>230.84</v>
      </c>
      <c r="D239" s="49">
        <v>651.57000000000005</v>
      </c>
      <c r="E239" s="49">
        <v>3217.66</v>
      </c>
      <c r="F239" s="49">
        <v>3234</v>
      </c>
      <c r="G239" s="54">
        <v>16.34</v>
      </c>
    </row>
    <row r="240" spans="1:7" x14ac:dyDescent="0.35">
      <c r="A240" s="56" t="s">
        <v>462</v>
      </c>
      <c r="B240" s="49">
        <v>965.46</v>
      </c>
      <c r="C240" s="49">
        <v>278.11</v>
      </c>
      <c r="D240" s="49">
        <v>687.36</v>
      </c>
      <c r="E240" s="49">
        <v>2445.77</v>
      </c>
      <c r="F240" s="49">
        <v>2512.75</v>
      </c>
      <c r="G240" s="54">
        <v>66.97</v>
      </c>
    </row>
    <row r="241" spans="1:7" x14ac:dyDescent="0.35">
      <c r="A241" s="56" t="s">
        <v>463</v>
      </c>
      <c r="B241" s="49">
        <v>1181.72</v>
      </c>
      <c r="C241" s="49">
        <v>407.41</v>
      </c>
      <c r="D241" s="49">
        <v>774.32</v>
      </c>
      <c r="E241" s="49">
        <v>3050.11</v>
      </c>
      <c r="F241" s="49">
        <v>3079.06</v>
      </c>
      <c r="G241" s="54">
        <v>28.95</v>
      </c>
    </row>
    <row r="242" spans="1:7" x14ac:dyDescent="0.35">
      <c r="A242" s="56" t="s">
        <v>464</v>
      </c>
      <c r="B242" s="49">
        <v>1037.9000000000001</v>
      </c>
      <c r="C242" s="49">
        <v>320.08999999999997</v>
      </c>
      <c r="D242" s="49">
        <v>717.81</v>
      </c>
      <c r="E242" s="49">
        <v>3059.1</v>
      </c>
      <c r="F242" s="49">
        <v>3096.7</v>
      </c>
      <c r="G242" s="54">
        <v>37.6</v>
      </c>
    </row>
    <row r="243" spans="1:7" x14ac:dyDescent="0.35">
      <c r="A243" s="56" t="s">
        <v>465</v>
      </c>
      <c r="B243" s="49">
        <v>910.05</v>
      </c>
      <c r="C243" s="49">
        <v>263.45999999999998</v>
      </c>
      <c r="D243" s="49">
        <v>646.59</v>
      </c>
      <c r="E243" s="49">
        <v>3439.67</v>
      </c>
      <c r="F243" s="49">
        <v>3473.91</v>
      </c>
      <c r="G243" s="54">
        <v>34.25</v>
      </c>
    </row>
    <row r="244" spans="1:7" x14ac:dyDescent="0.35">
      <c r="A244" s="56" t="s">
        <v>466</v>
      </c>
      <c r="B244" s="49">
        <v>828</v>
      </c>
      <c r="C244" s="49">
        <v>317.23</v>
      </c>
      <c r="D244" s="49">
        <v>510.77</v>
      </c>
      <c r="E244" s="49">
        <v>3510.42</v>
      </c>
      <c r="F244" s="49">
        <v>3543.67</v>
      </c>
      <c r="G244" s="54">
        <v>33.25</v>
      </c>
    </row>
    <row r="245" spans="1:7" x14ac:dyDescent="0.35">
      <c r="A245" s="56" t="s">
        <v>467</v>
      </c>
      <c r="B245" s="49">
        <v>742.45</v>
      </c>
      <c r="C245" s="49">
        <v>243.81</v>
      </c>
      <c r="D245" s="49">
        <v>498.64</v>
      </c>
      <c r="E245" s="49">
        <v>3692.73</v>
      </c>
      <c r="F245" s="49">
        <v>3732.8</v>
      </c>
      <c r="G245" s="54">
        <v>40.07</v>
      </c>
    </row>
    <row r="246" spans="1:7" x14ac:dyDescent="0.35">
      <c r="A246" s="56" t="s">
        <v>468</v>
      </c>
      <c r="B246" s="49">
        <v>1111.27</v>
      </c>
      <c r="C246" s="49">
        <v>341.39</v>
      </c>
      <c r="D246" s="49">
        <v>769.89</v>
      </c>
      <c r="E246" s="49">
        <v>3241.8</v>
      </c>
      <c r="F246" s="49">
        <v>3276.21</v>
      </c>
      <c r="G246" s="54">
        <v>34.42</v>
      </c>
    </row>
    <row r="247" spans="1:7" x14ac:dyDescent="0.35">
      <c r="A247" s="56" t="s">
        <v>469</v>
      </c>
      <c r="B247" s="49">
        <v>1267.73</v>
      </c>
      <c r="C247" s="49">
        <v>394.89</v>
      </c>
      <c r="D247" s="49">
        <v>872.83</v>
      </c>
      <c r="E247" s="49">
        <v>2771.88</v>
      </c>
      <c r="F247" s="49">
        <v>2807.91</v>
      </c>
      <c r="G247" s="54">
        <v>36.020000000000003</v>
      </c>
    </row>
    <row r="248" spans="1:7" x14ac:dyDescent="0.35">
      <c r="A248" s="56" t="s">
        <v>470</v>
      </c>
      <c r="B248" s="49">
        <v>762.72</v>
      </c>
      <c r="C248" s="49">
        <v>282.68</v>
      </c>
      <c r="D248" s="49">
        <v>480.04</v>
      </c>
      <c r="E248" s="49">
        <v>1713.85</v>
      </c>
      <c r="F248" s="49">
        <v>1736.39</v>
      </c>
      <c r="G248" s="54">
        <v>22.54</v>
      </c>
    </row>
    <row r="249" spans="1:7" x14ac:dyDescent="0.35">
      <c r="A249" s="56" t="s">
        <v>471</v>
      </c>
      <c r="B249" s="49">
        <v>813.21</v>
      </c>
      <c r="C249" s="49">
        <v>274.43</v>
      </c>
      <c r="D249" s="49">
        <v>538.78</v>
      </c>
      <c r="E249" s="49">
        <v>1763.45</v>
      </c>
      <c r="F249" s="49">
        <v>1785.59</v>
      </c>
      <c r="G249" s="54">
        <v>22.14</v>
      </c>
    </row>
    <row r="250" spans="1:7" x14ac:dyDescent="0.35">
      <c r="A250" s="56" t="s">
        <v>472</v>
      </c>
      <c r="B250" s="49">
        <v>864.56</v>
      </c>
      <c r="C250" s="49">
        <v>322.61</v>
      </c>
      <c r="D250" s="49">
        <v>541.95000000000005</v>
      </c>
      <c r="E250" s="49">
        <v>1154.79</v>
      </c>
      <c r="F250" s="49">
        <v>1185.24</v>
      </c>
      <c r="G250" s="54">
        <v>30.44</v>
      </c>
    </row>
    <row r="251" spans="1:7" x14ac:dyDescent="0.35">
      <c r="A251" s="56" t="s">
        <v>473</v>
      </c>
      <c r="B251" s="49">
        <v>497.07</v>
      </c>
      <c r="C251" s="49">
        <v>140.30000000000001</v>
      </c>
      <c r="D251" s="49">
        <v>356.77</v>
      </c>
      <c r="E251" s="49">
        <v>1250.21</v>
      </c>
      <c r="F251" s="49">
        <v>1298.23</v>
      </c>
      <c r="G251" s="54">
        <v>48.03</v>
      </c>
    </row>
    <row r="252" spans="1:7" x14ac:dyDescent="0.35">
      <c r="A252" s="56" t="s">
        <v>474</v>
      </c>
      <c r="B252" s="49">
        <v>377.89</v>
      </c>
      <c r="C252" s="49">
        <v>105.08</v>
      </c>
      <c r="D252" s="49">
        <v>272.81</v>
      </c>
      <c r="E252" s="49">
        <v>1477.21</v>
      </c>
      <c r="F252" s="49">
        <v>1495.49</v>
      </c>
      <c r="G252" s="54">
        <v>18.28</v>
      </c>
    </row>
    <row r="253" spans="1:7" x14ac:dyDescent="0.35">
      <c r="A253" s="56" t="s">
        <v>475</v>
      </c>
      <c r="B253" s="49">
        <v>549.5</v>
      </c>
      <c r="C253" s="49">
        <v>174.6</v>
      </c>
      <c r="D253" s="49">
        <v>374.9</v>
      </c>
      <c r="E253" s="49">
        <v>1059.4000000000001</v>
      </c>
      <c r="F253" s="49">
        <v>1096.8</v>
      </c>
      <c r="G253" s="54">
        <v>37.4</v>
      </c>
    </row>
    <row r="254" spans="1:7" x14ac:dyDescent="0.35">
      <c r="A254" s="56" t="s">
        <v>476</v>
      </c>
      <c r="B254" s="49">
        <v>582.24</v>
      </c>
      <c r="C254" s="49">
        <v>174.96</v>
      </c>
      <c r="D254" s="49">
        <v>407.27</v>
      </c>
      <c r="E254" s="49">
        <v>1452.38</v>
      </c>
      <c r="F254" s="49">
        <v>1492.43</v>
      </c>
      <c r="G254" s="54">
        <v>40.06</v>
      </c>
    </row>
    <row r="255" spans="1:7" x14ac:dyDescent="0.35">
      <c r="A255" s="56" t="s">
        <v>477</v>
      </c>
      <c r="B255" s="49">
        <v>571.22</v>
      </c>
      <c r="C255" s="49">
        <v>162.41999999999999</v>
      </c>
      <c r="D255" s="49">
        <v>408.81</v>
      </c>
      <c r="E255" s="49">
        <v>1373.09</v>
      </c>
      <c r="F255" s="49">
        <v>1402.48</v>
      </c>
      <c r="G255" s="54">
        <v>29.39</v>
      </c>
    </row>
    <row r="256" spans="1:7" x14ac:dyDescent="0.35">
      <c r="A256" s="56" t="s">
        <v>478</v>
      </c>
      <c r="B256" s="49">
        <v>458.16</v>
      </c>
      <c r="C256" s="49">
        <v>166.55</v>
      </c>
      <c r="D256" s="49">
        <v>291.61</v>
      </c>
      <c r="E256" s="49">
        <v>1181.8900000000001</v>
      </c>
      <c r="F256" s="49">
        <v>1208.5</v>
      </c>
      <c r="G256" s="54">
        <v>26.61</v>
      </c>
    </row>
    <row r="257" spans="1:10" x14ac:dyDescent="0.35">
      <c r="A257" s="56" t="s">
        <v>479</v>
      </c>
      <c r="B257" s="49">
        <v>300.24</v>
      </c>
      <c r="C257" s="49">
        <v>2.4300000000000002</v>
      </c>
      <c r="D257" s="49">
        <v>297.81</v>
      </c>
      <c r="E257" s="49">
        <v>941.81</v>
      </c>
      <c r="F257" s="49">
        <v>977.93</v>
      </c>
      <c r="G257" s="54">
        <v>36.130000000000003</v>
      </c>
    </row>
    <row r="258" spans="1:10" x14ac:dyDescent="0.35">
      <c r="A258" s="56" t="s">
        <v>480</v>
      </c>
      <c r="B258" s="49">
        <v>335.11</v>
      </c>
      <c r="C258" s="49">
        <v>2.0099999999999998</v>
      </c>
      <c r="D258" s="49">
        <v>333.11</v>
      </c>
      <c r="E258" s="49">
        <v>1162.72</v>
      </c>
      <c r="F258" s="49">
        <v>1195.8</v>
      </c>
      <c r="G258" s="54">
        <v>33.08</v>
      </c>
    </row>
    <row r="259" spans="1:10" x14ac:dyDescent="0.35">
      <c r="A259" s="56" t="s">
        <v>481</v>
      </c>
      <c r="B259" s="49">
        <v>365.25</v>
      </c>
      <c r="C259" s="49">
        <v>2.13</v>
      </c>
      <c r="D259" s="49">
        <v>363.13</v>
      </c>
      <c r="E259" s="49">
        <v>688.39</v>
      </c>
      <c r="F259" s="49">
        <v>721.7</v>
      </c>
      <c r="G259" s="54">
        <v>33.32</v>
      </c>
    </row>
    <row r="260" spans="1:10" x14ac:dyDescent="0.35">
      <c r="A260" s="56" t="s">
        <v>482</v>
      </c>
      <c r="B260" s="49">
        <v>296.44</v>
      </c>
      <c r="C260" s="49">
        <v>2.19</v>
      </c>
      <c r="D260" s="49">
        <v>294.25</v>
      </c>
      <c r="E260" s="49">
        <v>280.58999999999997</v>
      </c>
      <c r="F260" s="49">
        <v>310.95</v>
      </c>
      <c r="G260" s="54">
        <v>30.36</v>
      </c>
    </row>
    <row r="261" spans="1:10" x14ac:dyDescent="0.35">
      <c r="A261" s="56" t="s">
        <v>483</v>
      </c>
      <c r="B261" s="49">
        <v>332.19</v>
      </c>
      <c r="C261" s="49">
        <v>1.44</v>
      </c>
      <c r="D261" s="49">
        <v>330.75</v>
      </c>
      <c r="E261" s="49">
        <v>726.37</v>
      </c>
      <c r="F261" s="49">
        <v>738.84</v>
      </c>
      <c r="G261" s="54">
        <v>12.46</v>
      </c>
    </row>
    <row r="262" spans="1:10" x14ac:dyDescent="0.35">
      <c r="A262" s="56" t="s">
        <v>484</v>
      </c>
      <c r="B262" s="49">
        <v>333.77</v>
      </c>
      <c r="C262" s="49">
        <v>2.02</v>
      </c>
      <c r="D262" s="49">
        <v>331.75</v>
      </c>
      <c r="E262" s="49">
        <v>473.14</v>
      </c>
      <c r="F262" s="49">
        <v>506.7</v>
      </c>
      <c r="G262" s="54">
        <v>33.56</v>
      </c>
    </row>
    <row r="263" spans="1:10" x14ac:dyDescent="0.35">
      <c r="A263" s="56" t="s">
        <v>485</v>
      </c>
      <c r="B263" s="49">
        <v>340.27</v>
      </c>
      <c r="C263" s="49">
        <v>1.33</v>
      </c>
      <c r="D263" s="49">
        <v>338.94</v>
      </c>
      <c r="E263" s="49">
        <v>430.19</v>
      </c>
      <c r="F263" s="49">
        <v>447.16</v>
      </c>
      <c r="G263" s="54">
        <v>16.97</v>
      </c>
    </row>
    <row r="264" spans="1:10" x14ac:dyDescent="0.35">
      <c r="A264" s="56" t="s">
        <v>486</v>
      </c>
      <c r="B264" s="49">
        <v>330.44</v>
      </c>
      <c r="C264" s="49">
        <v>1.66</v>
      </c>
      <c r="D264" s="49">
        <v>328.78</v>
      </c>
      <c r="E264" s="49">
        <v>511.15</v>
      </c>
      <c r="F264" s="49">
        <v>566.85</v>
      </c>
      <c r="G264" s="54">
        <v>55.7</v>
      </c>
    </row>
    <row r="265" spans="1:10" x14ac:dyDescent="0.35">
      <c r="A265" s="56" t="s">
        <v>487</v>
      </c>
      <c r="B265" s="49">
        <v>356.24</v>
      </c>
      <c r="C265" s="49">
        <v>2.02</v>
      </c>
      <c r="D265" s="49">
        <v>354.22</v>
      </c>
      <c r="E265" s="49">
        <v>616.12</v>
      </c>
      <c r="F265" s="49">
        <v>680.22</v>
      </c>
      <c r="G265" s="54">
        <v>64.11</v>
      </c>
    </row>
    <row r="266" spans="1:10" x14ac:dyDescent="0.35">
      <c r="A266" s="56" t="s">
        <v>488</v>
      </c>
      <c r="B266" s="49">
        <v>425.62</v>
      </c>
      <c r="C266" s="49">
        <v>1.68</v>
      </c>
      <c r="D266" s="49">
        <v>423.94</v>
      </c>
      <c r="E266" s="49">
        <v>892.99</v>
      </c>
      <c r="F266" s="49">
        <v>939.31</v>
      </c>
      <c r="G266" s="54">
        <v>46.32</v>
      </c>
      <c r="J266" s="49"/>
    </row>
    <row r="267" spans="1:10" x14ac:dyDescent="0.35">
      <c r="A267" s="56" t="s">
        <v>489</v>
      </c>
      <c r="B267" s="49">
        <v>412.93</v>
      </c>
      <c r="C267" s="49">
        <v>1.64</v>
      </c>
      <c r="D267" s="49">
        <v>411.29</v>
      </c>
      <c r="E267" s="49">
        <v>793.35</v>
      </c>
      <c r="F267" s="49">
        <v>844.8</v>
      </c>
      <c r="G267" s="54">
        <v>51.45</v>
      </c>
      <c r="J267" s="49"/>
    </row>
    <row r="268" spans="1:10" x14ac:dyDescent="0.35">
      <c r="A268" s="56" t="s">
        <v>490</v>
      </c>
      <c r="B268" s="49">
        <v>349.29</v>
      </c>
      <c r="C268" s="49">
        <v>1.24</v>
      </c>
      <c r="D268" s="49">
        <v>348.05</v>
      </c>
      <c r="E268" s="49">
        <v>953.47</v>
      </c>
      <c r="F268" s="49">
        <v>983.45</v>
      </c>
      <c r="G268" s="54">
        <v>29.98</v>
      </c>
      <c r="J268" s="49"/>
    </row>
    <row r="269" spans="1:10" x14ac:dyDescent="0.35">
      <c r="A269" s="56" t="s">
        <v>491</v>
      </c>
      <c r="B269" s="49">
        <v>227.93</v>
      </c>
      <c r="C269" s="49">
        <v>1.27</v>
      </c>
      <c r="D269" s="49">
        <v>226.65</v>
      </c>
      <c r="E269" s="49">
        <v>787.14</v>
      </c>
      <c r="F269" s="49">
        <v>821.97</v>
      </c>
      <c r="G269" s="54">
        <v>34.83</v>
      </c>
      <c r="J269" s="49"/>
    </row>
    <row r="270" spans="1:10" x14ac:dyDescent="0.35">
      <c r="A270" s="56" t="s">
        <v>492</v>
      </c>
      <c r="B270" s="49">
        <v>346.53</v>
      </c>
      <c r="C270" s="49">
        <v>1.69</v>
      </c>
      <c r="D270" s="49">
        <v>344.84</v>
      </c>
      <c r="E270" s="49">
        <v>780.15</v>
      </c>
      <c r="F270" s="49">
        <v>816.99</v>
      </c>
      <c r="G270" s="54">
        <v>36.85</v>
      </c>
      <c r="J270" s="49"/>
    </row>
    <row r="271" spans="1:10" x14ac:dyDescent="0.35">
      <c r="A271" s="56" t="s">
        <v>493</v>
      </c>
      <c r="B271" s="49">
        <v>313.85000000000002</v>
      </c>
      <c r="C271" s="49">
        <v>2.13</v>
      </c>
      <c r="D271" s="49">
        <v>311.72000000000003</v>
      </c>
      <c r="E271" s="49">
        <v>724.6</v>
      </c>
      <c r="F271" s="49">
        <v>773.24</v>
      </c>
      <c r="G271" s="54">
        <v>48.64</v>
      </c>
      <c r="J271" s="49"/>
    </row>
    <row r="272" spans="1:10" x14ac:dyDescent="0.35">
      <c r="A272" s="56" t="s">
        <v>494</v>
      </c>
      <c r="B272" s="49">
        <v>220.07</v>
      </c>
      <c r="C272" s="49">
        <v>1.56</v>
      </c>
      <c r="D272" s="49">
        <v>218.51</v>
      </c>
      <c r="E272" s="49">
        <v>659.51</v>
      </c>
      <c r="F272" s="49">
        <v>700.51</v>
      </c>
      <c r="G272" s="54">
        <v>41</v>
      </c>
      <c r="J272" s="49"/>
    </row>
    <row r="273" spans="1:10" x14ac:dyDescent="0.35">
      <c r="A273" s="56" t="s">
        <v>495</v>
      </c>
      <c r="B273" s="49">
        <v>224.65</v>
      </c>
      <c r="C273" s="49">
        <v>2.06</v>
      </c>
      <c r="D273" s="49">
        <v>222.6</v>
      </c>
      <c r="E273" s="49">
        <v>475.71</v>
      </c>
      <c r="F273" s="49">
        <v>509.61</v>
      </c>
      <c r="G273" s="54">
        <v>33.89</v>
      </c>
      <c r="J273" s="49"/>
    </row>
    <row r="274" spans="1:10" x14ac:dyDescent="0.35">
      <c r="A274" s="56" t="s">
        <v>496</v>
      </c>
      <c r="B274" s="49">
        <v>262.88</v>
      </c>
      <c r="C274" s="49">
        <v>1.76</v>
      </c>
      <c r="D274" s="49">
        <v>261.11</v>
      </c>
      <c r="E274" s="49">
        <v>446.27</v>
      </c>
      <c r="F274" s="49">
        <v>471.25</v>
      </c>
      <c r="G274" s="54">
        <v>24.98</v>
      </c>
      <c r="J274" s="49"/>
    </row>
    <row r="275" spans="1:10" x14ac:dyDescent="0.35">
      <c r="A275" s="56" t="s">
        <v>497</v>
      </c>
      <c r="B275" s="49">
        <v>230</v>
      </c>
      <c r="C275" s="49">
        <v>1.66</v>
      </c>
      <c r="D275" s="49">
        <v>228.34</v>
      </c>
      <c r="E275" s="49">
        <v>441.26</v>
      </c>
      <c r="F275" s="49">
        <v>474.08</v>
      </c>
      <c r="G275" s="54">
        <v>32.82</v>
      </c>
      <c r="J275" s="49"/>
    </row>
    <row r="276" spans="1:10" x14ac:dyDescent="0.35">
      <c r="A276" s="56" t="s">
        <v>498</v>
      </c>
      <c r="B276" s="49">
        <v>238.57</v>
      </c>
      <c r="C276" s="49">
        <v>1.51</v>
      </c>
      <c r="D276" s="49">
        <v>237.06</v>
      </c>
      <c r="E276" s="49">
        <v>546.37</v>
      </c>
      <c r="F276" s="49">
        <v>591.57000000000005</v>
      </c>
      <c r="G276" s="54">
        <v>45.2</v>
      </c>
      <c r="J276" s="49"/>
    </row>
    <row r="277" spans="1:10" x14ac:dyDescent="0.35">
      <c r="A277" s="56" t="s">
        <v>499</v>
      </c>
      <c r="B277" s="49">
        <v>252.52</v>
      </c>
      <c r="C277" s="49">
        <v>1.87</v>
      </c>
      <c r="D277" s="49">
        <v>250.65</v>
      </c>
      <c r="E277" s="49">
        <v>732.85</v>
      </c>
      <c r="F277" s="49">
        <v>796.34</v>
      </c>
      <c r="G277" s="54">
        <v>63.49</v>
      </c>
      <c r="J277" s="49"/>
    </row>
    <row r="278" spans="1:10" x14ac:dyDescent="0.35">
      <c r="A278" s="56" t="s">
        <v>500</v>
      </c>
      <c r="B278" s="49">
        <v>236.12</v>
      </c>
      <c r="C278" s="49">
        <v>1.81</v>
      </c>
      <c r="D278" s="49">
        <v>234.3</v>
      </c>
      <c r="E278" s="49">
        <v>861.13</v>
      </c>
      <c r="F278" s="49">
        <v>908.21</v>
      </c>
      <c r="G278" s="54">
        <v>47.08</v>
      </c>
      <c r="J278" s="49"/>
    </row>
    <row r="279" spans="1:10" x14ac:dyDescent="0.35">
      <c r="A279" s="56" t="s">
        <v>501</v>
      </c>
      <c r="B279" s="49">
        <v>254.39</v>
      </c>
      <c r="C279" s="49">
        <v>1.54</v>
      </c>
      <c r="D279" s="49">
        <v>252.84</v>
      </c>
      <c r="E279" s="49">
        <v>674.02</v>
      </c>
      <c r="F279" s="49">
        <v>719.81</v>
      </c>
      <c r="G279" s="54">
        <v>45.79</v>
      </c>
      <c r="J279" s="49"/>
    </row>
    <row r="280" spans="1:10" x14ac:dyDescent="0.35">
      <c r="A280" s="56" t="s">
        <v>502</v>
      </c>
      <c r="B280" s="49">
        <v>233.56</v>
      </c>
      <c r="C280" s="49">
        <v>1.2</v>
      </c>
      <c r="D280" s="49">
        <v>232.36</v>
      </c>
      <c r="E280" s="49">
        <v>874</v>
      </c>
      <c r="F280" s="49">
        <v>914.33</v>
      </c>
      <c r="G280" s="54">
        <v>40.340000000000003</v>
      </c>
      <c r="J280" s="49"/>
    </row>
    <row r="281" spans="1:10" x14ac:dyDescent="0.35">
      <c r="A281" s="56" t="s">
        <v>503</v>
      </c>
      <c r="B281" s="49">
        <v>159.07</v>
      </c>
      <c r="C281" s="49">
        <v>1.48</v>
      </c>
      <c r="D281" s="49">
        <v>157.58000000000001</v>
      </c>
      <c r="E281" s="49">
        <v>1385.41</v>
      </c>
      <c r="F281" s="49">
        <v>1451.18</v>
      </c>
      <c r="G281" s="54">
        <v>65.760000000000005</v>
      </c>
      <c r="J281" s="49"/>
    </row>
    <row r="282" spans="1:10" x14ac:dyDescent="0.35">
      <c r="A282" s="56" t="s">
        <v>504</v>
      </c>
      <c r="B282" s="49">
        <v>262.27</v>
      </c>
      <c r="C282" s="49">
        <v>1.24</v>
      </c>
      <c r="D282" s="49">
        <v>261.02999999999997</v>
      </c>
      <c r="E282" s="49">
        <v>778.58</v>
      </c>
      <c r="F282" s="49">
        <v>806.48</v>
      </c>
      <c r="G282" s="54">
        <v>27.9</v>
      </c>
      <c r="J282" s="49"/>
    </row>
    <row r="283" spans="1:10" x14ac:dyDescent="0.35">
      <c r="A283" s="56" t="s">
        <v>505</v>
      </c>
      <c r="B283" s="49">
        <v>227.72</v>
      </c>
      <c r="C283" s="49">
        <v>1.29</v>
      </c>
      <c r="D283" s="49">
        <v>226.44</v>
      </c>
      <c r="E283" s="49">
        <v>863.41</v>
      </c>
      <c r="F283" s="49">
        <v>913.92</v>
      </c>
      <c r="G283" s="54">
        <v>50.51</v>
      </c>
      <c r="J283" s="49"/>
    </row>
    <row r="284" spans="1:10" x14ac:dyDescent="0.35">
      <c r="A284" s="56" t="s">
        <v>506</v>
      </c>
      <c r="B284" s="49">
        <v>247.32</v>
      </c>
      <c r="C284" s="49">
        <v>1</v>
      </c>
      <c r="D284" s="49">
        <v>246.32</v>
      </c>
      <c r="E284" s="49">
        <v>638.04</v>
      </c>
      <c r="F284" s="49">
        <v>672.22</v>
      </c>
      <c r="G284" s="54">
        <v>34.18</v>
      </c>
      <c r="J284" s="49"/>
    </row>
    <row r="285" spans="1:10" x14ac:dyDescent="0.35">
      <c r="A285" s="56" t="s">
        <v>507</v>
      </c>
      <c r="B285" s="49">
        <v>234.36</v>
      </c>
      <c r="C285" s="49">
        <v>1.75</v>
      </c>
      <c r="D285" s="49">
        <v>232.61</v>
      </c>
      <c r="E285" s="49">
        <v>419.37</v>
      </c>
      <c r="F285" s="49">
        <v>464.61</v>
      </c>
      <c r="G285" s="54">
        <v>45.24</v>
      </c>
      <c r="J285" s="49"/>
    </row>
    <row r="286" spans="1:10" x14ac:dyDescent="0.35">
      <c r="A286" s="56" t="s">
        <v>508</v>
      </c>
      <c r="B286" s="49">
        <v>235.65</v>
      </c>
      <c r="C286" s="49">
        <v>1.51</v>
      </c>
      <c r="D286" s="49">
        <v>234.13</v>
      </c>
      <c r="E286" s="49">
        <v>497.82</v>
      </c>
      <c r="F286" s="49">
        <v>529.17999999999995</v>
      </c>
      <c r="G286" s="54">
        <v>31.37</v>
      </c>
      <c r="J286" s="49"/>
    </row>
    <row r="287" spans="1:10" x14ac:dyDescent="0.35">
      <c r="A287" s="56" t="s">
        <v>509</v>
      </c>
      <c r="B287" s="49">
        <v>198.58</v>
      </c>
      <c r="C287" s="49">
        <v>1.2</v>
      </c>
      <c r="D287" s="49">
        <v>197.37</v>
      </c>
      <c r="E287" s="49">
        <v>794.83</v>
      </c>
      <c r="F287" s="49">
        <v>825.91</v>
      </c>
      <c r="G287" s="54">
        <v>31.08</v>
      </c>
      <c r="J287" s="49"/>
    </row>
    <row r="288" spans="1:10" x14ac:dyDescent="0.35">
      <c r="A288" s="56" t="s">
        <v>510</v>
      </c>
      <c r="B288" s="49">
        <v>223.7</v>
      </c>
      <c r="C288" s="49">
        <v>1.69</v>
      </c>
      <c r="D288" s="49">
        <v>222.02</v>
      </c>
      <c r="E288" s="49">
        <v>697.03</v>
      </c>
      <c r="F288" s="49">
        <v>730.79</v>
      </c>
      <c r="G288" s="54">
        <v>33.76</v>
      </c>
      <c r="J288" s="49"/>
    </row>
    <row r="289" spans="1:10" x14ac:dyDescent="0.35">
      <c r="A289" s="56" t="s">
        <v>511</v>
      </c>
      <c r="B289" s="49">
        <v>284.08999999999997</v>
      </c>
      <c r="C289" s="49">
        <v>4.22</v>
      </c>
      <c r="D289" s="49">
        <v>279.86</v>
      </c>
      <c r="E289" s="49">
        <v>542.82000000000005</v>
      </c>
      <c r="F289" s="49">
        <v>636.91999999999996</v>
      </c>
      <c r="G289" s="54">
        <v>94.1</v>
      </c>
      <c r="J289" s="49"/>
    </row>
    <row r="290" spans="1:10" x14ac:dyDescent="0.35">
      <c r="A290" s="56" t="s">
        <v>512</v>
      </c>
      <c r="B290" s="49">
        <v>215.34</v>
      </c>
      <c r="C290" s="49">
        <v>2.95</v>
      </c>
      <c r="D290" s="49">
        <v>212.4</v>
      </c>
      <c r="E290" s="49">
        <v>1017.24</v>
      </c>
      <c r="F290" s="49">
        <v>1095.1199999999999</v>
      </c>
      <c r="G290" s="54">
        <v>77.88</v>
      </c>
      <c r="J290" s="49"/>
    </row>
    <row r="291" spans="1:10" x14ac:dyDescent="0.35">
      <c r="A291" s="56" t="s">
        <v>513</v>
      </c>
      <c r="B291" s="49">
        <v>256.70999999999998</v>
      </c>
      <c r="C291" s="49">
        <v>2.86</v>
      </c>
      <c r="D291" s="49">
        <v>253.84</v>
      </c>
      <c r="E291" s="49">
        <v>832.33</v>
      </c>
      <c r="F291" s="49">
        <v>895.82</v>
      </c>
      <c r="G291" s="54">
        <v>63.49</v>
      </c>
      <c r="J291" s="49"/>
    </row>
    <row r="292" spans="1:10" x14ac:dyDescent="0.35">
      <c r="A292" s="56" t="s">
        <v>514</v>
      </c>
      <c r="B292" s="49">
        <v>237.52</v>
      </c>
      <c r="C292" s="49">
        <v>2.87</v>
      </c>
      <c r="D292" s="49">
        <v>234.65</v>
      </c>
      <c r="E292" s="49">
        <v>983.59</v>
      </c>
      <c r="F292" s="49">
        <v>1062.08</v>
      </c>
      <c r="G292" s="54">
        <v>78.489999999999995</v>
      </c>
      <c r="J292" s="49"/>
    </row>
    <row r="293" spans="1:10" x14ac:dyDescent="0.35">
      <c r="A293" s="56" t="s">
        <v>515</v>
      </c>
      <c r="B293" s="49">
        <v>215.1</v>
      </c>
      <c r="C293" s="49">
        <v>4.17</v>
      </c>
      <c r="D293" s="49">
        <v>210.93</v>
      </c>
      <c r="E293" s="49">
        <v>912.56</v>
      </c>
      <c r="F293" s="49">
        <v>994.96</v>
      </c>
      <c r="G293" s="54">
        <v>82.4</v>
      </c>
      <c r="J293" s="49"/>
    </row>
    <row r="294" spans="1:10" x14ac:dyDescent="0.35">
      <c r="A294" s="56" t="s">
        <v>516</v>
      </c>
      <c r="B294" s="49">
        <v>272.08</v>
      </c>
      <c r="C294" s="49">
        <v>5.21</v>
      </c>
      <c r="D294" s="49">
        <v>266.87</v>
      </c>
      <c r="E294" s="49">
        <v>664.39</v>
      </c>
      <c r="F294" s="49">
        <v>701.28</v>
      </c>
      <c r="G294" s="54">
        <v>36.89</v>
      </c>
      <c r="J294" s="49"/>
    </row>
    <row r="295" spans="1:10" x14ac:dyDescent="0.35">
      <c r="A295" s="56" t="s">
        <v>517</v>
      </c>
      <c r="B295" s="49">
        <v>238.92</v>
      </c>
      <c r="C295" s="49">
        <v>3.7</v>
      </c>
      <c r="D295" s="49">
        <v>235.22</v>
      </c>
      <c r="E295" s="49">
        <v>797.56</v>
      </c>
      <c r="F295" s="49">
        <v>874.72</v>
      </c>
      <c r="G295" s="54">
        <v>77.16</v>
      </c>
      <c r="J295" s="49"/>
    </row>
    <row r="296" spans="1:10" x14ac:dyDescent="0.35">
      <c r="A296" s="56" t="s">
        <v>518</v>
      </c>
      <c r="B296" s="49">
        <v>185.61</v>
      </c>
      <c r="C296" s="49">
        <v>9.18</v>
      </c>
      <c r="D296" s="49">
        <v>176.43</v>
      </c>
      <c r="E296" s="49">
        <v>432.37</v>
      </c>
      <c r="F296" s="49">
        <v>472.71</v>
      </c>
      <c r="G296" s="54">
        <v>40.340000000000003</v>
      </c>
      <c r="J296" s="49"/>
    </row>
    <row r="297" spans="1:10" x14ac:dyDescent="0.35">
      <c r="A297" s="56" t="s">
        <v>519</v>
      </c>
      <c r="B297" s="49">
        <v>242.85</v>
      </c>
      <c r="C297" s="49">
        <v>9.19</v>
      </c>
      <c r="D297" s="49">
        <v>233.66</v>
      </c>
      <c r="E297" s="49">
        <v>259.10000000000002</v>
      </c>
      <c r="F297" s="49">
        <v>308.89999999999998</v>
      </c>
      <c r="G297" s="54">
        <v>49.81</v>
      </c>
      <c r="J297" s="49"/>
    </row>
    <row r="298" spans="1:10" x14ac:dyDescent="0.35">
      <c r="A298" s="56" t="s">
        <v>520</v>
      </c>
      <c r="B298" s="49">
        <v>195.6</v>
      </c>
      <c r="C298" s="49">
        <v>9.15</v>
      </c>
      <c r="D298" s="49">
        <v>186.45</v>
      </c>
      <c r="E298" s="49">
        <v>317.75</v>
      </c>
      <c r="F298" s="49">
        <v>361.76</v>
      </c>
      <c r="G298" s="54">
        <v>44.01</v>
      </c>
      <c r="J298" s="49"/>
    </row>
    <row r="299" spans="1:10" x14ac:dyDescent="0.35">
      <c r="A299" s="56" t="s">
        <v>521</v>
      </c>
      <c r="B299" s="49">
        <v>195.4</v>
      </c>
      <c r="C299" s="49">
        <v>10.58</v>
      </c>
      <c r="D299" s="49">
        <v>184.81</v>
      </c>
      <c r="E299" s="49">
        <v>413.67</v>
      </c>
      <c r="F299" s="49">
        <v>453.72</v>
      </c>
      <c r="G299" s="54">
        <v>40.049999999999997</v>
      </c>
      <c r="J299" s="49"/>
    </row>
    <row r="300" spans="1:10" x14ac:dyDescent="0.35">
      <c r="A300" s="56" t="s">
        <v>522</v>
      </c>
      <c r="B300" s="49">
        <v>205.75</v>
      </c>
      <c r="C300" s="49">
        <v>12.19</v>
      </c>
      <c r="D300" s="49">
        <v>193.55</v>
      </c>
      <c r="E300" s="49">
        <v>438.65</v>
      </c>
      <c r="F300" s="49">
        <v>514.16999999999996</v>
      </c>
      <c r="G300" s="54">
        <v>75.52</v>
      </c>
      <c r="J300" s="49"/>
    </row>
    <row r="301" spans="1:10" x14ac:dyDescent="0.35">
      <c r="A301" s="56" t="s">
        <v>523</v>
      </c>
      <c r="B301" s="49">
        <v>232.89</v>
      </c>
      <c r="C301" s="49">
        <v>9.65</v>
      </c>
      <c r="D301" s="49">
        <v>223.23</v>
      </c>
      <c r="E301" s="49">
        <v>241.4</v>
      </c>
      <c r="F301" s="49">
        <v>300.29000000000002</v>
      </c>
      <c r="G301" s="54">
        <v>58.88</v>
      </c>
      <c r="J301" s="49"/>
    </row>
    <row r="302" spans="1:10" x14ac:dyDescent="0.35">
      <c r="A302" s="56" t="s">
        <v>524</v>
      </c>
      <c r="B302" s="49">
        <v>216.67</v>
      </c>
      <c r="C302" s="49">
        <v>10.29</v>
      </c>
      <c r="D302" s="49">
        <v>206.38</v>
      </c>
      <c r="E302" s="49">
        <v>451.43</v>
      </c>
      <c r="F302" s="49">
        <v>527.54</v>
      </c>
      <c r="G302" s="54">
        <v>76.11</v>
      </c>
      <c r="J302" s="49"/>
    </row>
    <row r="303" spans="1:10" x14ac:dyDescent="0.35">
      <c r="A303" s="56" t="s">
        <v>525</v>
      </c>
      <c r="B303" s="49">
        <v>207.55</v>
      </c>
      <c r="C303" s="49">
        <v>9.0500000000000007</v>
      </c>
      <c r="D303" s="49">
        <v>198.5</v>
      </c>
      <c r="E303" s="49">
        <v>152.41999999999999</v>
      </c>
      <c r="F303" s="49">
        <v>236.39</v>
      </c>
      <c r="G303" s="54">
        <v>83.97</v>
      </c>
      <c r="J303" s="49"/>
    </row>
    <row r="304" spans="1:10" x14ac:dyDescent="0.35">
      <c r="A304" s="56" t="s">
        <v>526</v>
      </c>
      <c r="B304" s="49">
        <v>182.99</v>
      </c>
      <c r="C304" s="49">
        <v>6.6</v>
      </c>
      <c r="D304" s="49">
        <v>176.39</v>
      </c>
      <c r="E304" s="49">
        <v>407.49</v>
      </c>
      <c r="F304" s="49">
        <v>482.55</v>
      </c>
      <c r="G304" s="54">
        <v>75.06</v>
      </c>
      <c r="J304" s="49"/>
    </row>
    <row r="305" spans="1:10" x14ac:dyDescent="0.35">
      <c r="A305" s="56" t="s">
        <v>527</v>
      </c>
      <c r="B305" s="49">
        <v>198.13</v>
      </c>
      <c r="C305" s="49">
        <v>12.86</v>
      </c>
      <c r="D305" s="49">
        <v>185.27</v>
      </c>
      <c r="E305" s="49">
        <v>363.36</v>
      </c>
      <c r="F305" s="49">
        <v>415.7</v>
      </c>
      <c r="G305" s="54">
        <v>52.34</v>
      </c>
      <c r="J305" s="49"/>
    </row>
    <row r="306" spans="1:10" x14ac:dyDescent="0.35">
      <c r="A306" s="56" t="s">
        <v>528</v>
      </c>
      <c r="B306" s="49">
        <v>184.29</v>
      </c>
      <c r="C306" s="49">
        <v>10.1</v>
      </c>
      <c r="D306" s="49">
        <v>174.19</v>
      </c>
      <c r="E306" s="49">
        <v>115.61</v>
      </c>
      <c r="F306" s="49">
        <v>160.80000000000001</v>
      </c>
      <c r="G306" s="54">
        <v>45.18</v>
      </c>
      <c r="J306" s="49"/>
    </row>
    <row r="307" spans="1:10" x14ac:dyDescent="0.35">
      <c r="A307" s="56" t="s">
        <v>529</v>
      </c>
      <c r="B307" s="49">
        <v>174.57</v>
      </c>
      <c r="C307" s="49">
        <v>11.35</v>
      </c>
      <c r="D307" s="49">
        <v>163.22</v>
      </c>
      <c r="E307" s="49">
        <v>354.82</v>
      </c>
      <c r="F307" s="49">
        <v>464.97</v>
      </c>
      <c r="G307" s="54">
        <v>110.15</v>
      </c>
      <c r="J307" s="49"/>
    </row>
    <row r="308" spans="1:10" x14ac:dyDescent="0.35">
      <c r="A308" s="56" t="s">
        <v>530</v>
      </c>
      <c r="B308" s="49">
        <v>102.38</v>
      </c>
      <c r="C308" s="49">
        <v>11.49</v>
      </c>
      <c r="D308" s="49">
        <v>90.89</v>
      </c>
      <c r="E308" s="49">
        <v>237.19</v>
      </c>
      <c r="F308" s="49">
        <v>348.92</v>
      </c>
      <c r="G308" s="54">
        <v>111.73</v>
      </c>
      <c r="J308" s="49"/>
    </row>
    <row r="309" spans="1:10" x14ac:dyDescent="0.35">
      <c r="A309" s="56" t="s">
        <v>531</v>
      </c>
      <c r="B309" s="49">
        <v>167.65</v>
      </c>
      <c r="C309" s="49">
        <v>10.74</v>
      </c>
      <c r="D309" s="49">
        <v>156.91</v>
      </c>
      <c r="E309" s="49">
        <v>51.72</v>
      </c>
      <c r="F309" s="49">
        <v>180.38</v>
      </c>
      <c r="G309" s="54">
        <v>128.65</v>
      </c>
      <c r="J309" s="49"/>
    </row>
    <row r="310" spans="1:10" x14ac:dyDescent="0.35">
      <c r="A310" s="56" t="s">
        <v>532</v>
      </c>
      <c r="B310" s="49">
        <v>166.18</v>
      </c>
      <c r="C310" s="49">
        <v>9.0500000000000007</v>
      </c>
      <c r="D310" s="49">
        <v>157.13</v>
      </c>
      <c r="E310" s="49">
        <v>167.71</v>
      </c>
      <c r="F310" s="49">
        <v>234.37</v>
      </c>
      <c r="G310" s="54">
        <v>66.66</v>
      </c>
      <c r="J310" s="49"/>
    </row>
    <row r="311" spans="1:10" x14ac:dyDescent="0.35">
      <c r="A311" s="56" t="s">
        <v>533</v>
      </c>
      <c r="B311" s="49">
        <v>169.19</v>
      </c>
      <c r="C311" s="49">
        <v>10.199999999999999</v>
      </c>
      <c r="D311" s="49">
        <v>158.99</v>
      </c>
      <c r="E311" s="49">
        <v>166.91</v>
      </c>
      <c r="F311" s="49">
        <v>221.4</v>
      </c>
      <c r="G311" s="54">
        <v>54.49</v>
      </c>
      <c r="J311" s="49"/>
    </row>
    <row r="312" spans="1:10" x14ac:dyDescent="0.35">
      <c r="A312" s="56" t="s">
        <v>534</v>
      </c>
      <c r="B312" s="49">
        <v>116.67</v>
      </c>
      <c r="C312" s="49">
        <v>5.23</v>
      </c>
      <c r="D312" s="49">
        <v>111.44</v>
      </c>
      <c r="E312" s="49">
        <v>286.26</v>
      </c>
      <c r="F312" s="49">
        <v>401.04</v>
      </c>
      <c r="G312" s="54">
        <v>114.78</v>
      </c>
      <c r="J312" s="49"/>
    </row>
    <row r="313" spans="1:10" x14ac:dyDescent="0.35">
      <c r="A313" s="56" t="s">
        <v>535</v>
      </c>
      <c r="B313" s="49">
        <v>109.29</v>
      </c>
      <c r="C313" s="49">
        <v>8.42</v>
      </c>
      <c r="D313" s="49">
        <v>100.87</v>
      </c>
      <c r="E313" s="49">
        <v>298.04000000000002</v>
      </c>
      <c r="F313" s="49">
        <v>496.08</v>
      </c>
      <c r="G313" s="54">
        <v>198.04</v>
      </c>
      <c r="J313" s="49"/>
    </row>
    <row r="314" spans="1:10" x14ac:dyDescent="0.35">
      <c r="A314" s="56" t="s">
        <v>536</v>
      </c>
      <c r="B314" s="49">
        <v>115.79</v>
      </c>
      <c r="C314" s="49">
        <v>3.69</v>
      </c>
      <c r="D314" s="49">
        <v>112.09</v>
      </c>
      <c r="E314" s="49">
        <v>348.25</v>
      </c>
      <c r="F314" s="49">
        <v>395.01</v>
      </c>
      <c r="G314" s="54">
        <v>46.76</v>
      </c>
      <c r="J314" s="49"/>
    </row>
    <row r="315" spans="1:10" x14ac:dyDescent="0.35">
      <c r="A315" s="56" t="s">
        <v>537</v>
      </c>
      <c r="B315" s="49">
        <v>85.71</v>
      </c>
      <c r="C315" s="49">
        <v>7.65</v>
      </c>
      <c r="D315" s="49">
        <v>78.05</v>
      </c>
      <c r="E315" s="49">
        <v>279.5</v>
      </c>
      <c r="F315" s="49">
        <v>502.83</v>
      </c>
      <c r="G315" s="54">
        <v>223.32</v>
      </c>
      <c r="J315" s="49"/>
    </row>
    <row r="316" spans="1:10" x14ac:dyDescent="0.35">
      <c r="A316" s="56" t="s">
        <v>538</v>
      </c>
      <c r="B316" s="49">
        <v>83.44</v>
      </c>
      <c r="C316" s="49">
        <v>5.93</v>
      </c>
      <c r="D316" s="49">
        <v>77.510000000000005</v>
      </c>
      <c r="E316" s="49">
        <v>552.98</v>
      </c>
      <c r="F316" s="49">
        <v>709.61</v>
      </c>
      <c r="G316" s="54">
        <v>156.63</v>
      </c>
      <c r="J316" s="49"/>
    </row>
    <row r="317" spans="1:10" x14ac:dyDescent="0.35">
      <c r="A317" s="80" t="s">
        <v>539</v>
      </c>
      <c r="B317" s="49">
        <v>79.92</v>
      </c>
      <c r="C317" s="49">
        <v>9.75</v>
      </c>
      <c r="D317" s="49">
        <v>70.16</v>
      </c>
      <c r="E317" s="49">
        <v>221.36</v>
      </c>
      <c r="F317" s="49">
        <v>495.26</v>
      </c>
      <c r="G317" s="54">
        <v>273.89999999999998</v>
      </c>
      <c r="J317" s="49"/>
    </row>
    <row r="318" spans="1:10" x14ac:dyDescent="0.35">
      <c r="A318" s="80" t="s">
        <v>540</v>
      </c>
      <c r="B318" s="49">
        <v>77.709999999999994</v>
      </c>
      <c r="C318" s="49">
        <v>6.6</v>
      </c>
      <c r="D318" s="49">
        <v>71.11</v>
      </c>
      <c r="E318" s="49">
        <v>155.07</v>
      </c>
      <c r="F318" s="49">
        <v>243.07</v>
      </c>
      <c r="G318" s="54">
        <v>88.01</v>
      </c>
      <c r="J318" s="49"/>
    </row>
    <row r="319" spans="1:10" x14ac:dyDescent="0.35">
      <c r="A319" s="80" t="s">
        <v>541</v>
      </c>
      <c r="B319" s="49">
        <v>103.54</v>
      </c>
      <c r="C319" s="49">
        <v>8.73</v>
      </c>
      <c r="D319" s="49">
        <v>94.81</v>
      </c>
      <c r="E319" s="49">
        <v>267.33</v>
      </c>
      <c r="F319" s="49">
        <v>360.84</v>
      </c>
      <c r="G319" s="54">
        <v>93.51</v>
      </c>
      <c r="J319" s="49"/>
    </row>
    <row r="320" spans="1:10" x14ac:dyDescent="0.35">
      <c r="A320" s="80" t="s">
        <v>542</v>
      </c>
      <c r="B320" s="49">
        <v>124.11</v>
      </c>
      <c r="C320" s="49">
        <v>7.42</v>
      </c>
      <c r="D320" s="49">
        <v>116.69</v>
      </c>
      <c r="E320" s="49">
        <v>303.19</v>
      </c>
      <c r="F320" s="49">
        <v>368.23</v>
      </c>
      <c r="G320" s="54">
        <v>65.040000000000006</v>
      </c>
      <c r="J320" s="49"/>
    </row>
    <row r="321" spans="1:11" x14ac:dyDescent="0.35">
      <c r="A321" s="80" t="s">
        <v>543</v>
      </c>
      <c r="B321" s="49">
        <v>137.37</v>
      </c>
      <c r="C321" s="49">
        <v>8.83</v>
      </c>
      <c r="D321" s="49">
        <v>128.53</v>
      </c>
      <c r="E321" s="49">
        <v>265.08999999999997</v>
      </c>
      <c r="F321" s="49">
        <v>308.85000000000002</v>
      </c>
      <c r="G321" s="54">
        <v>43.76</v>
      </c>
      <c r="J321" s="49"/>
    </row>
    <row r="322" spans="1:11" x14ac:dyDescent="0.35">
      <c r="A322" s="80" t="s">
        <v>544</v>
      </c>
      <c r="B322" s="49">
        <v>101.74</v>
      </c>
      <c r="C322" s="49">
        <v>4.76</v>
      </c>
      <c r="D322" s="49">
        <v>96.98</v>
      </c>
      <c r="E322" s="49">
        <v>240.9</v>
      </c>
      <c r="F322" s="49">
        <v>298.44</v>
      </c>
      <c r="G322" s="54">
        <v>57.54</v>
      </c>
      <c r="J322" s="49"/>
    </row>
    <row r="323" spans="1:11" x14ac:dyDescent="0.35">
      <c r="A323" s="80" t="s">
        <v>545</v>
      </c>
      <c r="B323" s="49">
        <v>78.73</v>
      </c>
      <c r="C323" s="49">
        <v>7.04</v>
      </c>
      <c r="D323" s="49">
        <v>71.69</v>
      </c>
      <c r="E323" s="49">
        <v>227.95</v>
      </c>
      <c r="F323" s="49">
        <v>310.77</v>
      </c>
      <c r="G323" s="54">
        <v>82.82</v>
      </c>
      <c r="J323" s="49"/>
    </row>
    <row r="324" spans="1:11" x14ac:dyDescent="0.35">
      <c r="A324" s="80" t="s">
        <v>559</v>
      </c>
      <c r="B324" s="49">
        <v>83.44</v>
      </c>
      <c r="C324" s="49">
        <v>10.78</v>
      </c>
      <c r="D324" s="49">
        <v>72.66</v>
      </c>
      <c r="E324" s="49">
        <v>370.29</v>
      </c>
      <c r="F324" s="49">
        <v>437.73</v>
      </c>
      <c r="G324" s="54">
        <v>67.44</v>
      </c>
      <c r="J324" s="49"/>
    </row>
    <row r="325" spans="1:11" x14ac:dyDescent="0.35">
      <c r="A325" s="80" t="s">
        <v>562</v>
      </c>
      <c r="B325" s="49">
        <v>84.96</v>
      </c>
      <c r="C325" s="49">
        <v>9.91</v>
      </c>
      <c r="D325" s="49">
        <v>75.05</v>
      </c>
      <c r="E325" s="49">
        <v>407.97</v>
      </c>
      <c r="F325" s="49">
        <v>481.34</v>
      </c>
      <c r="G325" s="54">
        <v>73.37</v>
      </c>
      <c r="J325" s="49"/>
    </row>
    <row r="326" spans="1:11" x14ac:dyDescent="0.35">
      <c r="A326" s="80" t="s">
        <v>563</v>
      </c>
      <c r="B326" s="49">
        <v>57.32</v>
      </c>
      <c r="C326" s="49">
        <v>7.06</v>
      </c>
      <c r="D326" s="49">
        <v>50.26</v>
      </c>
      <c r="E326" s="49">
        <v>490.51</v>
      </c>
      <c r="F326" s="49">
        <v>594.83000000000004</v>
      </c>
      <c r="G326" s="54">
        <v>104.32</v>
      </c>
      <c r="J326" s="49"/>
    </row>
    <row r="327" spans="1:11" x14ac:dyDescent="0.35">
      <c r="A327" s="80" t="s">
        <v>565</v>
      </c>
      <c r="B327" s="49">
        <v>73</v>
      </c>
      <c r="C327" s="49">
        <v>8.73</v>
      </c>
      <c r="D327" s="49">
        <v>64.260000000000005</v>
      </c>
      <c r="E327" s="49">
        <v>235.11</v>
      </c>
      <c r="F327" s="49">
        <v>314.52999999999997</v>
      </c>
      <c r="G327" s="54">
        <v>79.42</v>
      </c>
      <c r="H327" s="82"/>
      <c r="I327" s="82"/>
      <c r="J327" s="49"/>
    </row>
    <row r="328" spans="1:11" x14ac:dyDescent="0.35">
      <c r="A328" s="80" t="s">
        <v>568</v>
      </c>
      <c r="B328" s="49">
        <v>51.98</v>
      </c>
      <c r="C328" s="49">
        <v>4.21</v>
      </c>
      <c r="D328" s="49">
        <v>47.77</v>
      </c>
      <c r="E328" s="49">
        <v>293.58</v>
      </c>
      <c r="F328" s="49">
        <v>393.81</v>
      </c>
      <c r="G328" s="54">
        <v>100.23</v>
      </c>
      <c r="J328" s="49"/>
    </row>
    <row r="329" spans="1:11" x14ac:dyDescent="0.35">
      <c r="A329" s="80" t="s">
        <v>569</v>
      </c>
      <c r="B329" s="49">
        <v>65.47</v>
      </c>
      <c r="C329" s="49">
        <v>3.45</v>
      </c>
      <c r="D329" s="49">
        <v>62.02</v>
      </c>
      <c r="E329" s="49">
        <v>609.79999999999995</v>
      </c>
      <c r="F329" s="49">
        <v>697.72</v>
      </c>
      <c r="G329" s="54">
        <v>87.92</v>
      </c>
      <c r="J329" s="49"/>
    </row>
    <row r="330" spans="1:11" x14ac:dyDescent="0.35">
      <c r="A330" s="80" t="s">
        <v>570</v>
      </c>
      <c r="B330" s="49">
        <v>53.01</v>
      </c>
      <c r="C330" s="49">
        <v>4.76</v>
      </c>
      <c r="D330" s="49">
        <v>48.25</v>
      </c>
      <c r="E330" s="49">
        <v>388.23</v>
      </c>
      <c r="F330" s="49">
        <v>442.14</v>
      </c>
      <c r="G330" s="54">
        <v>53.91</v>
      </c>
      <c r="J330" s="49"/>
      <c r="K330" s="49"/>
    </row>
    <row r="331" spans="1:11" x14ac:dyDescent="0.35">
      <c r="A331" s="80" t="s">
        <v>572</v>
      </c>
      <c r="B331" s="49">
        <v>78.64</v>
      </c>
      <c r="C331" s="49">
        <v>6.45</v>
      </c>
      <c r="D331" s="49">
        <v>72.19</v>
      </c>
      <c r="E331" s="49">
        <v>354.05</v>
      </c>
      <c r="F331" s="49">
        <v>410.96</v>
      </c>
      <c r="G331" s="54">
        <v>56.92</v>
      </c>
      <c r="J331" s="49"/>
      <c r="K331" s="49"/>
    </row>
    <row r="332" spans="1:11" x14ac:dyDescent="0.35">
      <c r="A332" s="80" t="s">
        <v>573</v>
      </c>
      <c r="B332" s="49">
        <v>64.37</v>
      </c>
      <c r="C332" s="49">
        <v>3.19</v>
      </c>
      <c r="D332" s="49">
        <v>61.18</v>
      </c>
      <c r="E332" s="49">
        <v>351.44</v>
      </c>
      <c r="F332" s="49">
        <v>389.23</v>
      </c>
      <c r="G332" s="54">
        <v>37.799999999999997</v>
      </c>
      <c r="J332" s="49"/>
      <c r="K332" s="49"/>
    </row>
    <row r="333" spans="1:11" x14ac:dyDescent="0.35">
      <c r="A333" s="80" t="s">
        <v>574</v>
      </c>
      <c r="B333" s="49">
        <v>69.989999999999995</v>
      </c>
      <c r="C333" s="49">
        <v>4.1399999999999997</v>
      </c>
      <c r="D333" s="49">
        <v>65.849999999999994</v>
      </c>
      <c r="E333" s="49">
        <v>428.15</v>
      </c>
      <c r="F333" s="49">
        <v>460.38</v>
      </c>
      <c r="G333" s="54">
        <v>32.22</v>
      </c>
      <c r="J333" s="49"/>
      <c r="K333" s="49"/>
    </row>
    <row r="334" spans="1:11" x14ac:dyDescent="0.35">
      <c r="A334" s="80" t="s">
        <v>588</v>
      </c>
      <c r="B334" s="49">
        <v>56.04</v>
      </c>
      <c r="C334" s="49">
        <v>4.5</v>
      </c>
      <c r="D334" s="49">
        <v>51.55</v>
      </c>
      <c r="E334" s="49">
        <v>447.92</v>
      </c>
      <c r="F334" s="49">
        <v>502.48</v>
      </c>
      <c r="G334" s="54">
        <v>54.57</v>
      </c>
      <c r="J334" s="49"/>
      <c r="K334" s="49"/>
    </row>
    <row r="335" spans="1:11" x14ac:dyDescent="0.35">
      <c r="A335" s="80" t="s">
        <v>589</v>
      </c>
      <c r="B335" s="49">
        <v>52.94</v>
      </c>
      <c r="C335" s="49">
        <v>3.8</v>
      </c>
      <c r="D335" s="49">
        <v>49.15</v>
      </c>
      <c r="E335" s="49">
        <v>686.07</v>
      </c>
      <c r="F335" s="49">
        <v>716.83</v>
      </c>
      <c r="G335" s="54">
        <v>30.77</v>
      </c>
      <c r="J335" s="49"/>
      <c r="K335" s="49"/>
    </row>
    <row r="336" spans="1:11" x14ac:dyDescent="0.35">
      <c r="A336" s="80" t="s">
        <v>590</v>
      </c>
      <c r="B336" s="49">
        <v>51.02</v>
      </c>
      <c r="C336" s="49">
        <v>7.39</v>
      </c>
      <c r="D336" s="49">
        <v>43.62</v>
      </c>
      <c r="E336" s="49">
        <v>447.74</v>
      </c>
      <c r="F336" s="49">
        <v>471.25</v>
      </c>
      <c r="G336" s="54">
        <v>23.51</v>
      </c>
      <c r="J336" s="49"/>
      <c r="K336" s="49"/>
    </row>
    <row r="337" spans="1:11" x14ac:dyDescent="0.35">
      <c r="A337" s="80" t="s">
        <v>592</v>
      </c>
      <c r="B337" s="49">
        <v>35.47</v>
      </c>
      <c r="C337" s="49">
        <v>6.81</v>
      </c>
      <c r="D337" s="49">
        <v>28.67</v>
      </c>
      <c r="E337" s="49">
        <v>505.98</v>
      </c>
      <c r="F337" s="49">
        <v>575.41</v>
      </c>
      <c r="G337" s="54">
        <v>69.430000000000007</v>
      </c>
      <c r="J337" s="49"/>
      <c r="K337" s="49"/>
    </row>
    <row r="338" spans="1:11" x14ac:dyDescent="0.35">
      <c r="A338" s="80" t="s">
        <v>593</v>
      </c>
      <c r="B338" s="49">
        <v>39.39</v>
      </c>
      <c r="C338" s="49">
        <v>6.81</v>
      </c>
      <c r="D338" s="49">
        <v>32.58</v>
      </c>
      <c r="E338" s="49">
        <v>664.53</v>
      </c>
      <c r="F338" s="49">
        <v>705.94</v>
      </c>
      <c r="G338" s="54">
        <v>41.41</v>
      </c>
      <c r="J338" s="49"/>
    </row>
    <row r="339" spans="1:11" x14ac:dyDescent="0.35">
      <c r="A339" s="80" t="s">
        <v>594</v>
      </c>
      <c r="B339" s="49">
        <v>40.89</v>
      </c>
      <c r="C339" s="49">
        <v>6.3</v>
      </c>
      <c r="D339" s="49">
        <v>34.58</v>
      </c>
      <c r="E339" s="49">
        <v>329.68</v>
      </c>
      <c r="F339" s="49">
        <v>393.35</v>
      </c>
      <c r="G339" s="54">
        <v>63.67</v>
      </c>
      <c r="J339" s="49"/>
    </row>
    <row r="340" spans="1:11" x14ac:dyDescent="0.35">
      <c r="A340" s="80" t="s">
        <v>607</v>
      </c>
      <c r="B340" s="49">
        <v>43.69</v>
      </c>
      <c r="C340" s="49">
        <v>5.68</v>
      </c>
      <c r="D340" s="49">
        <v>38.01</v>
      </c>
      <c r="E340" s="49">
        <v>556.11</v>
      </c>
      <c r="F340" s="49">
        <v>594.48</v>
      </c>
      <c r="G340" s="54">
        <v>38.380000000000003</v>
      </c>
    </row>
    <row r="341" spans="1:11" x14ac:dyDescent="0.35">
      <c r="A341" s="80" t="s">
        <v>608</v>
      </c>
      <c r="B341" s="49">
        <v>24.91</v>
      </c>
      <c r="C341" s="49">
        <v>7.08</v>
      </c>
      <c r="D341" s="49">
        <v>17.82</v>
      </c>
      <c r="E341" s="49">
        <v>314.58999999999997</v>
      </c>
      <c r="F341" s="49">
        <v>421.26</v>
      </c>
      <c r="G341" s="54">
        <v>106.67</v>
      </c>
    </row>
    <row r="342" spans="1:11" x14ac:dyDescent="0.35">
      <c r="A342" s="80" t="s">
        <v>609</v>
      </c>
      <c r="B342" s="49">
        <v>33.79</v>
      </c>
      <c r="C342" s="49">
        <v>9.82</v>
      </c>
      <c r="D342" s="49">
        <v>23.97</v>
      </c>
      <c r="E342" s="49">
        <v>364.43</v>
      </c>
      <c r="F342" s="49">
        <v>389.54</v>
      </c>
      <c r="G342" s="54">
        <v>25.11</v>
      </c>
    </row>
    <row r="343" spans="1:11" x14ac:dyDescent="0.35">
      <c r="A343" s="80" t="s">
        <v>612</v>
      </c>
      <c r="B343" s="49">
        <v>34.53</v>
      </c>
      <c r="C343" s="49">
        <v>9.9700000000000006</v>
      </c>
      <c r="D343" s="49">
        <v>24.56</v>
      </c>
      <c r="E343" s="49">
        <v>381.48</v>
      </c>
      <c r="F343" s="49">
        <v>457.58</v>
      </c>
      <c r="G343" s="54">
        <v>76.099999999999994</v>
      </c>
    </row>
    <row r="344" spans="1:11" x14ac:dyDescent="0.35">
      <c r="A344" s="80" t="s">
        <v>615</v>
      </c>
      <c r="B344" s="49">
        <v>28.91</v>
      </c>
      <c r="C344" s="49">
        <v>5.54</v>
      </c>
      <c r="D344" s="49">
        <v>23.37</v>
      </c>
      <c r="E344" s="49">
        <v>172.05</v>
      </c>
      <c r="F344" s="49">
        <v>226.18</v>
      </c>
      <c r="G344" s="54">
        <v>54.12</v>
      </c>
      <c r="I344" s="49"/>
    </row>
    <row r="345" spans="1:11" x14ac:dyDescent="0.35">
      <c r="A345" s="80" t="s">
        <v>616</v>
      </c>
      <c r="B345" s="49">
        <v>41.21</v>
      </c>
      <c r="C345" s="49">
        <v>6.4</v>
      </c>
      <c r="D345" s="49">
        <v>34.81</v>
      </c>
      <c r="E345" s="49">
        <v>205.53</v>
      </c>
      <c r="F345" s="49">
        <v>239.38</v>
      </c>
      <c r="G345" s="54">
        <v>33.85</v>
      </c>
    </row>
    <row r="346" spans="1:11" x14ac:dyDescent="0.35">
      <c r="A346" s="80" t="s">
        <v>618</v>
      </c>
      <c r="B346" s="49">
        <v>49.92</v>
      </c>
      <c r="C346" s="49">
        <v>3.34</v>
      </c>
      <c r="D346" s="49">
        <v>46.58</v>
      </c>
      <c r="E346" s="49">
        <v>134.41</v>
      </c>
      <c r="F346" s="49">
        <v>230.7</v>
      </c>
      <c r="G346" s="54">
        <v>96.29</v>
      </c>
    </row>
    <row r="347" spans="1:11" x14ac:dyDescent="0.35">
      <c r="A347" s="80" t="s">
        <v>619</v>
      </c>
      <c r="B347" s="49">
        <v>45.96</v>
      </c>
      <c r="C347" s="49">
        <v>5.96</v>
      </c>
      <c r="D347" s="49">
        <v>40</v>
      </c>
      <c r="E347" s="49">
        <v>135.79</v>
      </c>
      <c r="F347" s="49">
        <v>148.80000000000001</v>
      </c>
      <c r="G347" s="54">
        <v>13.01</v>
      </c>
    </row>
    <row r="348" spans="1:11" x14ac:dyDescent="0.35">
      <c r="A348" s="80" t="s">
        <v>620</v>
      </c>
      <c r="B348" s="49">
        <v>47.99</v>
      </c>
      <c r="C348" s="49">
        <v>6.64</v>
      </c>
      <c r="D348" s="49">
        <v>41.35</v>
      </c>
      <c r="E348" s="49">
        <v>65.69</v>
      </c>
      <c r="F348" s="49">
        <v>161.83000000000001</v>
      </c>
      <c r="G348" s="54">
        <v>96.14</v>
      </c>
    </row>
    <row r="349" spans="1:11" x14ac:dyDescent="0.35">
      <c r="A349" s="80" t="s">
        <v>622</v>
      </c>
      <c r="B349" s="49">
        <v>50.43</v>
      </c>
      <c r="C349" s="49">
        <v>7.19</v>
      </c>
      <c r="D349" s="49">
        <v>43.24</v>
      </c>
      <c r="E349" s="49">
        <v>227.46</v>
      </c>
      <c r="F349" s="49">
        <v>254.52</v>
      </c>
      <c r="G349" s="54">
        <v>27.06</v>
      </c>
    </row>
    <row r="350" spans="1:11" x14ac:dyDescent="0.35">
      <c r="A350" s="80" t="s">
        <v>623</v>
      </c>
      <c r="B350" s="49">
        <v>76.099999999999994</v>
      </c>
      <c r="C350" s="49">
        <v>6.61</v>
      </c>
      <c r="D350" s="49">
        <v>69.489999999999995</v>
      </c>
      <c r="E350" s="49">
        <v>190.62</v>
      </c>
      <c r="F350" s="49">
        <v>280.57</v>
      </c>
      <c r="G350" s="54">
        <v>89.95</v>
      </c>
    </row>
    <row r="351" spans="1:11" x14ac:dyDescent="0.35">
      <c r="A351" s="80" t="s">
        <v>624</v>
      </c>
      <c r="B351" s="49">
        <v>66.73</v>
      </c>
      <c r="C351" s="49">
        <v>7.38</v>
      </c>
      <c r="D351" s="49">
        <v>59.36</v>
      </c>
      <c r="E351" s="49">
        <v>324.89999999999998</v>
      </c>
      <c r="F351" s="49">
        <v>399.31</v>
      </c>
      <c r="G351" s="54">
        <v>74.41</v>
      </c>
    </row>
    <row r="352" spans="1:11" x14ac:dyDescent="0.35">
      <c r="A352" s="80" t="s">
        <v>626</v>
      </c>
      <c r="B352" s="49">
        <v>5.44</v>
      </c>
      <c r="C352" s="49">
        <v>5.44</v>
      </c>
      <c r="D352" s="49">
        <v>0</v>
      </c>
      <c r="E352" s="49">
        <v>235.05</v>
      </c>
      <c r="F352" s="49">
        <v>272.98</v>
      </c>
      <c r="G352" s="54">
        <v>37.92</v>
      </c>
    </row>
    <row r="353" spans="1:7" x14ac:dyDescent="0.35">
      <c r="A353" s="80" t="s">
        <v>638</v>
      </c>
      <c r="B353" s="49">
        <v>7.54</v>
      </c>
      <c r="C353" s="49">
        <v>6.73</v>
      </c>
      <c r="D353" s="49">
        <v>0.81</v>
      </c>
      <c r="E353" s="49">
        <v>-38.880000000000003</v>
      </c>
      <c r="F353" s="49">
        <v>71.47</v>
      </c>
      <c r="G353" s="54">
        <v>110.35</v>
      </c>
    </row>
    <row r="354" spans="1:7" x14ac:dyDescent="0.35">
      <c r="A354" s="80" t="s">
        <v>639</v>
      </c>
      <c r="B354" s="49">
        <v>5.86</v>
      </c>
      <c r="C354" s="49">
        <v>5.86</v>
      </c>
      <c r="D354" s="49">
        <v>0</v>
      </c>
      <c r="E354" s="49">
        <v>125.66</v>
      </c>
      <c r="F354" s="49">
        <v>204.64</v>
      </c>
      <c r="G354" s="54">
        <v>78.98</v>
      </c>
    </row>
    <row r="355" spans="1:7" x14ac:dyDescent="0.35">
      <c r="A355" s="80" t="s">
        <v>641</v>
      </c>
      <c r="B355" s="49">
        <v>6.87</v>
      </c>
      <c r="C355" s="49">
        <v>6.87</v>
      </c>
      <c r="D355" s="49">
        <v>0</v>
      </c>
      <c r="E355" s="49">
        <v>107.85</v>
      </c>
      <c r="F355" s="49">
        <v>141.32</v>
      </c>
      <c r="G355" s="54">
        <v>33.47</v>
      </c>
    </row>
    <row r="356" spans="1:7" x14ac:dyDescent="0.35">
      <c r="A356" s="80" t="s">
        <v>642</v>
      </c>
      <c r="B356" s="49">
        <v>4.54</v>
      </c>
      <c r="C356" s="49">
        <v>4.54</v>
      </c>
      <c r="D356" s="49">
        <v>0</v>
      </c>
      <c r="E356" s="49">
        <v>7.89</v>
      </c>
      <c r="F356" s="49">
        <v>63.3</v>
      </c>
      <c r="G356" s="54">
        <v>55.41</v>
      </c>
    </row>
    <row r="357" spans="1:7" x14ac:dyDescent="0.35">
      <c r="A357" s="80" t="s">
        <v>643</v>
      </c>
      <c r="B357" s="49">
        <v>6.65</v>
      </c>
      <c r="C357" s="49">
        <v>6.65</v>
      </c>
      <c r="D357" s="49">
        <v>0</v>
      </c>
      <c r="E357" s="49">
        <v>128.46</v>
      </c>
      <c r="F357" s="49">
        <v>174.71</v>
      </c>
      <c r="G357" s="54">
        <v>46.25</v>
      </c>
    </row>
    <row r="358" spans="1:7" x14ac:dyDescent="0.35">
      <c r="A358" s="80" t="s">
        <v>645</v>
      </c>
      <c r="B358" s="49">
        <v>7.58</v>
      </c>
      <c r="C358" s="49">
        <v>7.58</v>
      </c>
      <c r="D358" s="49">
        <v>0</v>
      </c>
      <c r="E358" s="49">
        <v>46.33</v>
      </c>
      <c r="F358" s="49">
        <v>160.36000000000001</v>
      </c>
      <c r="G358" s="54">
        <v>114.03</v>
      </c>
    </row>
    <row r="359" spans="1:7" x14ac:dyDescent="0.35">
      <c r="A359" s="80" t="s">
        <v>646</v>
      </c>
      <c r="B359" s="49">
        <v>8.75</v>
      </c>
      <c r="C359" s="49">
        <v>8.75</v>
      </c>
      <c r="D359" s="49">
        <v>0</v>
      </c>
      <c r="E359" s="49">
        <v>59.09</v>
      </c>
      <c r="F359" s="49">
        <v>160.29</v>
      </c>
      <c r="G359" s="54">
        <v>101.2</v>
      </c>
    </row>
    <row r="360" spans="1:7" x14ac:dyDescent="0.35">
      <c r="A360" s="80" t="s">
        <v>647</v>
      </c>
      <c r="B360" s="49">
        <v>8.52</v>
      </c>
      <c r="C360" s="49">
        <v>8.52</v>
      </c>
      <c r="D360" s="49">
        <v>0</v>
      </c>
      <c r="E360" s="49">
        <v>110.3</v>
      </c>
      <c r="F360" s="49">
        <v>242.2</v>
      </c>
      <c r="G360" s="54">
        <v>131.9</v>
      </c>
    </row>
    <row r="361" spans="1:7" x14ac:dyDescent="0.35">
      <c r="A361" s="80" t="s">
        <v>649</v>
      </c>
      <c r="B361" s="49">
        <v>12.71</v>
      </c>
      <c r="C361" s="49">
        <v>12.71</v>
      </c>
      <c r="D361" s="49">
        <v>0</v>
      </c>
      <c r="E361" s="49">
        <v>59.62</v>
      </c>
      <c r="F361" s="49">
        <v>238.39</v>
      </c>
      <c r="G361" s="54">
        <v>178.77</v>
      </c>
    </row>
    <row r="362" spans="1:7" x14ac:dyDescent="0.35">
      <c r="A362" s="80" t="s">
        <v>650</v>
      </c>
      <c r="B362" s="49">
        <v>14.83</v>
      </c>
      <c r="C362" s="49">
        <v>14.83</v>
      </c>
      <c r="D362" s="49">
        <v>0</v>
      </c>
      <c r="E362" s="49">
        <v>-23.2</v>
      </c>
      <c r="F362" s="49">
        <v>54.47</v>
      </c>
      <c r="G362" s="54">
        <v>77.67</v>
      </c>
    </row>
    <row r="363" spans="1:7" x14ac:dyDescent="0.35">
      <c r="A363" s="80" t="s">
        <v>651</v>
      </c>
      <c r="B363" s="49">
        <v>12.21</v>
      </c>
      <c r="C363" s="49">
        <v>12.21</v>
      </c>
      <c r="D363" s="49">
        <v>0</v>
      </c>
      <c r="E363" s="49">
        <v>-1.1200000000000001</v>
      </c>
      <c r="F363" s="49">
        <v>128.58000000000001</v>
      </c>
      <c r="G363" s="54">
        <v>129.69999999999999</v>
      </c>
    </row>
    <row r="364" spans="1:7" x14ac:dyDescent="0.35">
      <c r="A364" s="80" t="s">
        <v>662</v>
      </c>
      <c r="B364" s="49">
        <v>10.44</v>
      </c>
      <c r="C364" s="49">
        <v>10.44</v>
      </c>
      <c r="D364" s="49">
        <v>0</v>
      </c>
      <c r="E364" s="49">
        <v>97.24</v>
      </c>
      <c r="F364" s="49">
        <v>120.94</v>
      </c>
      <c r="G364" s="54">
        <v>23.7</v>
      </c>
    </row>
    <row r="365" spans="1:7" x14ac:dyDescent="0.35">
      <c r="A365" s="80" t="s">
        <v>663</v>
      </c>
      <c r="B365" s="49">
        <v>11.07</v>
      </c>
      <c r="C365" s="49">
        <v>11.07</v>
      </c>
      <c r="D365" s="49">
        <v>0</v>
      </c>
      <c r="E365" s="49">
        <v>129.91999999999999</v>
      </c>
      <c r="F365" s="49">
        <v>160.76</v>
      </c>
      <c r="G365" s="54">
        <v>30.84</v>
      </c>
    </row>
    <row r="366" spans="1:7" x14ac:dyDescent="0.35">
      <c r="A366" s="80" t="s">
        <v>664</v>
      </c>
      <c r="B366" s="49">
        <v>11.48</v>
      </c>
      <c r="C366" s="49">
        <v>11.48</v>
      </c>
      <c r="D366" s="49">
        <v>0</v>
      </c>
      <c r="E366" s="49">
        <v>99.23</v>
      </c>
      <c r="F366" s="49">
        <v>160.82</v>
      </c>
      <c r="G366" s="54">
        <v>61.58</v>
      </c>
    </row>
    <row r="367" spans="1:7" x14ac:dyDescent="0.35">
      <c r="A367" s="80" t="s">
        <v>666</v>
      </c>
      <c r="B367" s="49">
        <v>9.2100000000000009</v>
      </c>
      <c r="C367" s="49">
        <v>9.2100000000000009</v>
      </c>
      <c r="D367" s="49">
        <v>0</v>
      </c>
      <c r="E367" s="49">
        <v>81.09</v>
      </c>
      <c r="F367" s="49">
        <v>107.41</v>
      </c>
      <c r="G367" s="54">
        <v>26.32</v>
      </c>
    </row>
    <row r="368" spans="1:7" x14ac:dyDescent="0.35">
      <c r="A368" s="80" t="s">
        <v>668</v>
      </c>
      <c r="B368" s="49">
        <v>8.0299999999999994</v>
      </c>
      <c r="C368" s="49">
        <v>8.0299999999999994</v>
      </c>
      <c r="D368" s="49">
        <v>0</v>
      </c>
      <c r="E368" s="49">
        <v>112.1</v>
      </c>
      <c r="F368" s="49">
        <v>145.33000000000001</v>
      </c>
      <c r="G368" s="54">
        <v>33.24</v>
      </c>
    </row>
    <row r="369" spans="1:7" x14ac:dyDescent="0.35">
      <c r="A369" s="80" t="s">
        <v>669</v>
      </c>
      <c r="B369" s="49">
        <v>9.2799999999999994</v>
      </c>
      <c r="C369" s="49">
        <v>9.2799999999999994</v>
      </c>
      <c r="D369" s="49">
        <v>0</v>
      </c>
      <c r="E369" s="49">
        <v>129.33000000000001</v>
      </c>
      <c r="F369" s="49">
        <v>170.88</v>
      </c>
      <c r="G369" s="54">
        <v>41.56</v>
      </c>
    </row>
    <row r="370" spans="1:7" x14ac:dyDescent="0.35">
      <c r="A370" s="80" t="s">
        <v>683</v>
      </c>
      <c r="B370" s="49">
        <v>11.79</v>
      </c>
      <c r="C370" s="49">
        <v>11.79</v>
      </c>
      <c r="D370" s="49">
        <v>0</v>
      </c>
      <c r="E370" s="49">
        <v>49.04</v>
      </c>
      <c r="F370" s="49">
        <v>108.23</v>
      </c>
      <c r="G370" s="54">
        <v>59.19</v>
      </c>
    </row>
    <row r="371" spans="1:7" x14ac:dyDescent="0.35">
      <c r="A371" s="80" t="s">
        <v>684</v>
      </c>
      <c r="B371" s="49">
        <v>11.86</v>
      </c>
      <c r="C371" s="49">
        <v>11.86</v>
      </c>
      <c r="D371" s="49">
        <v>0</v>
      </c>
      <c r="E371" s="49">
        <v>-17.2</v>
      </c>
      <c r="F371" s="49">
        <v>78.25</v>
      </c>
      <c r="G371" s="54">
        <v>95.44</v>
      </c>
    </row>
    <row r="372" spans="1:7" x14ac:dyDescent="0.35">
      <c r="A372" s="80" t="s">
        <v>685</v>
      </c>
      <c r="B372" s="49">
        <v>8.4</v>
      </c>
      <c r="C372" s="49">
        <v>8.4</v>
      </c>
      <c r="D372" s="49">
        <v>0</v>
      </c>
      <c r="E372" s="49">
        <v>71.78</v>
      </c>
      <c r="F372" s="49">
        <v>155.29</v>
      </c>
      <c r="G372" s="54">
        <v>83.51</v>
      </c>
    </row>
    <row r="373" spans="1:7" x14ac:dyDescent="0.35">
      <c r="A373" s="80" t="s">
        <v>687</v>
      </c>
      <c r="B373" s="49">
        <v>9.4700000000000006</v>
      </c>
      <c r="C373" s="49">
        <v>9.4700000000000006</v>
      </c>
      <c r="D373" s="49">
        <v>0</v>
      </c>
      <c r="E373" s="49">
        <v>146.82</v>
      </c>
      <c r="F373" s="49">
        <v>188.56</v>
      </c>
      <c r="G373" s="54">
        <v>41.74</v>
      </c>
    </row>
    <row r="374" spans="1:7" x14ac:dyDescent="0.35">
      <c r="A374" s="80" t="s">
        <v>688</v>
      </c>
      <c r="B374" s="49">
        <v>10.99</v>
      </c>
      <c r="C374" s="49">
        <v>10.99</v>
      </c>
      <c r="D374" s="49">
        <v>0</v>
      </c>
      <c r="E374" s="49">
        <v>74.599999999999994</v>
      </c>
      <c r="F374" s="49">
        <v>122.55</v>
      </c>
      <c r="G374" s="54">
        <v>47.94</v>
      </c>
    </row>
    <row r="375" spans="1:7" x14ac:dyDescent="0.35">
      <c r="A375" s="80" t="s">
        <v>689</v>
      </c>
      <c r="B375" s="49">
        <v>9.6300000000000008</v>
      </c>
      <c r="C375" s="49">
        <v>9.6300000000000008</v>
      </c>
      <c r="D375" s="49">
        <v>0</v>
      </c>
      <c r="E375" s="49">
        <v>74.37</v>
      </c>
      <c r="F375" s="49">
        <v>115.93</v>
      </c>
      <c r="G375" s="54">
        <v>41.55</v>
      </c>
    </row>
    <row r="376" spans="1:7" x14ac:dyDescent="0.35">
      <c r="A376" s="80" t="s">
        <v>691</v>
      </c>
      <c r="B376" s="49">
        <v>8.36</v>
      </c>
      <c r="C376" s="49">
        <v>8.36</v>
      </c>
      <c r="D376" s="49">
        <v>0</v>
      </c>
      <c r="E376" s="49">
        <v>108.77</v>
      </c>
      <c r="F376" s="49">
        <v>135.85</v>
      </c>
      <c r="G376" s="54">
        <v>27.08</v>
      </c>
    </row>
    <row r="377" spans="1:7" x14ac:dyDescent="0.35">
      <c r="A377" s="80" t="s">
        <v>692</v>
      </c>
      <c r="B377" s="49">
        <v>11.19</v>
      </c>
      <c r="C377" s="49">
        <v>11.19</v>
      </c>
      <c r="D377" s="49">
        <v>0</v>
      </c>
      <c r="E377" s="49">
        <v>-10.82</v>
      </c>
      <c r="F377" s="49">
        <v>91.64</v>
      </c>
      <c r="G377" s="54">
        <v>102.46</v>
      </c>
    </row>
    <row r="378" spans="1:7" x14ac:dyDescent="0.35">
      <c r="A378" s="80" t="s">
        <v>699</v>
      </c>
      <c r="B378" s="49">
        <v>14.26</v>
      </c>
      <c r="C378" s="49">
        <v>14.26</v>
      </c>
      <c r="D378" s="49">
        <v>0</v>
      </c>
      <c r="E378" s="49">
        <v>21.43</v>
      </c>
      <c r="F378" s="49">
        <v>61.79</v>
      </c>
      <c r="G378" s="54">
        <v>40.369999999999997</v>
      </c>
    </row>
    <row r="379" spans="1:7" x14ac:dyDescent="0.35">
      <c r="A379" s="80" t="s">
        <v>698</v>
      </c>
      <c r="B379" s="49">
        <v>12.81</v>
      </c>
      <c r="C379" s="49">
        <v>12.81</v>
      </c>
      <c r="D379" s="49">
        <v>0</v>
      </c>
      <c r="E379" s="49">
        <v>67.87</v>
      </c>
      <c r="F379" s="49">
        <v>95.52</v>
      </c>
      <c r="G379" s="54">
        <v>27.65</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4"/>
  <sheetViews>
    <sheetView topLeftCell="A345" workbookViewId="0">
      <selection activeCell="M23" sqref="M23"/>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70</v>
      </c>
    </row>
    <row r="8" spans="2:29" x14ac:dyDescent="0.35">
      <c r="N8" t="s">
        <v>49</v>
      </c>
      <c r="O8" t="s">
        <v>56</v>
      </c>
      <c r="P8" t="s">
        <v>53</v>
      </c>
      <c r="Q8" t="s">
        <v>50</v>
      </c>
      <c r="R8" t="s">
        <v>54</v>
      </c>
      <c r="S8" t="s">
        <v>51</v>
      </c>
      <c r="T8" t="s">
        <v>55</v>
      </c>
    </row>
    <row r="9" spans="2:29" x14ac:dyDescent="0.35">
      <c r="M9" s="20">
        <v>30</v>
      </c>
      <c r="N9" s="21" t="str">
        <f t="shared" ref="N9:T13" si="0">$P$5&amp;N$8&amp;$M9</f>
        <v>Annual!A30</v>
      </c>
      <c r="O9" s="21" t="str">
        <f t="shared" si="0"/>
        <v>Annual!B30</v>
      </c>
      <c r="P9" s="21" t="str">
        <f t="shared" si="0"/>
        <v>Annual!C30</v>
      </c>
      <c r="Q9" s="21" t="str">
        <f t="shared" si="0"/>
        <v>Annual!D30</v>
      </c>
      <c r="R9" s="21" t="str">
        <f t="shared" si="0"/>
        <v>Annual!E30</v>
      </c>
      <c r="S9" s="21" t="str">
        <f t="shared" si="0"/>
        <v>Annual!F30</v>
      </c>
      <c r="T9" s="21" t="str">
        <f t="shared" si="0"/>
        <v>Annual!G30</v>
      </c>
    </row>
    <row r="10" spans="2:29" x14ac:dyDescent="0.35">
      <c r="M10">
        <f>M9+1</f>
        <v>31</v>
      </c>
      <c r="N10" s="21" t="str">
        <f t="shared" si="0"/>
        <v>Annual!A31</v>
      </c>
      <c r="O10" s="21" t="str">
        <f t="shared" si="0"/>
        <v>Annual!B31</v>
      </c>
      <c r="P10" s="21" t="str">
        <f t="shared" si="0"/>
        <v>Annual!C31</v>
      </c>
      <c r="Q10" s="21" t="str">
        <f t="shared" si="0"/>
        <v>Annual!D31</v>
      </c>
      <c r="R10" s="21" t="str">
        <f t="shared" si="0"/>
        <v>Annual!E31</v>
      </c>
      <c r="S10" s="21" t="str">
        <f t="shared" si="0"/>
        <v>Annual!F31</v>
      </c>
      <c r="T10" s="21" t="str">
        <f t="shared" si="0"/>
        <v>Annual!G31</v>
      </c>
    </row>
    <row r="11" spans="2:29" x14ac:dyDescent="0.35">
      <c r="M11">
        <f>M10+1</f>
        <v>32</v>
      </c>
      <c r="N11" s="21" t="str">
        <f t="shared" si="0"/>
        <v>Annual!A32</v>
      </c>
      <c r="O11" s="21" t="str">
        <f t="shared" si="0"/>
        <v>Annual!B32</v>
      </c>
      <c r="P11" s="21" t="str">
        <f t="shared" si="0"/>
        <v>Annual!C32</v>
      </c>
      <c r="Q11" s="21" t="str">
        <f t="shared" si="0"/>
        <v>Annual!D32</v>
      </c>
      <c r="R11" s="21" t="str">
        <f t="shared" si="0"/>
        <v>Annual!E32</v>
      </c>
      <c r="S11" s="21" t="str">
        <f t="shared" si="0"/>
        <v>Annual!F32</v>
      </c>
      <c r="T11" s="21" t="str">
        <f t="shared" si="0"/>
        <v>Annual!G32</v>
      </c>
    </row>
    <row r="12" spans="2:29" x14ac:dyDescent="0.35">
      <c r="M12">
        <f>M11+1</f>
        <v>33</v>
      </c>
      <c r="N12" s="21" t="str">
        <f t="shared" si="0"/>
        <v>Annual!A33</v>
      </c>
      <c r="O12" s="21" t="str">
        <f t="shared" si="0"/>
        <v>Annual!B33</v>
      </c>
      <c r="P12" s="21" t="str">
        <f t="shared" si="0"/>
        <v>Annual!C33</v>
      </c>
      <c r="Q12" s="21" t="str">
        <f t="shared" si="0"/>
        <v>Annual!D33</v>
      </c>
      <c r="R12" s="21" t="str">
        <f t="shared" si="0"/>
        <v>Annual!E33</v>
      </c>
      <c r="S12" s="21" t="str">
        <f t="shared" si="0"/>
        <v>Annual!F33</v>
      </c>
      <c r="T12" s="21" t="str">
        <f t="shared" si="0"/>
        <v>Annual!G33</v>
      </c>
    </row>
    <row r="13" spans="2:29" x14ac:dyDescent="0.35">
      <c r="B13" s="22"/>
      <c r="C13" s="23" t="s">
        <v>71</v>
      </c>
      <c r="M13">
        <f>M12+1</f>
        <v>34</v>
      </c>
      <c r="N13" s="21" t="str">
        <f t="shared" si="0"/>
        <v>Annual!A34</v>
      </c>
      <c r="O13" s="21" t="str">
        <f t="shared" si="0"/>
        <v>Annual!B34</v>
      </c>
      <c r="P13" s="21" t="str">
        <f t="shared" si="0"/>
        <v>Annual!C34</v>
      </c>
      <c r="Q13" s="21" t="str">
        <f t="shared" si="0"/>
        <v>Annual!D34</v>
      </c>
      <c r="R13" s="21" t="str">
        <f t="shared" si="0"/>
        <v>Annual!E34</v>
      </c>
      <c r="S13" s="21" t="str">
        <f t="shared" si="0"/>
        <v>Annual!F34</v>
      </c>
      <c r="T13" s="21" t="str">
        <f t="shared" si="0"/>
        <v>Annual!G34</v>
      </c>
      <c r="AA13" s="24" t="s">
        <v>89</v>
      </c>
      <c r="AB13" s="24"/>
      <c r="AC13" s="25"/>
    </row>
    <row r="14" spans="2:29" x14ac:dyDescent="0.35">
      <c r="B14" s="22"/>
      <c r="C14" s="23"/>
      <c r="AA14" s="24"/>
      <c r="AB14" s="24"/>
      <c r="AC14" s="25"/>
    </row>
    <row r="15" spans="2:29" x14ac:dyDescent="0.35">
      <c r="AA15" s="26" t="s">
        <v>34</v>
      </c>
      <c r="AB15" s="26" t="s">
        <v>90</v>
      </c>
      <c r="AC15" s="26" t="s">
        <v>91</v>
      </c>
    </row>
    <row r="16" spans="2:29" x14ac:dyDescent="0.35">
      <c r="AA16" s="27"/>
      <c r="AB16" s="27"/>
      <c r="AC16" s="27"/>
    </row>
    <row r="17" spans="1:35" x14ac:dyDescent="0.35">
      <c r="B17" s="22"/>
      <c r="C17" s="28" t="s">
        <v>89</v>
      </c>
      <c r="D17" s="28"/>
      <c r="E17" s="29"/>
      <c r="F17" s="30"/>
      <c r="Y17">
        <v>1995</v>
      </c>
      <c r="Z17" t="s">
        <v>72</v>
      </c>
      <c r="AA17" s="19">
        <v>2743.6529423076922</v>
      </c>
      <c r="AB17" s="19">
        <v>1833.5760192307691</v>
      </c>
      <c r="AC17" s="19">
        <v>826.07692307692309</v>
      </c>
      <c r="AE17">
        <v>1996</v>
      </c>
      <c r="AF17" t="s">
        <v>72</v>
      </c>
      <c r="AG17" s="19">
        <v>3694.33</v>
      </c>
      <c r="AH17" s="19">
        <v>2468.7339999999999</v>
      </c>
      <c r="AI17" s="19">
        <v>1126.346</v>
      </c>
    </row>
    <row r="18" spans="1:35" x14ac:dyDescent="0.35">
      <c r="C18" s="31" t="s">
        <v>34</v>
      </c>
      <c r="D18" s="31" t="s">
        <v>90</v>
      </c>
      <c r="E18" s="31" t="s">
        <v>91</v>
      </c>
      <c r="F18" s="31" t="s">
        <v>92</v>
      </c>
      <c r="G18" s="31" t="s">
        <v>93</v>
      </c>
      <c r="H18" s="31" t="s">
        <v>94</v>
      </c>
      <c r="P18" t="s">
        <v>73</v>
      </c>
      <c r="Z18" t="s">
        <v>74</v>
      </c>
      <c r="AA18" s="19">
        <v>4295.3769423076919</v>
      </c>
      <c r="AB18" s="19">
        <v>2901.3000192307691</v>
      </c>
      <c r="AC18" s="19">
        <v>1314.0769230769231</v>
      </c>
      <c r="AF18" t="s">
        <v>74</v>
      </c>
      <c r="AG18" s="19">
        <v>4393.2920000000004</v>
      </c>
      <c r="AH18" s="19">
        <v>2895.6959999999999</v>
      </c>
      <c r="AI18" s="19">
        <v>1402.0129999999999</v>
      </c>
    </row>
    <row r="19" spans="1:35" ht="15" thickBot="1" x14ac:dyDescent="0.4">
      <c r="B19" s="22"/>
      <c r="C19" s="22"/>
      <c r="D19" s="22"/>
      <c r="E19" s="22"/>
      <c r="F19" s="22"/>
      <c r="G19" s="22"/>
      <c r="H19" s="22"/>
      <c r="Z19" t="s">
        <v>75</v>
      </c>
      <c r="AA19" s="19">
        <v>5550.3111153846148</v>
      </c>
      <c r="AB19" s="19">
        <v>3662.4649615384615</v>
      </c>
      <c r="AC19" s="19">
        <v>1797.8461538461538</v>
      </c>
      <c r="AF19" t="s">
        <v>75</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2026</v>
      </c>
      <c r="Z20" t="s">
        <v>76</v>
      </c>
      <c r="AA20" s="19">
        <v>3821.7119038461542</v>
      </c>
      <c r="AB20" s="19">
        <v>2549.6349807692309</v>
      </c>
      <c r="AC20" s="19">
        <v>1183.0769230769231</v>
      </c>
      <c r="AF20" t="s">
        <v>76</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3</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365</v>
      </c>
      <c r="N22" s="37" t="str">
        <f>$P$18&amp;N$21&amp;$M22</f>
        <v>Month!A365</v>
      </c>
      <c r="O22" s="21" t="str">
        <f t="shared" ref="N22:U36" si="1">$P$18&amp;O$21&amp;$M22</f>
        <v>Month!B365</v>
      </c>
      <c r="P22" s="21" t="str">
        <f t="shared" si="1"/>
        <v>Month!C365</v>
      </c>
      <c r="Q22" s="21" t="str">
        <f t="shared" si="1"/>
        <v>Month!D365</v>
      </c>
      <c r="R22" s="21" t="str">
        <f t="shared" si="1"/>
        <v>Month!E365</v>
      </c>
      <c r="S22" s="21" t="str">
        <f t="shared" si="1"/>
        <v>Month!F365</v>
      </c>
      <c r="T22" s="21" t="str">
        <f t="shared" si="1"/>
        <v>Month!G365</v>
      </c>
      <c r="U22" s="21" t="str">
        <f t="shared" si="1"/>
        <v>Month!H365</v>
      </c>
      <c r="Z22" t="s">
        <v>77</v>
      </c>
      <c r="AA22" s="19">
        <v>5169.3949923076925</v>
      </c>
      <c r="AB22" s="19">
        <v>3372.5488384615383</v>
      </c>
      <c r="AC22" s="19">
        <v>1664.8461538461538</v>
      </c>
      <c r="AF22" t="s">
        <v>77</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366</v>
      </c>
      <c r="N23" s="21" t="str">
        <f t="shared" si="1"/>
        <v>Month!A366</v>
      </c>
      <c r="O23" s="21" t="str">
        <f t="shared" si="1"/>
        <v>Month!B366</v>
      </c>
      <c r="P23" s="21" t="str">
        <f t="shared" si="1"/>
        <v>Month!C366</v>
      </c>
      <c r="Q23" s="21" t="str">
        <f t="shared" si="1"/>
        <v>Month!D366</v>
      </c>
      <c r="R23" s="21" t="str">
        <f t="shared" si="1"/>
        <v>Month!E366</v>
      </c>
      <c r="S23" s="21" t="str">
        <f t="shared" si="1"/>
        <v>Month!F366</v>
      </c>
      <c r="T23" s="21" t="str">
        <f t="shared" si="1"/>
        <v>Month!G366</v>
      </c>
      <c r="U23" s="21" t="str">
        <f t="shared" si="1"/>
        <v>Month!H366</v>
      </c>
      <c r="Z23" t="s">
        <v>78</v>
      </c>
      <c r="AA23" s="19">
        <v>4102.4735269230769</v>
      </c>
      <c r="AB23" s="19">
        <v>2709.0889115384612</v>
      </c>
      <c r="AC23" s="19">
        <v>1285.3846153846155</v>
      </c>
      <c r="AF23" t="s">
        <v>78</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367</v>
      </c>
      <c r="N24" s="21" t="str">
        <f t="shared" si="1"/>
        <v>Month!A367</v>
      </c>
      <c r="O24" s="21" t="str">
        <f t="shared" si="1"/>
        <v>Month!B367</v>
      </c>
      <c r="P24" s="21" t="str">
        <f t="shared" si="1"/>
        <v>Month!C367</v>
      </c>
      <c r="Q24" s="21" t="str">
        <f t="shared" si="1"/>
        <v>Month!D367</v>
      </c>
      <c r="R24" s="21" t="str">
        <f t="shared" si="1"/>
        <v>Month!E367</v>
      </c>
      <c r="S24" s="21" t="str">
        <f t="shared" si="1"/>
        <v>Month!F367</v>
      </c>
      <c r="T24" s="21" t="str">
        <f t="shared" si="1"/>
        <v>Month!G367</v>
      </c>
      <c r="U24" s="21" t="str">
        <f t="shared" si="1"/>
        <v>Month!H367</v>
      </c>
      <c r="Z24" t="s">
        <v>79</v>
      </c>
      <c r="AA24" s="19">
        <v>3536.9658269230767</v>
      </c>
      <c r="AB24" s="19">
        <v>2275.581211538461</v>
      </c>
      <c r="AC24" s="19">
        <v>1186.3846153846155</v>
      </c>
      <c r="AF24" t="s">
        <v>79</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368</v>
      </c>
      <c r="N25" s="21" t="str">
        <f t="shared" si="1"/>
        <v>Month!A368</v>
      </c>
      <c r="O25" s="21" t="str">
        <f t="shared" si="1"/>
        <v>Month!B368</v>
      </c>
      <c r="P25" s="21" t="str">
        <f t="shared" si="1"/>
        <v>Month!C368</v>
      </c>
      <c r="Q25" s="21" t="str">
        <f t="shared" si="1"/>
        <v>Month!D368</v>
      </c>
      <c r="R25" s="21" t="str">
        <f t="shared" si="1"/>
        <v>Month!E368</v>
      </c>
      <c r="S25" s="21" t="str">
        <f t="shared" si="1"/>
        <v>Month!F368</v>
      </c>
      <c r="T25" s="21" t="str">
        <f t="shared" si="1"/>
        <v>Month!G368</v>
      </c>
      <c r="U25" s="21" t="str">
        <f t="shared" si="1"/>
        <v>Month!H368</v>
      </c>
      <c r="Z25" t="s">
        <v>80</v>
      </c>
      <c r="AA25" s="19">
        <v>5391.381046153846</v>
      </c>
      <c r="AB25" s="19">
        <v>3689.1502769230769</v>
      </c>
      <c r="AC25" s="19">
        <v>1598.2307692307693</v>
      </c>
      <c r="AF25" t="s">
        <v>80</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369</v>
      </c>
      <c r="N26" s="21" t="str">
        <f t="shared" si="1"/>
        <v>Month!A369</v>
      </c>
      <c r="O26" s="21" t="str">
        <f t="shared" si="1"/>
        <v>Month!B369</v>
      </c>
      <c r="P26" s="21" t="str">
        <f t="shared" si="1"/>
        <v>Month!C369</v>
      </c>
      <c r="Q26" s="21" t="str">
        <f t="shared" si="1"/>
        <v>Month!D369</v>
      </c>
      <c r="R26" s="21" t="str">
        <f t="shared" si="1"/>
        <v>Month!E369</v>
      </c>
      <c r="S26" s="21" t="str">
        <f t="shared" si="1"/>
        <v>Month!F369</v>
      </c>
      <c r="T26" s="21" t="str">
        <f t="shared" si="1"/>
        <v>Month!G369</v>
      </c>
      <c r="U26" s="21" t="str">
        <f t="shared" si="1"/>
        <v>Month!H369</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370</v>
      </c>
      <c r="N27" s="21" t="str">
        <f t="shared" si="1"/>
        <v>Month!A370</v>
      </c>
      <c r="O27" s="21" t="str">
        <f t="shared" si="1"/>
        <v>Month!B370</v>
      </c>
      <c r="P27" s="21" t="str">
        <f t="shared" si="1"/>
        <v>Month!C370</v>
      </c>
      <c r="Q27" s="21" t="str">
        <f t="shared" si="1"/>
        <v>Month!D370</v>
      </c>
      <c r="R27" s="21" t="str">
        <f t="shared" si="1"/>
        <v>Month!E370</v>
      </c>
      <c r="S27" s="21" t="str">
        <f t="shared" si="1"/>
        <v>Month!F370</v>
      </c>
      <c r="T27" s="21" t="str">
        <f t="shared" si="1"/>
        <v>Month!G370</v>
      </c>
      <c r="U27" s="21" t="str">
        <f t="shared" si="1"/>
        <v>Month!H370</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371</v>
      </c>
      <c r="N28" s="21" t="str">
        <f t="shared" si="1"/>
        <v>Month!A371</v>
      </c>
      <c r="O28" s="21" t="str">
        <f t="shared" si="1"/>
        <v>Month!B371</v>
      </c>
      <c r="P28" s="21" t="str">
        <f t="shared" si="1"/>
        <v>Month!C371</v>
      </c>
      <c r="Q28" s="21" t="str">
        <f t="shared" si="1"/>
        <v>Month!D371</v>
      </c>
      <c r="R28" s="21" t="str">
        <f t="shared" si="1"/>
        <v>Month!E371</v>
      </c>
      <c r="S28" s="21" t="str">
        <f t="shared" si="1"/>
        <v>Month!F371</v>
      </c>
      <c r="T28" s="21" t="str">
        <f t="shared" si="1"/>
        <v>Month!G371</v>
      </c>
      <c r="U28" s="21" t="str">
        <f t="shared" si="1"/>
        <v>Month!H371</v>
      </c>
      <c r="AF28" s="26" t="s">
        <v>92</v>
      </c>
      <c r="AG28" s="26" t="s">
        <v>93</v>
      </c>
      <c r="AH28" s="26" t="s">
        <v>94</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372</v>
      </c>
      <c r="N29" s="21" t="str">
        <f t="shared" si="1"/>
        <v>Month!A372</v>
      </c>
      <c r="O29" s="21" t="str">
        <f t="shared" si="1"/>
        <v>Month!B372</v>
      </c>
      <c r="P29" s="21" t="str">
        <f t="shared" si="1"/>
        <v>Month!C372</v>
      </c>
      <c r="Q29" s="21" t="str">
        <f t="shared" si="1"/>
        <v>Month!D372</v>
      </c>
      <c r="R29" s="21" t="str">
        <f t="shared" si="1"/>
        <v>Month!E372</v>
      </c>
      <c r="S29" s="21" t="str">
        <f t="shared" si="1"/>
        <v>Month!F372</v>
      </c>
      <c r="T29" s="21" t="str">
        <f t="shared" si="1"/>
        <v>Month!G372</v>
      </c>
      <c r="U29" s="21" t="str">
        <f t="shared" si="1"/>
        <v>Month!H372</v>
      </c>
      <c r="AD29">
        <v>1995</v>
      </c>
      <c r="AE29" t="s">
        <v>72</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373</v>
      </c>
      <c r="N30" s="21" t="str">
        <f t="shared" si="1"/>
        <v>Month!A373</v>
      </c>
      <c r="O30" s="21" t="str">
        <f t="shared" si="1"/>
        <v>Month!B373</v>
      </c>
      <c r="P30" s="21" t="str">
        <f t="shared" si="1"/>
        <v>Month!C373</v>
      </c>
      <c r="Q30" s="21" t="str">
        <f t="shared" si="1"/>
        <v>Month!D373</v>
      </c>
      <c r="R30" s="21" t="str">
        <f t="shared" si="1"/>
        <v>Month!E373</v>
      </c>
      <c r="S30" s="21" t="str">
        <f t="shared" si="1"/>
        <v>Month!F373</v>
      </c>
      <c r="T30" s="21" t="str">
        <f t="shared" si="1"/>
        <v>Month!G373</v>
      </c>
      <c r="U30" s="21" t="str">
        <f t="shared" si="1"/>
        <v>Month!H373</v>
      </c>
      <c r="AD30">
        <v>1995</v>
      </c>
      <c r="AE30" t="s">
        <v>74</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374</v>
      </c>
      <c r="N31" s="21" t="str">
        <f t="shared" si="1"/>
        <v>Month!A374</v>
      </c>
      <c r="O31" s="21" t="str">
        <f t="shared" si="1"/>
        <v>Month!B374</v>
      </c>
      <c r="P31" s="21" t="str">
        <f t="shared" si="1"/>
        <v>Month!C374</v>
      </c>
      <c r="Q31" s="21" t="str">
        <f t="shared" si="1"/>
        <v>Month!D374</v>
      </c>
      <c r="R31" s="21" t="str">
        <f t="shared" si="1"/>
        <v>Month!E374</v>
      </c>
      <c r="S31" s="21" t="str">
        <f t="shared" si="1"/>
        <v>Month!F374</v>
      </c>
      <c r="T31" s="21" t="str">
        <f t="shared" si="1"/>
        <v>Month!G374</v>
      </c>
      <c r="U31" s="21" t="str">
        <f t="shared" si="1"/>
        <v>Month!H374</v>
      </c>
      <c r="AD31">
        <v>1995</v>
      </c>
      <c r="AE31" t="s">
        <v>75</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375</v>
      </c>
      <c r="N32" s="21" t="str">
        <f t="shared" si="1"/>
        <v>Month!A375</v>
      </c>
      <c r="O32" s="21" t="str">
        <f t="shared" si="1"/>
        <v>Month!B375</v>
      </c>
      <c r="P32" s="21" t="str">
        <f t="shared" si="1"/>
        <v>Month!C375</v>
      </c>
      <c r="Q32" s="21" t="str">
        <f t="shared" si="1"/>
        <v>Month!D375</v>
      </c>
      <c r="R32" s="21" t="str">
        <f t="shared" si="1"/>
        <v>Month!E375</v>
      </c>
      <c r="S32" s="21" t="str">
        <f t="shared" si="1"/>
        <v>Month!F375</v>
      </c>
      <c r="T32" s="21" t="str">
        <f t="shared" si="1"/>
        <v>Month!G375</v>
      </c>
      <c r="U32" s="21" t="str">
        <f t="shared" si="1"/>
        <v>Month!H375</v>
      </c>
      <c r="AD32">
        <v>1995</v>
      </c>
      <c r="AE32" t="s">
        <v>76</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376</v>
      </c>
      <c r="N33" s="21" t="str">
        <f t="shared" si="1"/>
        <v>Month!A376</v>
      </c>
      <c r="O33" s="21" t="str">
        <f t="shared" si="1"/>
        <v>Month!B376</v>
      </c>
      <c r="P33" s="21" t="str">
        <f t="shared" si="1"/>
        <v>Month!C376</v>
      </c>
      <c r="Q33" s="21" t="str">
        <f t="shared" si="1"/>
        <v>Month!D376</v>
      </c>
      <c r="R33" s="21" t="str">
        <f t="shared" si="1"/>
        <v>Month!E376</v>
      </c>
      <c r="S33" s="21" t="str">
        <f t="shared" si="1"/>
        <v>Month!F376</v>
      </c>
      <c r="T33" s="21" t="str">
        <f t="shared" si="1"/>
        <v>Month!G376</v>
      </c>
      <c r="U33" s="21" t="str">
        <f t="shared" si="1"/>
        <v>Month!H376</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377</v>
      </c>
      <c r="N34" s="21" t="str">
        <f t="shared" si="1"/>
        <v>Month!A377</v>
      </c>
      <c r="O34" s="21" t="str">
        <f t="shared" si="1"/>
        <v>Month!B377</v>
      </c>
      <c r="P34" s="21" t="str">
        <f t="shared" si="1"/>
        <v>Month!C377</v>
      </c>
      <c r="Q34" s="21" t="str">
        <f t="shared" si="1"/>
        <v>Month!D377</v>
      </c>
      <c r="R34" s="21" t="str">
        <f t="shared" si="1"/>
        <v>Month!E377</v>
      </c>
      <c r="S34" s="21" t="str">
        <f t="shared" si="1"/>
        <v>Month!F377</v>
      </c>
      <c r="T34" s="21" t="str">
        <f t="shared" si="1"/>
        <v>Month!G377</v>
      </c>
      <c r="U34" s="21" t="str">
        <f t="shared" si="1"/>
        <v>Month!H377</v>
      </c>
      <c r="AD34">
        <v>1995</v>
      </c>
      <c r="AE34" t="s">
        <v>77</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378</v>
      </c>
      <c r="N35" s="21" t="str">
        <f t="shared" si="1"/>
        <v>Month!A378</v>
      </c>
      <c r="O35" s="21" t="str">
        <f t="shared" si="1"/>
        <v>Month!B378</v>
      </c>
      <c r="P35" s="21" t="str">
        <f t="shared" si="1"/>
        <v>Month!C378</v>
      </c>
      <c r="Q35" s="21" t="str">
        <f t="shared" si="1"/>
        <v>Month!D378</v>
      </c>
      <c r="R35" s="21" t="str">
        <f t="shared" si="1"/>
        <v>Month!E378</v>
      </c>
      <c r="S35" s="21" t="str">
        <f t="shared" si="1"/>
        <v>Month!F378</v>
      </c>
      <c r="T35" s="21" t="str">
        <f t="shared" si="1"/>
        <v>Month!G378</v>
      </c>
      <c r="U35" s="21" t="str">
        <f t="shared" si="1"/>
        <v>Month!H378</v>
      </c>
      <c r="AD35">
        <v>1995</v>
      </c>
      <c r="AE35" t="s">
        <v>78</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379</v>
      </c>
      <c r="N36" s="21" t="str">
        <f t="shared" si="1"/>
        <v>Month!A379</v>
      </c>
      <c r="O36" s="21" t="str">
        <f t="shared" si="1"/>
        <v>Month!B379</v>
      </c>
      <c r="P36" s="21" t="str">
        <f t="shared" si="1"/>
        <v>Month!C379</v>
      </c>
      <c r="Q36" s="21" t="str">
        <f t="shared" si="1"/>
        <v>Month!D379</v>
      </c>
      <c r="R36" s="21" t="str">
        <f t="shared" si="1"/>
        <v>Month!E379</v>
      </c>
      <c r="S36" s="21" t="str">
        <f t="shared" si="1"/>
        <v>Month!F379</v>
      </c>
      <c r="T36" s="21" t="str">
        <f t="shared" si="1"/>
        <v>Month!G379</v>
      </c>
      <c r="U36" s="21" t="str">
        <f t="shared" si="1"/>
        <v>Month!H379</v>
      </c>
      <c r="AD36">
        <v>1995</v>
      </c>
      <c r="AE36" t="s">
        <v>79</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80</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81</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558</v>
      </c>
      <c r="AD39">
        <v>1995</v>
      </c>
      <c r="AE39" t="s">
        <v>82</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557</v>
      </c>
      <c r="O40" t="s">
        <v>95</v>
      </c>
      <c r="P40" t="s">
        <v>96</v>
      </c>
      <c r="Q40" t="s">
        <v>97</v>
      </c>
      <c r="R40" t="s">
        <v>98</v>
      </c>
      <c r="S40" t="s">
        <v>99</v>
      </c>
      <c r="T40" t="s">
        <v>100</v>
      </c>
      <c r="AD40">
        <v>1995</v>
      </c>
      <c r="AE40" t="s">
        <v>83</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382</v>
      </c>
      <c r="N41" s="21" t="str">
        <f>$P$39&amp;N$40&amp;$M41</f>
        <v>calculation_hide!b382</v>
      </c>
      <c r="O41" s="21" t="str">
        <f t="shared" ref="O41:T42" si="3">$P$39&amp;O$40&amp;$M41</f>
        <v>calculation_hide!c382</v>
      </c>
      <c r="P41" s="21" t="str">
        <f t="shared" si="3"/>
        <v>calculation_hide!d382</v>
      </c>
      <c r="Q41" s="21" t="str">
        <f>$P$39&amp;Q$40&amp;$M41</f>
        <v>calculation_hide!e382</v>
      </c>
      <c r="R41" s="21" t="str">
        <f>$P$39&amp;R$40&amp;$M41</f>
        <v>calculation_hide!f382</v>
      </c>
      <c r="S41" s="21" t="str">
        <f t="shared" si="3"/>
        <v>calculation_hide!g382</v>
      </c>
      <c r="T41" s="21" t="str">
        <f t="shared" si="3"/>
        <v>calculation_hide!h382</v>
      </c>
      <c r="AD41">
        <v>1996</v>
      </c>
      <c r="AE41" t="s">
        <v>72</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394</v>
      </c>
      <c r="N42" s="21" t="str">
        <f>$P$39&amp;N$40&amp;$M42</f>
        <v>calculation_hide!b394</v>
      </c>
      <c r="O42" s="21" t="str">
        <f t="shared" si="3"/>
        <v>calculation_hide!c394</v>
      </c>
      <c r="P42" s="21" t="str">
        <f>$P$39&amp;P$40&amp;$M42</f>
        <v>calculation_hide!d394</v>
      </c>
      <c r="Q42" s="21" t="str">
        <f>$P$39&amp;Q$40&amp;$M42</f>
        <v>calculation_hide!e394</v>
      </c>
      <c r="R42" s="21" t="str">
        <f t="shared" si="3"/>
        <v>calculation_hide!f394</v>
      </c>
      <c r="S42" s="21" t="str">
        <f t="shared" si="3"/>
        <v>calculation_hide!g394</v>
      </c>
      <c r="T42" s="21" t="str">
        <f t="shared" si="3"/>
        <v>calculation_hide!h394</v>
      </c>
      <c r="AD42">
        <v>1996</v>
      </c>
      <c r="AE42" t="s">
        <v>74</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75</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76</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77</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78</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79</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80</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84</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546</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547</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548</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549</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550</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551</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552</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553</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554</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555</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556</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84</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577</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578</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579</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580</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581</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582</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583</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584</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585</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586</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587</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569</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596</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597</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598</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599</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600</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601</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602</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603</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604</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605</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606</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608</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627</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628</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629</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630</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631</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632</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633</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634</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635</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636</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637</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638</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671</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672</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673</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674</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675</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676</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677</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678</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679</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680</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681</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87" t="s">
        <v>663</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694</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701</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653</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654</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655</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656</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657</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658</v>
      </c>
      <c r="C388" s="22">
        <f>Month!B373+C387</f>
        <v>90.59</v>
      </c>
      <c r="D388" s="22">
        <f>Month!C373+D387</f>
        <v>90.59</v>
      </c>
      <c r="E388" s="22">
        <f>Month!D373+E387</f>
        <v>0</v>
      </c>
      <c r="F388" s="22">
        <f>Month!E373+F387</f>
        <v>802.1099999999999</v>
      </c>
      <c r="G388" s="22">
        <f>Month!F373+G387</f>
        <v>1275.53</v>
      </c>
      <c r="H388" s="22">
        <f>Month!G373+H387</f>
        <v>473.42</v>
      </c>
    </row>
    <row r="389" spans="1:8" x14ac:dyDescent="0.35">
      <c r="A389" s="41">
        <f t="shared" si="11"/>
        <v>2025</v>
      </c>
      <c r="B389" s="70" t="s">
        <v>659</v>
      </c>
      <c r="C389" s="22">
        <f>Month!B374+C388</f>
        <v>101.58</v>
      </c>
      <c r="D389" s="22">
        <f>Month!C374+D388</f>
        <v>101.58</v>
      </c>
      <c r="E389" s="22">
        <f>Month!D374+E388</f>
        <v>0</v>
      </c>
      <c r="F389" s="22">
        <f>Month!E374+F388</f>
        <v>876.70999999999992</v>
      </c>
      <c r="G389" s="22">
        <f>Month!F374+G388</f>
        <v>1398.08</v>
      </c>
      <c r="H389" s="22">
        <f>Month!G374+H388</f>
        <v>521.36</v>
      </c>
    </row>
    <row r="390" spans="1:8" x14ac:dyDescent="0.35">
      <c r="A390" s="41">
        <f t="shared" si="11"/>
        <v>2025</v>
      </c>
      <c r="B390" s="70" t="s">
        <v>660</v>
      </c>
      <c r="C390" s="22">
        <f>Month!B375+C389</f>
        <v>111.21</v>
      </c>
      <c r="D390" s="22">
        <f>Month!C375+D389</f>
        <v>111.21</v>
      </c>
      <c r="E390" s="22">
        <f>Month!D375+E389</f>
        <v>0</v>
      </c>
      <c r="F390" s="22">
        <f>Month!E375+F389</f>
        <v>951.07999999999993</v>
      </c>
      <c r="G390" s="22">
        <f>Month!F375+G389</f>
        <v>1514.01</v>
      </c>
      <c r="H390" s="22">
        <f>Month!G375+H389</f>
        <v>562.91</v>
      </c>
    </row>
    <row r="391" spans="1:8" x14ac:dyDescent="0.35">
      <c r="A391" s="41">
        <f t="shared" si="11"/>
        <v>2025</v>
      </c>
      <c r="B391" s="70" t="s">
        <v>661</v>
      </c>
      <c r="C391" s="22">
        <f>Month!B376+C390</f>
        <v>119.57</v>
      </c>
      <c r="D391" s="22">
        <f>Month!C376+D390</f>
        <v>119.57</v>
      </c>
      <c r="E391" s="22">
        <f>Month!D376+E390</f>
        <v>0</v>
      </c>
      <c r="F391" s="22">
        <f>Month!E376+F390</f>
        <v>1059.8499999999999</v>
      </c>
      <c r="G391" s="22">
        <f>Month!F376+G390</f>
        <v>1649.86</v>
      </c>
      <c r="H391" s="22">
        <f>Month!G376+H390</f>
        <v>589.99</v>
      </c>
    </row>
    <row r="392" spans="1:8" x14ac:dyDescent="0.35">
      <c r="A392" s="41">
        <v>2026</v>
      </c>
      <c r="B392" s="87" t="s">
        <v>692</v>
      </c>
      <c r="C392" s="22">
        <f>Month!B377</f>
        <v>11.19</v>
      </c>
      <c r="D392" s="22">
        <f>Month!C377</f>
        <v>11.19</v>
      </c>
      <c r="E392" s="22">
        <f>Month!D377</f>
        <v>0</v>
      </c>
      <c r="F392" s="22">
        <f>Month!E377</f>
        <v>-10.82</v>
      </c>
      <c r="G392" s="22">
        <f>Month!F377</f>
        <v>91.64</v>
      </c>
      <c r="H392" s="22">
        <f>Month!G377</f>
        <v>102.46</v>
      </c>
    </row>
    <row r="393" spans="1:8" x14ac:dyDescent="0.35">
      <c r="A393" s="41">
        <v>2026</v>
      </c>
      <c r="B393" s="70" t="s">
        <v>693</v>
      </c>
      <c r="C393" s="22">
        <f>Month!B378+C392</f>
        <v>25.45</v>
      </c>
      <c r="D393" s="22">
        <f>Month!C378+D392</f>
        <v>25.45</v>
      </c>
      <c r="E393" s="22">
        <f>Month!D378+E392</f>
        <v>0</v>
      </c>
      <c r="F393" s="22">
        <f>Month!E378+F392</f>
        <v>10.61</v>
      </c>
      <c r="G393" s="22">
        <f>Month!F378+G392</f>
        <v>153.43</v>
      </c>
      <c r="H393" s="22">
        <f>Month!G378+H392</f>
        <v>142.82999999999998</v>
      </c>
    </row>
    <row r="394" spans="1:8" x14ac:dyDescent="0.35">
      <c r="A394" s="41">
        <f t="shared" ref="A394" si="12">A393</f>
        <v>2026</v>
      </c>
      <c r="B394" s="70" t="s">
        <v>700</v>
      </c>
      <c r="C394" s="22">
        <f>Month!B379+C393</f>
        <v>38.26</v>
      </c>
      <c r="D394" s="22">
        <f>Month!C379+D393</f>
        <v>38.26</v>
      </c>
      <c r="E394" s="22">
        <f>Month!D379+E393</f>
        <v>0</v>
      </c>
      <c r="F394" s="22">
        <f>Month!E379+F393</f>
        <v>78.48</v>
      </c>
      <c r="G394" s="22">
        <f>Month!F379+G393</f>
        <v>248.95</v>
      </c>
      <c r="H394" s="22">
        <f>Month!G379+H393</f>
        <v>170.48</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2026-05-25T16:32:09Z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