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82C931E5-FD1C-4B66-BCD0-6669F2BB806B}"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1" i="11" l="1"/>
  <c r="G131" i="11"/>
  <c r="F131" i="11"/>
  <c r="E131" i="11"/>
  <c r="D131" i="11"/>
  <c r="C131" i="11"/>
  <c r="B381" i="9"/>
  <c r="B380" i="9"/>
  <c r="I376" i="10"/>
  <c r="I377" i="10" s="1"/>
  <c r="I378" i="10" s="1"/>
  <c r="H376" i="10"/>
  <c r="H377" i="10" s="1"/>
  <c r="H378" i="10" s="1"/>
  <c r="G376" i="10"/>
  <c r="G377" i="10" s="1"/>
  <c r="G378" i="10" s="1"/>
  <c r="F376" i="10"/>
  <c r="F377" i="10" s="1"/>
  <c r="F378" i="10" s="1"/>
  <c r="E376" i="10"/>
  <c r="E377" i="10" s="1"/>
  <c r="E378" i="10" s="1"/>
  <c r="D376" i="10"/>
  <c r="D377" i="10" s="1"/>
  <c r="D378" i="10" s="1"/>
  <c r="B379" i="9"/>
  <c r="C130" i="11"/>
  <c r="D130" i="11"/>
  <c r="E130" i="11"/>
  <c r="F130" i="11"/>
  <c r="G130" i="11"/>
  <c r="H130" i="11"/>
  <c r="B378" i="9"/>
  <c r="C376" i="10" l="1"/>
  <c r="C377" i="10" s="1"/>
  <c r="C378" i="10" s="1"/>
  <c r="B131" i="11"/>
  <c r="B377" i="9"/>
  <c r="B376" i="9" l="1"/>
  <c r="B130" i="11" l="1"/>
  <c r="C129" i="11"/>
  <c r="D129" i="11"/>
  <c r="E129" i="11"/>
  <c r="F129" i="11"/>
  <c r="G129" i="11"/>
  <c r="H129" i="11"/>
  <c r="B375" i="9"/>
  <c r="B374" i="9" l="1"/>
  <c r="B373" i="9"/>
  <c r="C128" i="11"/>
  <c r="D128" i="11"/>
  <c r="E128" i="11"/>
  <c r="F128" i="11"/>
  <c r="G128" i="11"/>
  <c r="H128" i="11"/>
  <c r="B372" i="9"/>
  <c r="B371" i="9"/>
  <c r="B129" i="11" l="1"/>
  <c r="B370" i="9"/>
  <c r="B128" i="11" l="1"/>
  <c r="C127" i="11"/>
  <c r="C36" i="12" s="1"/>
  <c r="D127" i="11"/>
  <c r="D36" i="12" s="1"/>
  <c r="E127" i="11"/>
  <c r="E36" i="12" s="1"/>
  <c r="F127" i="11"/>
  <c r="F36" i="12" s="1"/>
  <c r="G127" i="11"/>
  <c r="G36" i="12" s="1"/>
  <c r="H127" i="11"/>
  <c r="H36" i="12" s="1"/>
  <c r="B369" i="9"/>
  <c r="B368" i="9"/>
  <c r="I364" i="10"/>
  <c r="I365" i="10" s="1"/>
  <c r="I366" i="10" s="1"/>
  <c r="I367" i="10" s="1"/>
  <c r="I368" i="10" s="1"/>
  <c r="I369" i="10" s="1"/>
  <c r="I370" i="10" s="1"/>
  <c r="I371" i="10" s="1"/>
  <c r="I372" i="10" s="1"/>
  <c r="I373" i="10" s="1"/>
  <c r="I374" i="10" s="1"/>
  <c r="I375" i="10" s="1"/>
  <c r="H364" i="10"/>
  <c r="H365" i="10" s="1"/>
  <c r="H366" i="10" s="1"/>
  <c r="H367" i="10" s="1"/>
  <c r="H368" i="10" s="1"/>
  <c r="H369" i="10" s="1"/>
  <c r="H370" i="10" s="1"/>
  <c r="H371" i="10" s="1"/>
  <c r="H372" i="10" s="1"/>
  <c r="H373" i="10" s="1"/>
  <c r="H374" i="10" s="1"/>
  <c r="H375" i="10" s="1"/>
  <c r="G364" i="10"/>
  <c r="G365" i="10" s="1"/>
  <c r="G366" i="10" s="1"/>
  <c r="G367" i="10" s="1"/>
  <c r="G368" i="10" s="1"/>
  <c r="G369" i="10" s="1"/>
  <c r="G370" i="10" s="1"/>
  <c r="G371" i="10" s="1"/>
  <c r="G372" i="10" s="1"/>
  <c r="G373" i="10" s="1"/>
  <c r="G374" i="10" s="1"/>
  <c r="G375" i="10" s="1"/>
  <c r="F364" i="10"/>
  <c r="F365" i="10" s="1"/>
  <c r="F366" i="10" s="1"/>
  <c r="F367" i="10" s="1"/>
  <c r="F368" i="10" s="1"/>
  <c r="F369" i="10" s="1"/>
  <c r="F370" i="10" s="1"/>
  <c r="F371" i="10" s="1"/>
  <c r="F372" i="10" s="1"/>
  <c r="F373" i="10" s="1"/>
  <c r="F374" i="10" s="1"/>
  <c r="F375" i="10" s="1"/>
  <c r="E364" i="10"/>
  <c r="E365" i="10" s="1"/>
  <c r="E366" i="10" s="1"/>
  <c r="E367" i="10" s="1"/>
  <c r="E368" i="10" s="1"/>
  <c r="E369" i="10" s="1"/>
  <c r="E370" i="10" s="1"/>
  <c r="E371" i="10" s="1"/>
  <c r="E372" i="10" s="1"/>
  <c r="E373" i="10" s="1"/>
  <c r="E374" i="10" s="1"/>
  <c r="E375" i="10" s="1"/>
  <c r="D364" i="10"/>
  <c r="D365" i="10" s="1"/>
  <c r="D366" i="10" s="1"/>
  <c r="D367" i="10" s="1"/>
  <c r="D368" i="10" s="1"/>
  <c r="D369" i="10" s="1"/>
  <c r="D370" i="10" s="1"/>
  <c r="D371" i="10" s="1"/>
  <c r="D372" i="10" s="1"/>
  <c r="D373" i="10" s="1"/>
  <c r="D374" i="10" s="1"/>
  <c r="D375" i="10" s="1"/>
  <c r="B367" i="9"/>
  <c r="B127" i="11" l="1"/>
  <c r="B36" i="12" s="1"/>
  <c r="C364" i="10"/>
  <c r="C365" i="10" s="1"/>
  <c r="C366" i="10" s="1"/>
  <c r="C367" i="10" s="1"/>
  <c r="C368" i="10" s="1"/>
  <c r="C369" i="10" s="1"/>
  <c r="C370" i="10" s="1"/>
  <c r="C371" i="10" s="1"/>
  <c r="C372" i="10" s="1"/>
  <c r="C373" i="10" s="1"/>
  <c r="C374" i="10" s="1"/>
  <c r="C375"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E11" i="6"/>
  <c r="F11" i="6"/>
  <c r="C11" i="6"/>
  <c r="E14" i="5"/>
  <c r="G11" i="6"/>
  <c r="H11" i="6"/>
  <c r="D11" i="6"/>
  <c r="H14" i="5"/>
  <c r="C14" i="5"/>
  <c r="B14" i="5"/>
  <c r="E11" i="5"/>
  <c r="D14" i="5"/>
  <c r="G14" i="5"/>
  <c r="G15" i="5"/>
  <c r="F14" i="5"/>
  <c r="A5" i="6"/>
  <c r="E12" i="6"/>
  <c r="A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H11" i="5"/>
  <c r="G5" i="5"/>
  <c r="B16" i="5"/>
  <c r="A5" i="5"/>
  <c r="F6" i="6"/>
  <c r="G11" i="5"/>
  <c r="C5" i="6"/>
  <c r="F5" i="5"/>
  <c r="E15" i="5"/>
  <c r="H5" i="5"/>
  <c r="A11" i="6"/>
  <c r="C11" i="5"/>
  <c r="B11" i="6"/>
  <c r="E5" i="5"/>
  <c r="D15" i="5"/>
  <c r="D12" i="6"/>
  <c r="D5" i="5"/>
  <c r="A12" i="6"/>
  <c r="C5" i="5"/>
  <c r="D5" i="6"/>
  <c r="H5" i="6"/>
  <c r="F12" i="6"/>
  <c r="G5" i="6"/>
  <c r="F5" i="6"/>
  <c r="E5" i="6"/>
  <c r="G12" i="6"/>
  <c r="G6" i="6"/>
  <c r="D6" i="6"/>
  <c r="A15" i="5"/>
  <c r="B11" i="5"/>
  <c r="A11" i="5"/>
  <c r="F15" i="5"/>
  <c r="D11" i="5"/>
  <c r="C6" i="5"/>
  <c r="H12" i="6"/>
  <c r="E6" i="6"/>
  <c r="F11" i="5"/>
  <c r="B12" i="6"/>
  <c r="C12" i="6"/>
  <c r="C15" i="5"/>
  <c r="B15" i="5"/>
  <c r="H15"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A7" i="5"/>
  <c r="H6" i="6"/>
  <c r="H16" i="5"/>
  <c r="B12" i="5"/>
  <c r="H13" i="6"/>
  <c r="B5" i="6"/>
  <c r="B6" i="5"/>
  <c r="E16" i="5"/>
  <c r="H7" i="5"/>
  <c r="A7" i="6"/>
  <c r="G6" i="5"/>
  <c r="A6" i="6"/>
  <c r="E6" i="5"/>
  <c r="F12" i="5"/>
  <c r="H12" i="5"/>
  <c r="C6" i="6"/>
  <c r="B6" i="6"/>
  <c r="C16" i="5"/>
  <c r="A16" i="5"/>
  <c r="E12" i="5"/>
  <c r="B5" i="5"/>
  <c r="F6" i="5"/>
  <c r="H6" i="5"/>
  <c r="B7" i="6"/>
  <c r="D6" i="5"/>
  <c r="F13" i="6"/>
  <c r="G13" i="6"/>
  <c r="D16" i="5"/>
  <c r="A6" i="5"/>
  <c r="C12" i="5"/>
  <c r="G12" i="5"/>
  <c r="C13" i="6"/>
  <c r="G16" i="5"/>
  <c r="D12" i="5"/>
  <c r="F16" i="5"/>
  <c r="B13" i="6"/>
  <c r="E13" i="6"/>
  <c r="A12" i="5"/>
  <c r="D13" i="6"/>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F7" i="5"/>
  <c r="G7" i="6"/>
  <c r="A13" i="6"/>
  <c r="B7" i="5"/>
  <c r="F7" i="6"/>
  <c r="G7" i="5"/>
  <c r="E14" i="6"/>
  <c r="C7" i="5"/>
  <c r="D7" i="6"/>
  <c r="A14" i="6"/>
  <c r="C7" i="6"/>
  <c r="D14" i="6"/>
  <c r="E7" i="5"/>
  <c r="E7" i="6"/>
  <c r="H7" i="6"/>
  <c r="D7" i="5"/>
  <c r="G14" i="6"/>
  <c r="C14" i="6"/>
  <c r="F14" i="6"/>
  <c r="B14" i="6"/>
  <c r="H14" i="6"/>
  <c r="Q7" i="10" l="1"/>
  <c r="O7" i="10"/>
  <c r="U7" i="10"/>
  <c r="V7" i="10"/>
  <c r="T7" i="10"/>
  <c r="P7" i="10"/>
  <c r="R7" i="10"/>
  <c r="S7" i="10"/>
  <c r="P15" i="10"/>
  <c r="V15" i="10"/>
  <c r="U15" i="10"/>
  <c r="N16" i="10"/>
  <c r="T15" i="10"/>
  <c r="S15" i="10"/>
  <c r="R15" i="10"/>
  <c r="O15" i="10"/>
  <c r="Q15" i="10"/>
  <c r="S38" i="10"/>
  <c r="R38" i="10"/>
  <c r="Q38" i="10"/>
  <c r="P38" i="10"/>
  <c r="O38" i="10"/>
  <c r="V38" i="10"/>
  <c r="U38" i="10"/>
  <c r="T38" i="10"/>
  <c r="E8" i="6"/>
  <c r="D8" i="6"/>
  <c r="C8" i="6"/>
  <c r="E8" i="5"/>
  <c r="A8" i="5"/>
  <c r="G8" i="5"/>
  <c r="B8" i="6"/>
  <c r="A8" i="6"/>
  <c r="C15" i="6"/>
  <c r="F8" i="6"/>
  <c r="H8" i="5"/>
  <c r="C8" i="5"/>
  <c r="B8" i="5"/>
  <c r="G8" i="6"/>
  <c r="D8" i="5"/>
  <c r="H8" i="6"/>
  <c r="F8" i="5"/>
  <c r="E15" i="6"/>
  <c r="D15" i="6"/>
  <c r="B15" i="6"/>
  <c r="H15" i="6"/>
  <c r="G15" i="6"/>
  <c r="F15" i="6"/>
  <c r="H16" i="6" l="1"/>
  <c r="P16" i="10"/>
  <c r="O16" i="10"/>
  <c r="N17" i="10"/>
  <c r="R16" i="10"/>
  <c r="S16" i="10"/>
  <c r="Q16" i="10"/>
  <c r="T16" i="10"/>
  <c r="U16" i="10"/>
  <c r="V16" i="10"/>
  <c r="B16" i="6"/>
  <c r="C16" i="6"/>
  <c r="D16" i="6"/>
  <c r="G16" i="6"/>
  <c r="F16" i="6"/>
  <c r="E16" i="6"/>
  <c r="A9" i="6"/>
  <c r="C9" i="6"/>
  <c r="A9" i="5"/>
  <c r="H9" i="5"/>
  <c r="E9" i="5"/>
  <c r="D9" i="6"/>
  <c r="F9" i="6"/>
  <c r="A15" i="6"/>
  <c r="E9" i="6"/>
  <c r="G9" i="6"/>
  <c r="B9" i="6"/>
  <c r="B9" i="5"/>
  <c r="D9" i="5"/>
  <c r="G9" i="5"/>
  <c r="F9" i="5"/>
  <c r="H9" i="6"/>
  <c r="C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F18" i="5"/>
  <c r="H18" i="5"/>
  <c r="G18" i="5"/>
  <c r="D18" i="5"/>
  <c r="A18" i="5"/>
  <c r="C18" i="5"/>
  <c r="E18" i="5"/>
  <c r="B18" i="5"/>
  <c r="V24" i="10" l="1"/>
  <c r="T24" i="10"/>
  <c r="N25" i="10"/>
  <c r="Q24" i="10"/>
  <c r="S24" i="10"/>
  <c r="U24" i="10"/>
  <c r="R24" i="10"/>
  <c r="P24" i="10"/>
  <c r="O24" i="10"/>
  <c r="F19" i="5"/>
  <c r="G19" i="5"/>
  <c r="A19" i="5"/>
  <c r="B19" i="5"/>
  <c r="H19" i="5"/>
  <c r="C19" i="5"/>
  <c r="D19" i="5"/>
  <c r="E19" i="5"/>
  <c r="O25" i="10" l="1"/>
  <c r="R25" i="10"/>
  <c r="Q25" i="10"/>
  <c r="P25" i="10"/>
  <c r="V25" i="10"/>
  <c r="T25" i="10"/>
  <c r="U25" i="10"/>
  <c r="S25" i="10"/>
  <c r="A20" i="5"/>
  <c r="C20" i="5"/>
  <c r="D20" i="5"/>
  <c r="G20" i="5"/>
  <c r="F20" i="5"/>
  <c r="E20" i="5"/>
  <c r="B20" i="5"/>
  <c r="H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<sst xmlns="http://schemas.openxmlformats.org/spreadsheetml/2006/main" count="1155" uniqueCount="720">
  <si>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</si>
  <si>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</si>
  <si>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</si>
  <si>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</si>
  <si>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</si>
  <si>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</si>
  <si>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</si>
  <si>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</si>
  <si>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</si>
  <si>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</si>
  <si>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</si>
  <si>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</si>
  <si>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</si>
  <si>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</si>
  <si>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</si>
  <si>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</si>
  <si>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</si>
  <si>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</si>
  <si>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</si>
  <si>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</si>
  <si>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</si>
  <si>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</si>
  <si>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</si>
  <si>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</si>
  <si>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</si>
  <si>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</si>
  <si>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</si>
  <si>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</si>
  <si>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</si>
  <si>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</si>
  <si>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</si>
  <si>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</si>
  <si>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</si>
  <si>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</si>
  <si>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</si>
  <si>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</si>
  <si>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</si>
  <si>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</si>
  <si>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</si>
  <si>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</si>
  <si>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</si>
  <si>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</si>
  <si>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</si>
  <si>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</si>
  <si>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</si>
  <si>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</si>
  <si>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</si>
  <si>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</si>
  <si>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</si>
  <si>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</si>
  <si>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</si>
  <si>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</si>
  <si>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</si>
  <si>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</si>
  <si>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</si>
  <si>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</si>
  <si>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</si>
  <si>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</si>
  <si>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</si>
  <si>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</si>
  <si>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</si>
  <si>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</si>
  <si>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</si>
  <si>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</si>
  <si>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</si>
  <si>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</si>
  <si>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</si>
  <si>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</si>
  <si>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</si>
  <si>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</si>
  <si>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</si>
  <si>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</si>
  <si>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</si>
  <si>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</si>
  <si>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</si>
  <si>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</si>
  <si>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</si>
  <si>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</si>
  <si>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</si>
  <si>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</si>
  <si>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</si>
  <si>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</si>
  <si>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</si>
  <si>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</si>
  <si>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</si>
  <si>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</si>
  <si>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</si>
  <si>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</si>
  <si>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</si>
  <si>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</si>
  <si>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</si>
  <si>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</si>
  <si>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</si>
  <si>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</si>
  <si>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</si>
  <si>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</si>
  <si>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</si>
  <si>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</si>
  <si>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</si>
  <si>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</si>
  <si>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</si>
  <si>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</si>
  <si>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</si>
  <si>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</si>
  <si>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</si>
  <si>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</si>
  <si>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</si>
  <si>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</si>
  <si>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</si>
  <si>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</si>
  <si>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</si>
  <si>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</si>
  <si>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</si>
  <si>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</si>
  <si>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</si>
  <si>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</si>
  <si>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</si>
  <si>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</si>
  <si>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</si>
  <si>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</si>
  <si>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</si>
  <si>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</si>
  <si>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</si>
  <si>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</si>
  <si>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</si>
  <si>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</si>
  <si>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</si>
  <si>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</si>
  <si>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</si>
  <si>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</si>
  <si>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</si>
  <si>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</si>
  <si>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</si>
  <si>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</si>
  <si>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</si>
  <si>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</si>
  <si>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</si>
  <si>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</si>
  <si>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</si>
  <si>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</si>
  <si>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</si>
  <si>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</si>
  <si>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</si>
  <si>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</si>
  <si>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</si>
  <si>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</si>
  <si>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</si>
  <si>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</si>
  <si>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</si>
  <si>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</si>
  <si>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</si>
  <si>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</si>
  <si>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</si>
  <si>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</si>
  <si>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</si>
  <si>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</si>
  <si>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</si>
  <si>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</si>
  <si>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</si>
  <si>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</si>
  <si>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</si>
  <si>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</si>
  <si>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</si>
  <si>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</si>
  <si>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</si>
  <si>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</si>
  <si>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</si>
  <si>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</si>
  <si>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</si>
  <si>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</si>
  <si>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</si>
  <si>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</si>
  <si>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</si>
  <si>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</si>
  <si>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</si>
  <si>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</si>
  <si>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</si>
  <si>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</si>
  <si>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</si>
  <si>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</si>
  <si>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</si>
  <si>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</si>
  <si>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</si>
  <si>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</si>
  <si>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</si>
  <si>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</si>
  <si>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</si>
  <si>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</si>
  <si>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</si>
  <si>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</si>
  <si>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</si>
  <si>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</si>
  <si>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</si>
  <si>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</si>
  <si>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</si>
  <si>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</si>
  <si>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</si>
  <si>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</si>
  <si>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</si>
  <si>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</si>
  <si>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</si>
  <si>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</si>
  <si>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</si>
  <si>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</si>
  <si>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</si>
  <si>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</si>
  <si>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</si>
  <si>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</si>
  <si>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</si>
  <si>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</si>
  <si>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</si>
  <si>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</si>
  <si>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</si>
  <si>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</si>
  <si>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</si>
  <si>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</si>
  <si>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</si>
  <si>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</si>
  <si>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</si>
  <si>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</si>
  <si>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</si>
  <si>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</si>
  <si>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</si>
  <si>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</si>
  <si>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</si>
  <si>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</si>
  <si>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</si>
  <si>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</si>
  <si>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</si>
  <si>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</si>
  <si>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</si>
  <si>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</si>
  <si>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</si>
  <si>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</si>
  <si>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</si>
  <si>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</si>
  <si>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</si>
  <si>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</si>
  <si>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</si>
  <si>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</si>
  <si>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</si>
  <si>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</si>
  <si>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</si>
  <si>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</si>
  <si>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</si>
  <si>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</si>
  <si>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</si>
  <si>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</si>
  <si>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</si>
  <si>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</si>
  <si>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</si>
  <si>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</si>
  <si>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</si>
  <si>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</si>
  <si>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</si>
  <si>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</si>
  <si>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</si>
  <si>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</si>
  <si>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</si>
  <si>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</si>
  <si>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</si>
  <si>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</si>
  <si>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</si>
  <si>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</si>
  <si>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</si>
  <si>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</si>
  <si>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</si>
  <si>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</si>
  <si>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</si>
  <si>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</si>
  <si>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</si>
  <si>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</si>
  <si>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</si>
  <si>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</si>
  <si>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</si>
  <si>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</si>
  <si>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</si>
  <si>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</si>
  <si>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</si>
  <si>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</si>
  <si>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</si>
  <si>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</si>
  <si>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</si>
  <si>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</si>
  <si>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</si>
  <si>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</si>
  <si>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</si>
  <si>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</si>
  <si>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</si>
  <si>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</si>
  <si>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</si>
  <si>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</si>
  <si>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</si>
  <si>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</si>
  <si>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</si>
  <si>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</si>
  <si>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</si>
  <si>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</si>
  <si>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</si>
  <si>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</si>
  <si>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</si>
  <si>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</si>
  <si>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</si>
  <si>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</si>
  <si>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</si>
  <si>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</si>
  <si>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</si>
  <si>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</si>
  <si>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</si>
  <si>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</si>
  <si>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</si>
  <si>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</si>
  <si>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</si>
  <si>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</si>
  <si>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</si>
  <si>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</si>
  <si>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</si>
  <si>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</si>
  <si>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</si>
  <si>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</si>
  <si>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</si>
  <si>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</si>
  <si>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</si>
  <si>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</si>
  <si>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</si>
  <si>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</si>
  <si>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</si>
  <si>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</si>
  <si>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</si>
  <si>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</si>
  <si>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</si>
  <si>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</si>
  <si>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</si>
  <si>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</si>
  <si>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</si>
  <si>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</si>
  <si>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</si>
  <si>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</si>
  <si>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</si>
  <si>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</si>
  <si>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</si>
  <si>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</si>
  <si>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</si>
  <si>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</si>
  <si>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</si>
  <si>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</si>
  <si>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</si>
  <si>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</si>
  <si>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</si>
  <si>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</si>
  <si>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</si>
  <si>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</si>
  <si>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</si>
  <si>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</si>
  <si>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</si>
  <si>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</si>
  <si>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</si>
  <si>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</si>
  <si>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</si>
  <si>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</si>
  <si>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</si>
  <si>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</si>
  <si>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</si>
  <si>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</si>
  <si>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</si>
  <si>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</si>
  <si>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</si>
  <si>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</si>
  <si>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</si>
  <si>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</si>
  <si>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</si>
  <si>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</si>
  <si>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</si>
  <si>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</si>
  <si>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</si>
  <si>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</si>
  <si>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</si>
  <si>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</si>
  <si>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</si>
  <si>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</si>
  <si>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</si>
  <si>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</si>
  <si>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</si>
  <si>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</si>
  <si>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</si>
  <si>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</si>
  <si>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</si>
  <si>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</si>
  <si>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</si>
  <si>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</si>
  <si>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</si>
  <si>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</si>
  <si>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</si>
  <si>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</si>
  <si>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</si>
  <si>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</si>
  <si>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</si>
  <si>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</si>
  <si>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</si>
  <si>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</si>
  <si>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</si>
  <si>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</si>
  <si>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</si>
  <si>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</si>
  <si>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</si>
  <si>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</si>
  <si>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</si>
  <si>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</si>
  <si>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</si>
  <si>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</si>
  <si>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</si>
  <si>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</si>
  <si>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</si>
  <si>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</si>
  <si>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</si>
  <si>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</si>
  <si>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</si>
  <si>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</si>
  <si>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</si>
  <si>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</si>
  <si>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</si>
  <si>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</si>
  <si>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</si>
  <si>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</si>
  <si>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</si>
  <si>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</si>
  <si>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</si>
  <si>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</si>
  <si>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</si>
  <si>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</si>
  <si>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</si>
  <si>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</si>
  <si>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</si>
  <si>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</si>
  <si>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</si>
  <si>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</si>
  <si>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</si>
  <si>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</si>
  <si>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</si>
  <si>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</si>
  <si>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</si>
  <si>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</si>
  <si>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</si>
  <si>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</si>
  <si>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</si>
  <si>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</si>
  <si>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</si>
  <si>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</si>
  <si>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</si>
  <si>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</si>
  <si>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</si>
  <si>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</si>
  <si>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</si>
  <si>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</si>
  <si>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</si>
  <si>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</si>
  <si>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</si>
  <si>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</si>
  <si>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</si>
  <si>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</si>
  <si>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</si>
  <si>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</si>
  <si>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</si>
  <si>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</si>
  <si>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</si>
  <si>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</si>
  <si>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</si>
  <si>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</si>
  <si>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</si>
  <si>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</si>
  <si>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</si>
  <si>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</si>
  <si>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</si>
  <si>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</si>
  <si>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</si>
  <si>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</si>
  <si>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</si>
  <si>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</si>
  <si>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</si>
  <si>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</si>
  <si>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</si>
  <si>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</si>
  <si>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</si>
  <si>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</si>
  <si>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</si>
  <si>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</si>
  <si>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</si>
  <si>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</si>
  <si>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</si>
  <si>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</si>
  <si>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</si>
  <si>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</si>
  <si>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</si>
  <si>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</si>
  <si>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</si>
  <si>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</si>
  <si>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</si>
  <si>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</si>
  <si>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</si>
  <si>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</si>
  <si>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</si>
  <si>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</si>
  <si>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</si>
  <si>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</si>
  <si>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</si>
  <si>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</si>
  <si>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</si>
  <si>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</si>
  <si>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</si>
  <si>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</si>
  <si>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</si>
  <si>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</si>
  <si>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</si>
  <si>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</si>
  <si>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</si>
  <si>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</si>
  <si>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</si>
  <si>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</si>
  <si>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</si>
  <si>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</si>
  <si>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</si>
  <si>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</si>
  <si>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</si>
  <si>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</si>
  <si>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</si>
  <si>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</si>
  <si>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</si>
  <si>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</si>
  <si>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</si>
  <si>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</si>
  <si>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</si>
  <si>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</si>
  <si>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</si>
  <si>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</si>
  <si>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</si>
  <si>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</si>
  <si>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</si>
  <si>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</si>
  <si>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</si>
  <si>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</si>
  <si>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</si>
  <si>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</si>
  <si>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</si>
  <si>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</si>
  <si>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</si>
  <si>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</si>
  <si>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</si>
  <si>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</si>
  <si>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</si>
  <si>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</si>
  <si>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</si>
  <si>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</si>
  <si>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</si>
  <si>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</si>
  <si>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</si>
  <si>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</si>
  <si>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</si>
  <si>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</si>
  <si>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</si>
  <si>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</si>
  <si>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</si>
  <si>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</si>
  <si>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</si>
  <si>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</si>
  <si>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</si>
  <si>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</si>
  <si>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</si>
  <si>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</si>
  <si>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</si>
  <si>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</si>
  <si>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</si>
  <si>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</si>
  <si>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</si>
  <si>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</si>
  <si>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</si>
  <si>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</si>
  <si>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</si>
  <si>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</si>
  <si>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</si>
  <si>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</si>
  <si>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</si>
  <si>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</si>
  <si>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</si>
  <si>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</si>
  <si>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</si>
  <si>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</si>
  <si>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</si>
  <si>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</si>
  <si>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</si>
  <si>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</si>
  <si>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</si>
  <si>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</si>
  <si>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</si>
  <si>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</si>
  <si>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</si>
  <si>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</si>
  <si>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</si>
  <si>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</si>
  <si>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</si>
  <si>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</si>
  <si>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</si>
  <si>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</si>
  <si>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</si>
  <si>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</si>
  <si>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</si>
  <si>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</si>
  <si>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</si>
  <si>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</si>
  <si>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</si>
  <si>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</si>
  <si>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</si>
  <si>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</si>
  <si>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</si>
  <si>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</si>
  <si>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</si>
  <si>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</si>
  <si>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</si>
  <si>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</si>
  <si>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</si>
  <si>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</si>
  <si>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</si>
  <si>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</si>
  <si>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</si>
  <si>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</si>
  <si>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</si>
  <si>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</si>
  <si>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</si>
  <si>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</si>
  <si>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</si>
  <si>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</si>
  <si>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</si>
  <si>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</si>
  <si>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</si>
  <si>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</si>
  <si>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</si>
  <si>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</si>
  <si>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</si>
  <si>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</si>
  <si>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</si>
  <si>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</si>
  <si>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</si>
  <si>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</si>
  <si>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</si>
  <si>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</si>
  <si>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</si>
  <si>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</si>
  <si>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</si>
  <si>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</si>
  <si>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</si>
  <si>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</si>
  <si>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</si>
  <si>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</si>
  <si>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</si>
  <si>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</si>
  <si>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</si>
  <si>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</si>
  <si>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</si>
  <si>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</si>
  <si>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</si>
  <si>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</si>
  <si>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</si>
  <si>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</si>
  <si>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</si>
  <si>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</si>
  <si>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</si>
  <si>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</si>
  <si>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</si>
  <si>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</si>
  <si>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</si>
  <si>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</si>
  <si>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</si>
  <si>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</si>
  <si>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</si>
  <si>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</si>
  <si>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</si>
  <si>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</si>
  <si>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</si>
  <si>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</si>
  <si>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</si>
  <si>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</si>
  <si>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</si>
  <si>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</si>
  <si>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</si>
  <si>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</si>
  <si>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</si>
  <si>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</si>
  <si>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</si>
  <si>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Production down on the same period last year and remaining down on pre-pandemic levels</t>
  </si>
  <si>
    <t>September 2025</t>
  </si>
  <si>
    <t>October 2025</t>
  </si>
  <si>
    <t>November 2025</t>
  </si>
  <si>
    <t>Quarter 3 2025</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</si>
  <si>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</si>
  <si>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</si>
  <si>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</si>
  <si>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</si>
  <si>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</si>
  <si>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</si>
  <si>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</si>
  <si>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</si>
  <si>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</si>
  <si>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</si>
  <si>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</si>
  <si>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</si>
  <si>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</si>
  <si>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</si>
  <si>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2025 [provisional]</t>
  </si>
  <si>
    <t>February 2026</t>
  </si>
  <si>
    <t>March 2026 [provisional]</t>
  </si>
  <si>
    <t>Quarter 4 2025</t>
  </si>
  <si>
    <t>Quarter 1 2026 [provisional]</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</si>
  <si>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</si>
  <si>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and quarterly data including </t>
    </r>
    <r>
      <rPr>
        <b/>
        <sz val="12"/>
        <rFont val="Calibri"/>
        <family val="2"/>
        <scheme val="minor"/>
      </rPr>
      <t>new data for March 2026.</t>
    </r>
  </si>
  <si>
    <t>The revisions period is January and February 2026.
Revisions are due to updates from data suppliers or the receipt of data replacing estimates unless otherwise stated.</t>
  </si>
  <si>
    <t>Total production of indigenous primary fuels in the three months to March 2026 stood at 24.2 million tonnes of oil equivalent, 3.9 per cent lower than the corresponding period a year earlier, with falls in all fuels except for coal, bioenergy &amp; waste and wind, solar and hydro. Total production levels remain below pre-pandemic levels, down 28 per cent on the three months to March 2020 reflecting reduced oil, gas and nuclear output.</t>
  </si>
  <si>
    <t>Production of petroleum fell by 7.2 per cent continuing the long-term trend of decline in production as the North Sea basin matures; production levels are down by 42 per cent on pre-pandemic levels.</t>
  </si>
  <si>
    <t>Production of natural gas fell by 12 per cent continuing the long-term trend of decline in production as the North Sea basin matures; production levels are down by 31 per cent on pre-pandemic levels.</t>
  </si>
  <si>
    <t>Production of bioenergy and waste rose by 4.5 per cent.</t>
  </si>
  <si>
    <t xml:space="preserve">Electricity produced from nuclear sources fell by 6.8 per cent a result of continued outages. Nuclear output is down 30 per cent on pre-pandemic averages. </t>
  </si>
  <si>
    <t>Electricity produced from wind, solar and hydro rose by 24 per cent due to increased capacity, with higher wind speeds boosting wind output which offset falls in solar and hydro; output is now 9.1 per cent higher than pre-pandemic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</si>
</sst>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6" headerRowDxfId="59" dataDxfId="57" headerRowBorderDxfId="58" tableBorderDxfId="56" headerRowCellStyle="Normal 2" dataCellStyle="Normal 2">
  <autoFilter ref="A5:H36"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31" headerRowDxfId="40" dataDxfId="38" headerRowBorderDxfId="39" tableBorderDxfId="37" headerRowCellStyle="Normal 2" dataCellStyle="Normal 2">
  <autoFilter ref="A6:H131"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81" headerRowDxfId="20" dataDxfId="18" headerRowBorderDxfId="19" tableBorderDxfId="17" headerRowCellStyle="Normal 2" dataCellStyle="Normal 2">
  <autoFilter ref="A6:H381"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standards-for-official-statistics-published-by-desnz/statistics-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711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712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713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87"/>
  <sheetViews>
    <sheetView topLeftCell="A23" zoomScale="80" zoomScaleNormal="80" workbookViewId="0">
      <selection activeCell="C377" sqref="C377:I378"/>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5" t="s">
        <v>31</v>
      </c>
      <c r="I1" s="195"/>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32</v>
      </c>
      <c r="O3" s="93" t="str">
        <f t="shared" ref="O3:V7" si="0">$N$1&amp;O$2&amp;$N3</f>
        <v>Annual!A32</v>
      </c>
      <c r="P3" s="93" t="str">
        <f t="shared" si="0"/>
        <v>Annual!B32</v>
      </c>
      <c r="Q3" s="93" t="str">
        <f t="shared" si="0"/>
        <v>Annual!C32</v>
      </c>
      <c r="R3" s="93" t="str">
        <f t="shared" si="0"/>
        <v>Annual!D32</v>
      </c>
      <c r="S3" s="93" t="str">
        <f t="shared" si="0"/>
        <v>Annual!E32</v>
      </c>
      <c r="T3" s="93" t="str">
        <f t="shared" si="0"/>
        <v>Annual!F32</v>
      </c>
      <c r="U3" s="93" t="str">
        <f t="shared" si="0"/>
        <v>Annual!G32</v>
      </c>
      <c r="V3" s="93" t="str">
        <f t="shared" si="0"/>
        <v>Annual!H32</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33</v>
      </c>
      <c r="O4" s="93" t="str">
        <f t="shared" si="0"/>
        <v>Annual!A33</v>
      </c>
      <c r="P4" s="93" t="str">
        <f t="shared" si="0"/>
        <v>Annual!B33</v>
      </c>
      <c r="Q4" s="93" t="str">
        <f t="shared" si="0"/>
        <v>Annual!C33</v>
      </c>
      <c r="R4" s="93" t="str">
        <f t="shared" si="0"/>
        <v>Annual!D33</v>
      </c>
      <c r="S4" s="93" t="str">
        <f t="shared" si="0"/>
        <v>Annual!E33</v>
      </c>
      <c r="T4" s="93" t="str">
        <f t="shared" si="0"/>
        <v>Annual!F33</v>
      </c>
      <c r="U4" s="93" t="str">
        <f t="shared" si="0"/>
        <v>Annual!G33</v>
      </c>
      <c r="V4" s="93" t="str">
        <f t="shared" si="0"/>
        <v>Annual!H33</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34</v>
      </c>
      <c r="O5" s="93" t="str">
        <f t="shared" si="0"/>
        <v>Annual!A34</v>
      </c>
      <c r="P5" s="93" t="str">
        <f t="shared" si="0"/>
        <v>Annual!B34</v>
      </c>
      <c r="Q5" s="93" t="str">
        <f t="shared" si="0"/>
        <v>Annual!C34</v>
      </c>
      <c r="R5" s="93" t="str">
        <f t="shared" si="0"/>
        <v>Annual!D34</v>
      </c>
      <c r="S5" s="93" t="str">
        <f t="shared" si="0"/>
        <v>Annual!E34</v>
      </c>
      <c r="T5" s="93" t="str">
        <f t="shared" si="0"/>
        <v>Annual!F34</v>
      </c>
      <c r="U5" s="93" t="str">
        <f t="shared" si="0"/>
        <v>Annual!G34</v>
      </c>
      <c r="V5" s="93" t="str">
        <f t="shared" si="0"/>
        <v>Annual!H34</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35</v>
      </c>
      <c r="O6" s="93" t="str">
        <f t="shared" si="0"/>
        <v>Annual!A35</v>
      </c>
      <c r="P6" s="93" t="str">
        <f t="shared" si="0"/>
        <v>Annual!B35</v>
      </c>
      <c r="Q6" s="93" t="str">
        <f t="shared" si="0"/>
        <v>Annual!C35</v>
      </c>
      <c r="R6" s="93" t="str">
        <f t="shared" si="0"/>
        <v>Annual!D35</v>
      </c>
      <c r="S6" s="93" t="str">
        <f t="shared" si="0"/>
        <v>Annual!E35</v>
      </c>
      <c r="T6" s="93" t="str">
        <f t="shared" si="0"/>
        <v>Annual!F35</v>
      </c>
      <c r="U6" s="93" t="str">
        <f t="shared" si="0"/>
        <v>Annual!G35</v>
      </c>
      <c r="V6" s="93" t="str">
        <f t="shared" si="0"/>
        <v>Annual!H35</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36</v>
      </c>
      <c r="O7" s="93" t="str">
        <f t="shared" si="0"/>
        <v>Annual!A36</v>
      </c>
      <c r="P7" s="93" t="str">
        <f t="shared" si="0"/>
        <v>Annual!B36</v>
      </c>
      <c r="Q7" s="93" t="str">
        <f t="shared" si="0"/>
        <v>Annual!C36</v>
      </c>
      <c r="R7" s="93" t="str">
        <f t="shared" si="0"/>
        <v>Annual!D36</v>
      </c>
      <c r="S7" s="93" t="str">
        <f t="shared" si="0"/>
        <v>Annual!E36</v>
      </c>
      <c r="T7" s="93" t="str">
        <f t="shared" si="0"/>
        <v>Annual!F36</v>
      </c>
      <c r="U7" s="93" t="str">
        <f t="shared" si="0"/>
        <v>Annual!G36</v>
      </c>
      <c r="V7" s="93" t="str">
        <f t="shared" si="0"/>
        <v>Annual!H36</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367</v>
      </c>
      <c r="O11" s="93" t="str">
        <f t="shared" ref="O11:V25" si="1">$N$9&amp;O$10&amp;$N11</f>
        <v>Month!A367</v>
      </c>
      <c r="P11" s="93" t="str">
        <f t="shared" si="1"/>
        <v>Month!B367</v>
      </c>
      <c r="Q11" s="93" t="str">
        <f t="shared" si="1"/>
        <v>Month!C367</v>
      </c>
      <c r="R11" s="93" t="str">
        <f t="shared" si="1"/>
        <v>Month!D367</v>
      </c>
      <c r="S11" s="93" t="str">
        <f t="shared" si="1"/>
        <v>Month!E367</v>
      </c>
      <c r="T11" s="93" t="str">
        <f t="shared" si="1"/>
        <v>Month!F367</v>
      </c>
      <c r="U11" s="93" t="str">
        <f t="shared" si="1"/>
        <v>Month!G367</v>
      </c>
      <c r="V11" s="93" t="str">
        <f t="shared" si="1"/>
        <v>Month!H367</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368</v>
      </c>
      <c r="O12" s="93" t="str">
        <f t="shared" si="1"/>
        <v>Month!A368</v>
      </c>
      <c r="P12" s="93" t="str">
        <f t="shared" si="1"/>
        <v>Month!B368</v>
      </c>
      <c r="Q12" s="93" t="str">
        <f t="shared" si="1"/>
        <v>Month!C368</v>
      </c>
      <c r="R12" s="93" t="str">
        <f t="shared" si="1"/>
        <v>Month!D368</v>
      </c>
      <c r="S12" s="93" t="str">
        <f t="shared" si="1"/>
        <v>Month!E368</v>
      </c>
      <c r="T12" s="93" t="str">
        <f t="shared" si="1"/>
        <v>Month!F368</v>
      </c>
      <c r="U12" s="93" t="str">
        <f t="shared" si="1"/>
        <v>Month!G368</v>
      </c>
      <c r="V12" s="93" t="str">
        <f t="shared" si="1"/>
        <v>Month!H368</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369</v>
      </c>
      <c r="O13" s="93" t="str">
        <f t="shared" si="1"/>
        <v>Month!A369</v>
      </c>
      <c r="P13" s="93" t="str">
        <f t="shared" si="1"/>
        <v>Month!B369</v>
      </c>
      <c r="Q13" s="93" t="str">
        <f t="shared" si="1"/>
        <v>Month!C369</v>
      </c>
      <c r="R13" s="93" t="str">
        <f t="shared" si="1"/>
        <v>Month!D369</v>
      </c>
      <c r="S13" s="93" t="str">
        <f t="shared" si="1"/>
        <v>Month!E369</v>
      </c>
      <c r="T13" s="93" t="str">
        <f t="shared" si="1"/>
        <v>Month!F369</v>
      </c>
      <c r="U13" s="93" t="str">
        <f t="shared" si="1"/>
        <v>Month!G369</v>
      </c>
      <c r="V13" s="93" t="str">
        <f t="shared" si="1"/>
        <v>Month!H369</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370</v>
      </c>
      <c r="O14" s="93" t="str">
        <f t="shared" si="1"/>
        <v>Month!A370</v>
      </c>
      <c r="P14" s="93" t="str">
        <f t="shared" si="1"/>
        <v>Month!B370</v>
      </c>
      <c r="Q14" s="93" t="str">
        <f t="shared" si="1"/>
        <v>Month!C370</v>
      </c>
      <c r="R14" s="93" t="str">
        <f t="shared" si="1"/>
        <v>Month!D370</v>
      </c>
      <c r="S14" s="93" t="str">
        <f t="shared" si="1"/>
        <v>Month!E370</v>
      </c>
      <c r="T14" s="93" t="str">
        <f t="shared" si="1"/>
        <v>Month!F370</v>
      </c>
      <c r="U14" s="93" t="str">
        <f t="shared" si="1"/>
        <v>Month!G370</v>
      </c>
      <c r="V14" s="93" t="str">
        <f t="shared" si="1"/>
        <v>Month!H370</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371</v>
      </c>
      <c r="O15" s="93" t="str">
        <f t="shared" si="1"/>
        <v>Month!A371</v>
      </c>
      <c r="P15" s="93" t="str">
        <f t="shared" si="1"/>
        <v>Month!B371</v>
      </c>
      <c r="Q15" s="93" t="str">
        <f t="shared" si="1"/>
        <v>Month!C371</v>
      </c>
      <c r="R15" s="93" t="str">
        <f t="shared" si="1"/>
        <v>Month!D371</v>
      </c>
      <c r="S15" s="93" t="str">
        <f t="shared" si="1"/>
        <v>Month!E371</v>
      </c>
      <c r="T15" s="93" t="str">
        <f t="shared" si="1"/>
        <v>Month!F371</v>
      </c>
      <c r="U15" s="93" t="str">
        <f t="shared" si="1"/>
        <v>Month!G371</v>
      </c>
      <c r="V15" s="93" t="str">
        <f t="shared" si="1"/>
        <v>Month!H371</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372</v>
      </c>
      <c r="O16" s="93" t="str">
        <f t="shared" si="1"/>
        <v>Month!A372</v>
      </c>
      <c r="P16" s="93" t="str">
        <f t="shared" si="1"/>
        <v>Month!B372</v>
      </c>
      <c r="Q16" s="93" t="str">
        <f t="shared" si="1"/>
        <v>Month!C372</v>
      </c>
      <c r="R16" s="93" t="str">
        <f t="shared" si="1"/>
        <v>Month!D372</v>
      </c>
      <c r="S16" s="93" t="str">
        <f t="shared" si="1"/>
        <v>Month!E372</v>
      </c>
      <c r="T16" s="93" t="str">
        <f t="shared" si="1"/>
        <v>Month!F372</v>
      </c>
      <c r="U16" s="93" t="str">
        <f t="shared" si="1"/>
        <v>Month!G372</v>
      </c>
      <c r="V16" s="93" t="str">
        <f t="shared" si="1"/>
        <v>Month!H372</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373</v>
      </c>
      <c r="O17" s="93" t="str">
        <f t="shared" si="1"/>
        <v>Month!A373</v>
      </c>
      <c r="P17" s="93" t="str">
        <f t="shared" si="1"/>
        <v>Month!B373</v>
      </c>
      <c r="Q17" s="93" t="str">
        <f t="shared" si="1"/>
        <v>Month!C373</v>
      </c>
      <c r="R17" s="93" t="str">
        <f t="shared" si="1"/>
        <v>Month!D373</v>
      </c>
      <c r="S17" s="93" t="str">
        <f t="shared" si="1"/>
        <v>Month!E373</v>
      </c>
      <c r="T17" s="93" t="str">
        <f t="shared" si="1"/>
        <v>Month!F373</v>
      </c>
      <c r="U17" s="93" t="str">
        <f t="shared" si="1"/>
        <v>Month!G373</v>
      </c>
      <c r="V17" s="93" t="str">
        <f t="shared" si="1"/>
        <v>Month!H373</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374</v>
      </c>
      <c r="O18" s="93" t="str">
        <f t="shared" si="1"/>
        <v>Month!A374</v>
      </c>
      <c r="P18" s="93" t="str">
        <f t="shared" si="1"/>
        <v>Month!B374</v>
      </c>
      <c r="Q18" s="93" t="str">
        <f t="shared" si="1"/>
        <v>Month!C374</v>
      </c>
      <c r="R18" s="93" t="str">
        <f t="shared" si="1"/>
        <v>Month!D374</v>
      </c>
      <c r="S18" s="93" t="str">
        <f t="shared" si="1"/>
        <v>Month!E374</v>
      </c>
      <c r="T18" s="93" t="str">
        <f t="shared" si="1"/>
        <v>Month!F374</v>
      </c>
      <c r="U18" s="93" t="str">
        <f t="shared" si="1"/>
        <v>Month!G374</v>
      </c>
      <c r="V18" s="93" t="str">
        <f t="shared" si="1"/>
        <v>Month!H374</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375</v>
      </c>
      <c r="O19" s="93" t="str">
        <f t="shared" si="1"/>
        <v>Month!A375</v>
      </c>
      <c r="P19" s="93" t="str">
        <f t="shared" si="1"/>
        <v>Month!B375</v>
      </c>
      <c r="Q19" s="93" t="str">
        <f t="shared" si="1"/>
        <v>Month!C375</v>
      </c>
      <c r="R19" s="93" t="str">
        <f t="shared" si="1"/>
        <v>Month!D375</v>
      </c>
      <c r="S19" s="93" t="str">
        <f t="shared" si="1"/>
        <v>Month!E375</v>
      </c>
      <c r="T19" s="93" t="str">
        <f t="shared" si="1"/>
        <v>Month!F375</v>
      </c>
      <c r="U19" s="93" t="str">
        <f t="shared" si="1"/>
        <v>Month!G375</v>
      </c>
      <c r="V19" s="93" t="str">
        <f t="shared" si="1"/>
        <v>Month!H375</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376</v>
      </c>
      <c r="O20" s="93" t="str">
        <f t="shared" si="1"/>
        <v>Month!A376</v>
      </c>
      <c r="P20" s="93" t="str">
        <f t="shared" si="1"/>
        <v>Month!B376</v>
      </c>
      <c r="Q20" s="93" t="str">
        <f t="shared" si="1"/>
        <v>Month!C376</v>
      </c>
      <c r="R20" s="93" t="str">
        <f t="shared" si="1"/>
        <v>Month!D376</v>
      </c>
      <c r="S20" s="93" t="str">
        <f t="shared" si="1"/>
        <v>Month!E376</v>
      </c>
      <c r="T20" s="93" t="str">
        <f t="shared" si="1"/>
        <v>Month!F376</v>
      </c>
      <c r="U20" s="93" t="str">
        <f t="shared" si="1"/>
        <v>Month!G376</v>
      </c>
      <c r="V20" s="93" t="str">
        <f t="shared" si="1"/>
        <v>Month!H376</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377</v>
      </c>
      <c r="O21" s="93" t="str">
        <f t="shared" si="1"/>
        <v>Month!A377</v>
      </c>
      <c r="P21" s="93" t="str">
        <f t="shared" si="1"/>
        <v>Month!B377</v>
      </c>
      <c r="Q21" s="93" t="str">
        <f t="shared" si="1"/>
        <v>Month!C377</v>
      </c>
      <c r="R21" s="93" t="str">
        <f t="shared" si="1"/>
        <v>Month!D377</v>
      </c>
      <c r="S21" s="93" t="str">
        <f t="shared" si="1"/>
        <v>Month!E377</v>
      </c>
      <c r="T21" s="93" t="str">
        <f t="shared" si="1"/>
        <v>Month!F377</v>
      </c>
      <c r="U21" s="93" t="str">
        <f t="shared" si="1"/>
        <v>Month!G377</v>
      </c>
      <c r="V21" s="93" t="str">
        <f t="shared" si="1"/>
        <v>Month!H377</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378</v>
      </c>
      <c r="O22" s="93" t="str">
        <f t="shared" si="1"/>
        <v>Month!A378</v>
      </c>
      <c r="P22" s="93" t="str">
        <f t="shared" si="1"/>
        <v>Month!B378</v>
      </c>
      <c r="Q22" s="93" t="str">
        <f t="shared" si="1"/>
        <v>Month!C378</v>
      </c>
      <c r="R22" s="93" t="str">
        <f t="shared" si="1"/>
        <v>Month!D378</v>
      </c>
      <c r="S22" s="93" t="str">
        <f t="shared" si="1"/>
        <v>Month!E378</v>
      </c>
      <c r="T22" s="93" t="str">
        <f t="shared" si="1"/>
        <v>Month!F378</v>
      </c>
      <c r="U22" s="93" t="str">
        <f t="shared" si="1"/>
        <v>Month!G378</v>
      </c>
      <c r="V22" s="93" t="str">
        <f t="shared" si="1"/>
        <v>Month!H378</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379</v>
      </c>
      <c r="O23" s="93" t="str">
        <f t="shared" si="1"/>
        <v>Month!A379</v>
      </c>
      <c r="P23" s="93" t="str">
        <f t="shared" si="1"/>
        <v>Month!B379</v>
      </c>
      <c r="Q23" s="93" t="str">
        <f t="shared" si="1"/>
        <v>Month!C379</v>
      </c>
      <c r="R23" s="93" t="str">
        <f t="shared" si="1"/>
        <v>Month!D379</v>
      </c>
      <c r="S23" s="93" t="str">
        <f t="shared" si="1"/>
        <v>Month!E379</v>
      </c>
      <c r="T23" s="93" t="str">
        <f t="shared" si="1"/>
        <v>Month!F379</v>
      </c>
      <c r="U23" s="93" t="str">
        <f t="shared" si="1"/>
        <v>Month!G379</v>
      </c>
      <c r="V23" s="93" t="str">
        <f t="shared" si="1"/>
        <v>Month!H379</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380</v>
      </c>
      <c r="O24" s="93" t="str">
        <f t="shared" si="1"/>
        <v>Month!A380</v>
      </c>
      <c r="P24" s="93" t="str">
        <f t="shared" si="1"/>
        <v>Month!B380</v>
      </c>
      <c r="Q24" s="93" t="str">
        <f t="shared" si="1"/>
        <v>Month!C380</v>
      </c>
      <c r="R24" s="93" t="str">
        <f t="shared" si="1"/>
        <v>Month!D380</v>
      </c>
      <c r="S24" s="93" t="str">
        <f t="shared" si="1"/>
        <v>Month!E380</v>
      </c>
      <c r="T24" s="93" t="str">
        <f t="shared" si="1"/>
        <v>Month!F380</v>
      </c>
      <c r="U24" s="93" t="str">
        <f t="shared" si="1"/>
        <v>Month!G380</v>
      </c>
      <c r="V24" s="93" t="str">
        <f t="shared" si="1"/>
        <v>Month!H380</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381</v>
      </c>
      <c r="O25" s="93" t="str">
        <f t="shared" si="1"/>
        <v>Month!A381</v>
      </c>
      <c r="P25" s="93" t="str">
        <f t="shared" si="1"/>
        <v>Month!B381</v>
      </c>
      <c r="Q25" s="93" t="str">
        <f t="shared" si="1"/>
        <v>Month!C381</v>
      </c>
      <c r="R25" s="93" t="str">
        <f t="shared" si="1"/>
        <v>Month!D381</v>
      </c>
      <c r="S25" s="93" t="str">
        <f t="shared" si="1"/>
        <v>Month!E381</v>
      </c>
      <c r="T25" s="93" t="str">
        <f t="shared" si="1"/>
        <v>Month!F381</v>
      </c>
      <c r="U25" s="93" t="str">
        <f t="shared" si="1"/>
        <v>Month!G381</v>
      </c>
      <c r="V25" s="93" t="str">
        <f t="shared" si="1"/>
        <v>Month!H381</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366</v>
      </c>
      <c r="O29" s="93" t="str">
        <f t="shared" ref="O29:V30" si="3">$N$27&amp;O$28&amp;$N29</f>
        <v>calculation_hide!b366</v>
      </c>
      <c r="P29" s="93" t="str">
        <f t="shared" si="3"/>
        <v>calculation_hide!c366</v>
      </c>
      <c r="Q29" s="93" t="str">
        <f t="shared" si="3"/>
        <v>calculation_hide!d366</v>
      </c>
      <c r="R29" s="93" t="str">
        <f t="shared" si="3"/>
        <v>calculation_hide!e366</v>
      </c>
      <c r="S29" s="93" t="str">
        <f t="shared" si="3"/>
        <v>calculation_hide!f366</v>
      </c>
      <c r="T29" s="93" t="str">
        <f t="shared" si="3"/>
        <v>calculation_hide!g366</v>
      </c>
      <c r="U29" s="93" t="str">
        <f t="shared" si="3"/>
        <v>calculation_hide!h366</v>
      </c>
      <c r="V29" s="93" t="str">
        <f t="shared" si="3"/>
        <v>calculation_hide!i366</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378</v>
      </c>
      <c r="O30" s="93" t="str">
        <f t="shared" si="3"/>
        <v>calculation_hide!b378</v>
      </c>
      <c r="P30" s="93" t="str">
        <f t="shared" si="3"/>
        <v>calculation_hide!c378</v>
      </c>
      <c r="Q30" s="93" t="str">
        <f t="shared" si="3"/>
        <v>calculation_hide!d378</v>
      </c>
      <c r="R30" s="93" t="str">
        <f t="shared" si="3"/>
        <v>calculation_hide!e378</v>
      </c>
      <c r="S30" s="93" t="str">
        <f t="shared" si="3"/>
        <v>calculation_hide!f378</v>
      </c>
      <c r="T30" s="93" t="str">
        <f t="shared" si="3"/>
        <v>calculation_hide!g378</v>
      </c>
      <c r="U30" s="93" t="str">
        <f t="shared" si="3"/>
        <v>calculation_hide!h378</v>
      </c>
      <c r="V30" s="93" t="str">
        <f t="shared" si="3"/>
        <v>calculation_hide!i378</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127</v>
      </c>
      <c r="O34" s="93" t="str">
        <f t="shared" ref="O34:V38" si="4">$N$32&amp;O$33&amp;$N34</f>
        <v>Quarter!A127</v>
      </c>
      <c r="P34" s="93" t="str">
        <f t="shared" si="4"/>
        <v>Quarter!B127</v>
      </c>
      <c r="Q34" s="93" t="str">
        <f t="shared" si="4"/>
        <v>Quarter!C127</v>
      </c>
      <c r="R34" s="93" t="str">
        <f t="shared" si="4"/>
        <v>Quarter!D127</v>
      </c>
      <c r="S34" s="93" t="str">
        <f t="shared" si="4"/>
        <v>Quarter!E127</v>
      </c>
      <c r="T34" s="93" t="str">
        <f t="shared" si="4"/>
        <v>Quarter!F127</v>
      </c>
      <c r="U34" s="93" t="str">
        <f t="shared" si="4"/>
        <v>Quarter!G127</v>
      </c>
      <c r="V34" s="93" t="str">
        <f t="shared" si="4"/>
        <v>Quarter!H127</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128</v>
      </c>
      <c r="O35" s="93" t="str">
        <f t="shared" si="4"/>
        <v>Quarter!A128</v>
      </c>
      <c r="P35" s="93" t="str">
        <f t="shared" si="4"/>
        <v>Quarter!B128</v>
      </c>
      <c r="Q35" s="93" t="str">
        <f t="shared" si="4"/>
        <v>Quarter!C128</v>
      </c>
      <c r="R35" s="93" t="str">
        <f t="shared" si="4"/>
        <v>Quarter!D128</v>
      </c>
      <c r="S35" s="93" t="str">
        <f t="shared" si="4"/>
        <v>Quarter!E128</v>
      </c>
      <c r="T35" s="93" t="str">
        <f t="shared" si="4"/>
        <v>Quarter!F128</v>
      </c>
      <c r="U35" s="93" t="str">
        <f t="shared" si="4"/>
        <v>Quarter!G128</v>
      </c>
      <c r="V35" s="93" t="str">
        <f t="shared" si="4"/>
        <v>Quarter!H128</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129</v>
      </c>
      <c r="O36" s="93" t="str">
        <f t="shared" si="4"/>
        <v>Quarter!A129</v>
      </c>
      <c r="P36" s="93" t="str">
        <f t="shared" si="4"/>
        <v>Quarter!B129</v>
      </c>
      <c r="Q36" s="93" t="str">
        <f t="shared" si="4"/>
        <v>Quarter!C129</v>
      </c>
      <c r="R36" s="93" t="str">
        <f t="shared" si="4"/>
        <v>Quarter!D129</v>
      </c>
      <c r="S36" s="93" t="str">
        <f t="shared" si="4"/>
        <v>Quarter!E129</v>
      </c>
      <c r="T36" s="93" t="str">
        <f t="shared" si="4"/>
        <v>Quarter!F129</v>
      </c>
      <c r="U36" s="93" t="str">
        <f t="shared" si="4"/>
        <v>Quarter!G129</v>
      </c>
      <c r="V36" s="93" t="str">
        <f t="shared" si="4"/>
        <v>Quarter!H129</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130</v>
      </c>
      <c r="O37" s="93" t="str">
        <f t="shared" si="4"/>
        <v>Quarter!A130</v>
      </c>
      <c r="P37" s="93" t="str">
        <f t="shared" si="4"/>
        <v>Quarter!B130</v>
      </c>
      <c r="Q37" s="93" t="str">
        <f t="shared" si="4"/>
        <v>Quarter!C130</v>
      </c>
      <c r="R37" s="93" t="str">
        <f t="shared" si="4"/>
        <v>Quarter!D130</v>
      </c>
      <c r="S37" s="93" t="str">
        <f t="shared" si="4"/>
        <v>Quarter!E130</v>
      </c>
      <c r="T37" s="93" t="str">
        <f t="shared" si="4"/>
        <v>Quarter!F130</v>
      </c>
      <c r="U37" s="93" t="str">
        <f t="shared" si="4"/>
        <v>Quarter!G130</v>
      </c>
      <c r="V37" s="93" t="str">
        <f t="shared" si="4"/>
        <v>Quarter!H130</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131</v>
      </c>
      <c r="O38" s="93" t="str">
        <f t="shared" si="4"/>
        <v>Quarter!A131</v>
      </c>
      <c r="P38" s="93" t="str">
        <f t="shared" si="4"/>
        <v>Quarter!B131</v>
      </c>
      <c r="Q38" s="93" t="str">
        <f t="shared" si="4"/>
        <v>Quarter!C131</v>
      </c>
      <c r="R38" s="93" t="str">
        <f t="shared" si="4"/>
        <v>Quarter!D131</v>
      </c>
      <c r="S38" s="93" t="str">
        <f t="shared" si="4"/>
        <v>Quarter!E131</v>
      </c>
      <c r="T38" s="93" t="str">
        <f t="shared" si="4"/>
        <v>Quarter!F131</v>
      </c>
      <c r="U38" s="93" t="str">
        <f t="shared" si="4"/>
        <v>Quarter!G131</v>
      </c>
      <c r="V38" s="93" t="str">
        <f t="shared" si="4"/>
        <v>Quarter!H131</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2">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3"/>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3"/>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3"/>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3"/>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3"/>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3"/>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3"/>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3"/>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3"/>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3"/>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4"/>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2">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3"/>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3"/>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3"/>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3"/>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3"/>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3"/>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3"/>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3"/>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3"/>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3"/>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4"/>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2">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3"/>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3"/>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3"/>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3"/>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3"/>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3"/>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3"/>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3"/>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3"/>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3"/>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4"/>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2">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3"/>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3"/>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3"/>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3"/>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3"/>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3"/>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3"/>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3"/>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3"/>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3"/>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4"/>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2">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3"/>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3"/>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3"/>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3"/>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3"/>
      <c r="B357" s="104" t="s">
        <v>668</v>
      </c>
      <c r="C357" s="63">
        <f>Month!B360+C356</f>
        <v>48.309999999999995</v>
      </c>
      <c r="D357" s="63">
        <f>Month!C360+D356</f>
        <v>0.02</v>
      </c>
      <c r="E357" s="63">
        <f>Month!D360+E356</f>
        <v>17.03</v>
      </c>
      <c r="F357" s="63">
        <f>Month!E360+F356</f>
        <v>15.21</v>
      </c>
      <c r="G357" s="63">
        <f>Month!F360+G356</f>
        <v>7.14</v>
      </c>
      <c r="H357" s="63">
        <f>Month!G360+H356</f>
        <v>4.2700000000000005</v>
      </c>
      <c r="I357" s="63">
        <f>Month!H360+I356</f>
        <v>4.6399999999999997</v>
      </c>
    </row>
    <row r="358" spans="1:9" x14ac:dyDescent="0.3">
      <c r="A358" s="193"/>
      <c r="B358" s="104" t="s">
        <v>669</v>
      </c>
      <c r="C358" s="63">
        <f>Month!B361+C357</f>
        <v>55.879999999999995</v>
      </c>
      <c r="D358" s="63">
        <f>Month!C361+D357</f>
        <v>0.03</v>
      </c>
      <c r="E358" s="63">
        <f>Month!D361+E357</f>
        <v>19.89</v>
      </c>
      <c r="F358" s="63">
        <f>Month!E361+F357</f>
        <v>17.48</v>
      </c>
      <c r="G358" s="63">
        <f>Month!F361+G357</f>
        <v>8.2099999999999991</v>
      </c>
      <c r="H358" s="63">
        <f>Month!G361+H357</f>
        <v>5.0500000000000007</v>
      </c>
      <c r="I358" s="63">
        <f>Month!H361+I357</f>
        <v>5.22</v>
      </c>
    </row>
    <row r="359" spans="1:9" x14ac:dyDescent="0.3">
      <c r="A359" s="193"/>
      <c r="B359" s="104" t="s">
        <v>670</v>
      </c>
      <c r="C359" s="63">
        <f>Month!B362+C358</f>
        <v>62.819999999999993</v>
      </c>
      <c r="D359" s="63">
        <f>Month!C362+D358</f>
        <v>0.04</v>
      </c>
      <c r="E359" s="63">
        <f>Month!D362+E358</f>
        <v>22.03</v>
      </c>
      <c r="F359" s="63">
        <f>Month!E362+F358</f>
        <v>19.53</v>
      </c>
      <c r="G359" s="63">
        <f>Month!F362+G358</f>
        <v>9.2799999999999994</v>
      </c>
      <c r="H359" s="63">
        <f>Month!G362+H358</f>
        <v>5.9500000000000011</v>
      </c>
      <c r="I359" s="63">
        <f>Month!H362+I358</f>
        <v>5.99</v>
      </c>
    </row>
    <row r="360" spans="1:9" x14ac:dyDescent="0.3">
      <c r="A360" s="193"/>
      <c r="B360" s="104" t="s">
        <v>671</v>
      </c>
      <c r="C360" s="63">
        <f>Month!B363+C359</f>
        <v>70.069999999999993</v>
      </c>
      <c r="D360" s="63">
        <f>Month!C363+D359</f>
        <v>0.05</v>
      </c>
      <c r="E360" s="63">
        <f>Month!D363+E359</f>
        <v>24.6</v>
      </c>
      <c r="F360" s="63">
        <f>Month!E363+F359</f>
        <v>21.700000000000003</v>
      </c>
      <c r="G360" s="63">
        <f>Month!F363+G359</f>
        <v>10.35</v>
      </c>
      <c r="H360" s="63">
        <f>Month!G363+H359</f>
        <v>6.7300000000000013</v>
      </c>
      <c r="I360" s="63">
        <f>Month!H363+I359</f>
        <v>6.6400000000000006</v>
      </c>
    </row>
    <row r="361" spans="1:9" x14ac:dyDescent="0.3">
      <c r="A361" s="193"/>
      <c r="B361" s="104" t="s">
        <v>672</v>
      </c>
      <c r="C361" s="63">
        <f>Month!B364+C360</f>
        <v>78.22</v>
      </c>
      <c r="D361" s="63">
        <f>Month!C364+D360</f>
        <v>6.0000000000000005E-2</v>
      </c>
      <c r="E361" s="63">
        <f>Month!D364+E360</f>
        <v>27.44</v>
      </c>
      <c r="F361" s="63">
        <f>Month!E364+F360</f>
        <v>24.310000000000002</v>
      </c>
      <c r="G361" s="63">
        <f>Month!F364+G360</f>
        <v>11.62</v>
      </c>
      <c r="H361" s="63">
        <f>Month!G364+H360</f>
        <v>7.4300000000000015</v>
      </c>
      <c r="I361" s="63">
        <f>Month!H364+I360</f>
        <v>7.36</v>
      </c>
    </row>
    <row r="362" spans="1:9" x14ac:dyDescent="0.3">
      <c r="A362" s="193"/>
      <c r="B362" s="104" t="s">
        <v>673</v>
      </c>
      <c r="C362" s="63">
        <f>Month!B365+C361</f>
        <v>86.08</v>
      </c>
      <c r="D362" s="63">
        <f>Month!C365+D361</f>
        <v>7.0000000000000007E-2</v>
      </c>
      <c r="E362" s="63">
        <f>Month!D365+E361</f>
        <v>30.150000000000002</v>
      </c>
      <c r="F362" s="63">
        <f>Month!E365+F361</f>
        <v>26.830000000000002</v>
      </c>
      <c r="G362" s="63">
        <f>Month!F365+G361</f>
        <v>12.889999999999999</v>
      </c>
      <c r="H362" s="63">
        <f>Month!G365+H361</f>
        <v>8.1300000000000008</v>
      </c>
      <c r="I362" s="63">
        <f>Month!H365+I361</f>
        <v>8.01</v>
      </c>
    </row>
    <row r="363" spans="1:9" x14ac:dyDescent="0.3">
      <c r="A363" s="194"/>
      <c r="B363" s="105" t="s">
        <v>674</v>
      </c>
      <c r="C363" s="99">
        <f>Month!B366+C362</f>
        <v>94.88</v>
      </c>
      <c r="D363" s="99">
        <f>Month!C366+D362</f>
        <v>0.08</v>
      </c>
      <c r="E363" s="99">
        <f>Month!D366+E362</f>
        <v>33.29</v>
      </c>
      <c r="F363" s="99">
        <f>Month!E366+F362</f>
        <v>29.580000000000002</v>
      </c>
      <c r="G363" s="99">
        <f>Month!F366+G362</f>
        <v>14.159999999999998</v>
      </c>
      <c r="H363" s="99">
        <f>Month!G366+H362</f>
        <v>8.83</v>
      </c>
      <c r="I363" s="99">
        <f>Month!H366+I362</f>
        <v>8.94</v>
      </c>
    </row>
    <row r="364" spans="1:9" x14ac:dyDescent="0.3">
      <c r="A364" s="192">
        <v>2025</v>
      </c>
      <c r="B364" s="104" t="s">
        <v>644</v>
      </c>
      <c r="C364" s="63">
        <f>Month!B367</f>
        <v>8.718</v>
      </c>
      <c r="D364" s="63">
        <f>Month!C367</f>
        <v>8.0000000000000002E-3</v>
      </c>
      <c r="E364" s="63">
        <f>Month!D367</f>
        <v>3.13</v>
      </c>
      <c r="F364" s="63">
        <f>Month!E367</f>
        <v>2.7</v>
      </c>
      <c r="G364" s="63">
        <f>Month!F367</f>
        <v>1.34</v>
      </c>
      <c r="H364" s="63">
        <f>Month!G367</f>
        <v>0.75</v>
      </c>
      <c r="I364" s="63">
        <f>Month!H367</f>
        <v>0.79</v>
      </c>
    </row>
    <row r="365" spans="1:9" x14ac:dyDescent="0.3">
      <c r="A365" s="193"/>
      <c r="B365" s="104" t="s">
        <v>645</v>
      </c>
      <c r="C365" s="63">
        <f>Month!B368+C364</f>
        <v>16.765999999999998</v>
      </c>
      <c r="D365" s="63">
        <f>Month!C368+D364</f>
        <v>1.6E-2</v>
      </c>
      <c r="E365" s="63">
        <f>Month!D368+E364</f>
        <v>5.9399999999999995</v>
      </c>
      <c r="F365" s="63">
        <f>Month!E368+F364</f>
        <v>5.09</v>
      </c>
      <c r="G365" s="63">
        <f>Month!F368+G364</f>
        <v>2.68</v>
      </c>
      <c r="H365" s="63">
        <f>Month!G368+H364</f>
        <v>1.4300000000000002</v>
      </c>
      <c r="I365" s="63">
        <f>Month!H368+I364</f>
        <v>1.6099999999999999</v>
      </c>
    </row>
    <row r="366" spans="1:9" x14ac:dyDescent="0.3">
      <c r="A366" s="193"/>
      <c r="B366" s="104" t="s">
        <v>646</v>
      </c>
      <c r="C366" s="63">
        <f>Month!B369+C365</f>
        <v>25.212999999999997</v>
      </c>
      <c r="D366" s="63">
        <f>Month!C369+D365</f>
        <v>2.3E-2</v>
      </c>
      <c r="E366" s="63">
        <f>Month!D369+E365</f>
        <v>9.02</v>
      </c>
      <c r="F366" s="63">
        <f>Month!E369+F365</f>
        <v>7.74</v>
      </c>
      <c r="G366" s="63">
        <f>Month!F369+G365</f>
        <v>4.0200000000000005</v>
      </c>
      <c r="H366" s="63">
        <f>Month!G369+H365</f>
        <v>2.0700000000000003</v>
      </c>
      <c r="I366" s="63">
        <f>Month!H369+I365</f>
        <v>2.34</v>
      </c>
    </row>
    <row r="367" spans="1:9" x14ac:dyDescent="0.3">
      <c r="A367" s="193"/>
      <c r="B367" s="104" t="s">
        <v>647</v>
      </c>
      <c r="C367" s="63">
        <f>Month!B370+C366</f>
        <v>33.138999999999996</v>
      </c>
      <c r="D367" s="63">
        <f>Month!C370+D366</f>
        <v>2.8999999999999998E-2</v>
      </c>
      <c r="E367" s="63">
        <f>Month!D370+E366</f>
        <v>12.07</v>
      </c>
      <c r="F367" s="63">
        <f>Month!E370+F366</f>
        <v>10.26</v>
      </c>
      <c r="G367" s="63">
        <f>Month!F370+G366</f>
        <v>5.03</v>
      </c>
      <c r="H367" s="63">
        <f>Month!G370+H366</f>
        <v>2.7300000000000004</v>
      </c>
      <c r="I367" s="63">
        <f>Month!H370+I366</f>
        <v>3.02</v>
      </c>
    </row>
    <row r="368" spans="1:9" x14ac:dyDescent="0.3">
      <c r="A368" s="193"/>
      <c r="B368" s="104" t="s">
        <v>648</v>
      </c>
      <c r="C368" s="63">
        <f>Month!B371+C367</f>
        <v>41.175999999999995</v>
      </c>
      <c r="D368" s="63">
        <f>Month!C371+D367</f>
        <v>3.5999999999999997E-2</v>
      </c>
      <c r="E368" s="63">
        <f>Month!D371+E367</f>
        <v>15.11</v>
      </c>
      <c r="F368" s="63">
        <f>Month!E371+F367</f>
        <v>12.719999999999999</v>
      </c>
      <c r="G368" s="63">
        <f>Month!F371+G367</f>
        <v>6.04</v>
      </c>
      <c r="H368" s="63">
        <f>Month!G371+H367</f>
        <v>3.49</v>
      </c>
      <c r="I368" s="63">
        <f>Month!H371+I367</f>
        <v>3.7800000000000002</v>
      </c>
    </row>
    <row r="369" spans="1:9" x14ac:dyDescent="0.3">
      <c r="A369" s="193"/>
      <c r="B369" s="104" t="s">
        <v>649</v>
      </c>
      <c r="C369" s="63">
        <f>Month!B372+C368</f>
        <v>48.504999999999995</v>
      </c>
      <c r="D369" s="63">
        <f>Month!C372+D368</f>
        <v>4.4999999999999998E-2</v>
      </c>
      <c r="E369" s="63">
        <f>Month!D372+E368</f>
        <v>17.68</v>
      </c>
      <c r="F369" s="63">
        <f>Month!E372+F368</f>
        <v>14.889999999999999</v>
      </c>
      <c r="G369" s="63">
        <f>Month!F372+G368</f>
        <v>7.05</v>
      </c>
      <c r="H369" s="63">
        <f>Month!G372+H368</f>
        <v>4.2200000000000006</v>
      </c>
      <c r="I369" s="63">
        <f>Month!H372+I368</f>
        <v>4.62</v>
      </c>
    </row>
    <row r="370" spans="1:9" x14ac:dyDescent="0.3">
      <c r="A370" s="193"/>
      <c r="B370" s="104" t="s">
        <v>650</v>
      </c>
      <c r="C370" s="63">
        <f>Month!B373+C369</f>
        <v>56.323999999999998</v>
      </c>
      <c r="D370" s="63">
        <f>Month!C373+D369</f>
        <v>5.3999999999999999E-2</v>
      </c>
      <c r="E370" s="63">
        <f>Month!D373+E369</f>
        <v>20.75</v>
      </c>
      <c r="F370" s="63">
        <f>Month!E373+F369</f>
        <v>17.239999999999998</v>
      </c>
      <c r="G370" s="63">
        <f>Month!F373+G369</f>
        <v>8.08</v>
      </c>
      <c r="H370" s="63">
        <f>Month!G373+H369</f>
        <v>4.9600000000000009</v>
      </c>
      <c r="I370" s="63">
        <f>Month!H373+I369</f>
        <v>5.24</v>
      </c>
    </row>
    <row r="371" spans="1:9" x14ac:dyDescent="0.3">
      <c r="A371" s="193"/>
      <c r="B371" s="104" t="s">
        <v>651</v>
      </c>
      <c r="C371" s="63">
        <f>Month!B374+C370</f>
        <v>63.089999999999996</v>
      </c>
      <c r="D371" s="63">
        <f>Month!C374+D370</f>
        <v>0.06</v>
      </c>
      <c r="E371" s="63">
        <f>Month!D374+E370</f>
        <v>23.27</v>
      </c>
      <c r="F371" s="63">
        <f>Month!E374+F370</f>
        <v>19.18</v>
      </c>
      <c r="G371" s="63">
        <f>Month!F374+G370</f>
        <v>9.11</v>
      </c>
      <c r="H371" s="63">
        <f>Month!G374+H370</f>
        <v>5.5100000000000007</v>
      </c>
      <c r="I371" s="63">
        <f>Month!H374+I370</f>
        <v>5.96</v>
      </c>
    </row>
    <row r="372" spans="1:9" x14ac:dyDescent="0.3">
      <c r="A372" s="193"/>
      <c r="B372" s="104" t="s">
        <v>652</v>
      </c>
      <c r="C372" s="63">
        <f>Month!B375+C371</f>
        <v>69.766999999999996</v>
      </c>
      <c r="D372" s="63">
        <f>Month!C375+D371</f>
        <v>6.7000000000000004E-2</v>
      </c>
      <c r="E372" s="63">
        <f>Month!D375+E371</f>
        <v>25.45</v>
      </c>
      <c r="F372" s="63">
        <f>Month!E375+F371</f>
        <v>21.28</v>
      </c>
      <c r="G372" s="63">
        <f>Month!F375+G371</f>
        <v>10.139999999999999</v>
      </c>
      <c r="H372" s="63">
        <f>Month!G375+H371</f>
        <v>5.99</v>
      </c>
      <c r="I372" s="63">
        <f>Month!H375+I371</f>
        <v>6.84</v>
      </c>
    </row>
    <row r="373" spans="1:9" x14ac:dyDescent="0.3">
      <c r="A373" s="193"/>
      <c r="B373" s="104" t="s">
        <v>653</v>
      </c>
      <c r="C373" s="63">
        <f>Month!B376+C372</f>
        <v>77.824999999999989</v>
      </c>
      <c r="D373" s="63">
        <f>Month!C376+D372</f>
        <v>7.5000000000000011E-2</v>
      </c>
      <c r="E373" s="63">
        <f>Month!D376+E372</f>
        <v>28.36</v>
      </c>
      <c r="F373" s="63">
        <f>Month!E376+F372</f>
        <v>23.79</v>
      </c>
      <c r="G373" s="63">
        <f>Month!F376+G372</f>
        <v>11.339999999999998</v>
      </c>
      <c r="H373" s="63">
        <f>Month!G376+H372</f>
        <v>6.57</v>
      </c>
      <c r="I373" s="63">
        <f>Month!H376+I372</f>
        <v>7.6899999999999995</v>
      </c>
    </row>
    <row r="374" spans="1:9" x14ac:dyDescent="0.3">
      <c r="A374" s="193"/>
      <c r="B374" s="104" t="s">
        <v>654</v>
      </c>
      <c r="C374" s="63">
        <f>Month!B377+C373</f>
        <v>85.701999999999984</v>
      </c>
      <c r="D374" s="63">
        <f>Month!C377+D373</f>
        <v>8.2000000000000017E-2</v>
      </c>
      <c r="E374" s="63">
        <f>Month!D377+E373</f>
        <v>31.07</v>
      </c>
      <c r="F374" s="63">
        <f>Month!E377+F373</f>
        <v>26.18</v>
      </c>
      <c r="G374" s="63">
        <f>Month!F377+G373</f>
        <v>12.539999999999997</v>
      </c>
      <c r="H374" s="63">
        <f>Month!G377+H373</f>
        <v>7.1800000000000006</v>
      </c>
      <c r="I374" s="63">
        <f>Month!H377+I373</f>
        <v>8.6499999999999986</v>
      </c>
    </row>
    <row r="375" spans="1:9" x14ac:dyDescent="0.3">
      <c r="A375" s="194"/>
      <c r="B375" s="185" t="s">
        <v>655</v>
      </c>
      <c r="C375" s="99">
        <f>Month!B378+C374</f>
        <v>94.017999999999986</v>
      </c>
      <c r="D375" s="99">
        <f>Month!C378+D374</f>
        <v>8.8000000000000023E-2</v>
      </c>
      <c r="E375" s="99">
        <f>Month!D378+E374</f>
        <v>34.119999999999997</v>
      </c>
      <c r="F375" s="99">
        <f>Month!E378+F374</f>
        <v>28.6</v>
      </c>
      <c r="G375" s="99">
        <f>Month!F378+G374</f>
        <v>13.739999999999997</v>
      </c>
      <c r="H375" s="99">
        <f>Month!G378+H374</f>
        <v>7.8100000000000005</v>
      </c>
      <c r="I375" s="99">
        <f>Month!H378+I374</f>
        <v>9.6599999999999984</v>
      </c>
    </row>
    <row r="376" spans="1:9" x14ac:dyDescent="0.3">
      <c r="A376" s="192">
        <v>2026</v>
      </c>
      <c r="B376" s="104" t="s">
        <v>693</v>
      </c>
      <c r="C376" s="63">
        <f>Month!B379</f>
        <v>8.1180000000000003</v>
      </c>
      <c r="D376" s="63">
        <f>Month!C379</f>
        <v>8.0000000000000002E-3</v>
      </c>
      <c r="E376" s="63">
        <f>Month!D379</f>
        <v>2.69</v>
      </c>
      <c r="F376" s="63">
        <f>Month!E379</f>
        <v>2.33</v>
      </c>
      <c r="G376" s="63">
        <f>Month!F379</f>
        <v>1.4</v>
      </c>
      <c r="H376" s="63">
        <f>Month!G379</f>
        <v>0.66</v>
      </c>
      <c r="I376" s="63">
        <f>Month!H379</f>
        <v>1.03</v>
      </c>
    </row>
    <row r="377" spans="1:9" x14ac:dyDescent="0.3">
      <c r="A377" s="193"/>
      <c r="B377" s="104" t="s">
        <v>694</v>
      </c>
      <c r="C377" s="63">
        <f>Month!B380+C376</f>
        <v>16.097999999999999</v>
      </c>
      <c r="D377" s="63">
        <f>Month!C380+D376</f>
        <v>1.8000000000000002E-2</v>
      </c>
      <c r="E377" s="63">
        <f>Month!D380+E376</f>
        <v>5.47</v>
      </c>
      <c r="F377" s="63">
        <f>Month!E380+F376</f>
        <v>4.57</v>
      </c>
      <c r="G377" s="63">
        <f>Month!F380+G376</f>
        <v>2.8</v>
      </c>
      <c r="H377" s="63">
        <f>Month!G380+H376</f>
        <v>1.28</v>
      </c>
      <c r="I377" s="63">
        <f>Month!H380+I376</f>
        <v>1.96</v>
      </c>
    </row>
    <row r="378" spans="1:9" x14ac:dyDescent="0.3">
      <c r="A378" s="193"/>
      <c r="B378" s="104" t="s">
        <v>695</v>
      </c>
      <c r="C378" s="63">
        <f>Month!B381+C377</f>
        <v>24.236999999999998</v>
      </c>
      <c r="D378" s="63">
        <f>Month!C381+D377</f>
        <v>2.7000000000000003E-2</v>
      </c>
      <c r="E378" s="63">
        <f>Month!D381+E377</f>
        <v>8.3699999999999992</v>
      </c>
      <c r="F378" s="63">
        <f>Month!E381+F377</f>
        <v>6.82</v>
      </c>
      <c r="G378" s="63">
        <f>Month!F381+G377</f>
        <v>4.1999999999999993</v>
      </c>
      <c r="H378" s="63">
        <f>Month!G381+H377</f>
        <v>1.9300000000000002</v>
      </c>
      <c r="I378" s="63">
        <f>Month!H381+I377</f>
        <v>2.89</v>
      </c>
    </row>
    <row r="379" spans="1:9" x14ac:dyDescent="0.3">
      <c r="A379" s="193"/>
      <c r="B379" s="104" t="s">
        <v>696</v>
      </c>
      <c r="C379" s="63"/>
      <c r="D379" s="63"/>
      <c r="E379" s="63"/>
      <c r="F379" s="63"/>
      <c r="G379" s="63"/>
      <c r="H379" s="63"/>
      <c r="I379" s="63"/>
    </row>
    <row r="380" spans="1:9" x14ac:dyDescent="0.3">
      <c r="A380" s="193"/>
      <c r="B380" s="104" t="s">
        <v>697</v>
      </c>
      <c r="C380" s="63"/>
      <c r="D380" s="63"/>
      <c r="E380" s="63"/>
      <c r="F380" s="63"/>
      <c r="G380" s="63"/>
      <c r="H380" s="63"/>
      <c r="I380" s="63"/>
    </row>
    <row r="381" spans="1:9" x14ac:dyDescent="0.3">
      <c r="A381" s="193"/>
      <c r="B381" s="104" t="s">
        <v>698</v>
      </c>
      <c r="C381" s="63"/>
      <c r="D381" s="63"/>
      <c r="E381" s="63"/>
      <c r="F381" s="63"/>
      <c r="G381" s="63"/>
      <c r="H381" s="63"/>
      <c r="I381" s="63"/>
    </row>
    <row r="382" spans="1:9" x14ac:dyDescent="0.3">
      <c r="A382" s="193"/>
      <c r="B382" s="104" t="s">
        <v>699</v>
      </c>
      <c r="C382" s="63"/>
      <c r="D382" s="63"/>
      <c r="E382" s="63"/>
      <c r="F382" s="63"/>
      <c r="G382" s="63"/>
      <c r="H382" s="63"/>
      <c r="I382" s="63"/>
    </row>
    <row r="383" spans="1:9" x14ac:dyDescent="0.3">
      <c r="A383" s="193"/>
      <c r="B383" s="104" t="s">
        <v>700</v>
      </c>
      <c r="C383" s="63"/>
      <c r="D383" s="63"/>
      <c r="E383" s="63"/>
      <c r="F383" s="63"/>
      <c r="G383" s="63"/>
      <c r="H383" s="63"/>
      <c r="I383" s="63"/>
    </row>
    <row r="384" spans="1:9" x14ac:dyDescent="0.3">
      <c r="A384" s="193"/>
      <c r="B384" s="104" t="s">
        <v>701</v>
      </c>
      <c r="C384" s="63"/>
      <c r="D384" s="63"/>
      <c r="E384" s="63"/>
      <c r="F384" s="63"/>
      <c r="G384" s="63"/>
      <c r="H384" s="63"/>
      <c r="I384" s="63"/>
    </row>
    <row r="385" spans="1:9" x14ac:dyDescent="0.3">
      <c r="A385" s="193"/>
      <c r="B385" s="104" t="s">
        <v>702</v>
      </c>
      <c r="C385" s="63"/>
      <c r="D385" s="63"/>
      <c r="E385" s="63"/>
      <c r="F385" s="63"/>
      <c r="G385" s="63"/>
      <c r="H385" s="63"/>
      <c r="I385" s="63"/>
    </row>
    <row r="386" spans="1:9" x14ac:dyDescent="0.3">
      <c r="A386" s="193"/>
      <c r="B386" s="104" t="s">
        <v>703</v>
      </c>
      <c r="C386" s="63"/>
      <c r="D386" s="63"/>
      <c r="E386" s="63"/>
      <c r="F386" s="63"/>
      <c r="G386" s="63"/>
      <c r="H386" s="63"/>
      <c r="I386" s="63"/>
    </row>
    <row r="387" spans="1:9" x14ac:dyDescent="0.3">
      <c r="A387" s="194"/>
      <c r="B387" s="185" t="s">
        <v>704</v>
      </c>
      <c r="C387" s="99"/>
      <c r="D387" s="99"/>
      <c r="E387" s="99"/>
      <c r="F387" s="99"/>
      <c r="G387" s="99"/>
      <c r="H387" s="99"/>
      <c r="I387" s="99"/>
    </row>
  </sheetData>
  <mergeCells count="8">
    <mergeCell ref="A376:A38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ht="20.149999999999999" customHeight="1"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687</v>
      </c>
    </row>
    <row r="4" spans="1:1" s="189" customFormat="1" ht="46.5" x14ac:dyDescent="0.35">
      <c r="A4" s="106" t="s">
        <v>714</v>
      </c>
    </row>
    <row r="5" spans="1:1" ht="30" customHeight="1" x14ac:dyDescent="0.45">
      <c r="A5" s="164" t="s">
        <v>636</v>
      </c>
    </row>
    <row r="6" spans="1:1" x14ac:dyDescent="0.35">
      <c r="A6" s="191" t="s">
        <v>632</v>
      </c>
    </row>
    <row r="7" spans="1:1" ht="33.65" customHeight="1" x14ac:dyDescent="0.35">
      <c r="A7" s="191" t="s">
        <v>715</v>
      </c>
    </row>
    <row r="8" spans="1:1" ht="31" x14ac:dyDescent="0.35">
      <c r="A8" s="191" t="s">
        <v>716</v>
      </c>
    </row>
    <row r="9" spans="1:1" x14ac:dyDescent="0.35">
      <c r="A9" s="191" t="s">
        <v>717</v>
      </c>
    </row>
    <row r="10" spans="1:1" x14ac:dyDescent="0.35">
      <c r="A10" s="191" t="s">
        <v>718</v>
      </c>
    </row>
    <row r="11" spans="1:1" ht="31" x14ac:dyDescent="0.35">
      <c r="A11" s="191" t="s">
        <v>719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2021</v>
      </c>
      <c r="B5" s="151">
        <f ca="1">INDIRECT(calculation_hide!P3)</f>
        <v>106.94999999999999</v>
      </c>
      <c r="C5" s="151">
        <f ca="1">INDIRECT(calculation_hide!Q3)</f>
        <v>0.74</v>
      </c>
      <c r="D5" s="151">
        <f ca="1">INDIRECT(calculation_hide!R3)</f>
        <v>44.75</v>
      </c>
      <c r="E5" s="151">
        <f ca="1">INDIRECT(calculation_hide!S3)</f>
        <v>31.34</v>
      </c>
      <c r="F5" s="151">
        <f ca="1">INDIRECT(calculation_hide!T3)</f>
        <v>13.11</v>
      </c>
      <c r="G5" s="151">
        <f ca="1">INDIRECT(calculation_hide!U3)</f>
        <v>9.9400000000000013</v>
      </c>
      <c r="H5" s="152">
        <f ca="1">INDIRECT(calculation_hide!V3)</f>
        <v>7.07</v>
      </c>
      <c r="J5" s="18"/>
      <c r="K5" s="18"/>
      <c r="L5" s="18"/>
      <c r="M5" s="18"/>
      <c r="N5" s="18"/>
      <c r="O5" s="18"/>
      <c r="P5" s="19"/>
    </row>
    <row r="6" spans="1:23" ht="12.7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c r="J6" s="18"/>
      <c r="K6" s="18"/>
      <c r="L6" s="18"/>
      <c r="M6" s="18"/>
      <c r="N6" s="18"/>
      <c r="O6" s="18"/>
      <c r="P6" s="19"/>
    </row>
    <row r="7" spans="1:23" ht="12.7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c r="J7" s="18"/>
      <c r="K7" s="18"/>
      <c r="L7" s="18"/>
      <c r="M7" s="18"/>
      <c r="N7" s="18"/>
      <c r="O7" s="18"/>
      <c r="P7" s="19"/>
    </row>
    <row r="8" spans="1:23" ht="12.7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c r="J8" s="18"/>
      <c r="K8" s="18"/>
      <c r="L8" s="18"/>
      <c r="M8" s="18"/>
      <c r="N8" s="18"/>
      <c r="O8" s="18"/>
      <c r="P8" s="19"/>
      <c r="Q8" s="18"/>
    </row>
    <row r="9" spans="1:23" ht="12.75" customHeight="1" x14ac:dyDescent="0.3">
      <c r="A9" s="129" t="str">
        <f ca="1">INDIRECT(calculation_hide!O7)</f>
        <v>2025 [provisional]</v>
      </c>
      <c r="B9" s="153">
        <f ca="1">INDIRECT(calculation_hide!P7)</f>
        <v>94.018000000000001</v>
      </c>
      <c r="C9" s="153">
        <f ca="1">INDIRECT(calculation_hide!Q7)</f>
        <v>8.7999999999999995E-2</v>
      </c>
      <c r="D9" s="153">
        <f ca="1">INDIRECT(calculation_hide!R7)</f>
        <v>34.119999999999997</v>
      </c>
      <c r="E9" s="153">
        <f ca="1">INDIRECT(calculation_hide!S7)</f>
        <v>28.6</v>
      </c>
      <c r="F9" s="153">
        <f ca="1">INDIRECT(calculation_hide!T7)</f>
        <v>13.74</v>
      </c>
      <c r="G9" s="153">
        <f ca="1">INDIRECT(calculation_hide!U7)</f>
        <v>7.8100000000000005</v>
      </c>
      <c r="H9" s="154">
        <f ca="1">INDIRECT(calculation_hide!V7)</f>
        <v>9.66</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-0.9 </v>
      </c>
      <c r="C10" s="186" t="str">
        <f t="shared" ca="1" si="0"/>
        <v xml:space="preserve">+10.0 </v>
      </c>
      <c r="D10" s="142" t="str">
        <f t="shared" ca="1" si="0"/>
        <v xml:space="preserve">+2.5 </v>
      </c>
      <c r="E10" s="142" t="str">
        <f t="shared" ca="1" si="0"/>
        <v xml:space="preserve">-3.3 </v>
      </c>
      <c r="F10" s="142" t="str">
        <f t="shared" ca="1" si="0"/>
        <v xml:space="preserve">-3.0 </v>
      </c>
      <c r="G10" s="142" t="str">
        <f t="shared" ca="1" si="0"/>
        <v xml:space="preserve">-11.6 </v>
      </c>
      <c r="H10" s="143" t="str">
        <f t="shared" ca="1" si="0"/>
        <v xml:space="preserve">+8.1 </v>
      </c>
      <c r="J10" s="179"/>
      <c r="K10" s="18"/>
      <c r="L10" s="18"/>
      <c r="M10" s="18"/>
      <c r="N10" s="18"/>
      <c r="O10" s="18"/>
      <c r="P10" s="19"/>
      <c r="Q10" s="18"/>
      <c r="S10" s="18"/>
      <c r="T10" s="20"/>
    </row>
    <row r="11" spans="1:23" ht="15.5" x14ac:dyDescent="0.3">
      <c r="A11" s="148" t="str">
        <f ca="1">INDIRECT(calculation_hide!O29)</f>
        <v>January - March 2025 [provisional]</v>
      </c>
      <c r="B11" s="149">
        <f ca="1">INDIRECT(calculation_hide!P29)</f>
        <v>25.212999999999997</v>
      </c>
      <c r="C11" s="149">
        <f ca="1">INDIRECT(calculation_hide!Q29)</f>
        <v>2.3E-2</v>
      </c>
      <c r="D11" s="149">
        <f ca="1">INDIRECT(calculation_hide!R29)</f>
        <v>9.02</v>
      </c>
      <c r="E11" s="149">
        <f ca="1">INDIRECT(calculation_hide!S29)</f>
        <v>7.74</v>
      </c>
      <c r="F11" s="149">
        <f ca="1">INDIRECT(calculation_hide!T29)</f>
        <v>4.0200000000000005</v>
      </c>
      <c r="G11" s="149">
        <f ca="1">INDIRECT(calculation_hide!U29)</f>
        <v>2.0700000000000003</v>
      </c>
      <c r="H11" s="150">
        <f ca="1">INDIRECT(calculation_hide!V29)</f>
        <v>2.34</v>
      </c>
      <c r="J11" s="18"/>
      <c r="K11" s="18"/>
      <c r="L11" s="18"/>
      <c r="M11" s="18"/>
      <c r="N11" s="18"/>
      <c r="O11" s="18"/>
      <c r="P11" s="19"/>
      <c r="Q11" s="18"/>
    </row>
    <row r="12" spans="1:23" ht="15.5" x14ac:dyDescent="0.3">
      <c r="A12" s="147" t="str">
        <f ca="1">INDIRECT(calculation_hide!O30)</f>
        <v>January - March 2026 [provisional]</v>
      </c>
      <c r="B12" s="153">
        <f ca="1">INDIRECT(calculation_hide!P30)</f>
        <v>24.236999999999998</v>
      </c>
      <c r="C12" s="153">
        <f ca="1">INDIRECT(calculation_hide!Q30)</f>
        <v>2.7000000000000003E-2</v>
      </c>
      <c r="D12" s="153">
        <f ca="1">INDIRECT(calculation_hide!R30)</f>
        <v>8.3699999999999992</v>
      </c>
      <c r="E12" s="153">
        <f ca="1">INDIRECT(calculation_hide!S30)</f>
        <v>6.82</v>
      </c>
      <c r="F12" s="153">
        <f ca="1">INDIRECT(calculation_hide!T30)</f>
        <v>4.1999999999999993</v>
      </c>
      <c r="G12" s="153">
        <f ca="1">INDIRECT(calculation_hide!U30)</f>
        <v>1.9300000000000002</v>
      </c>
      <c r="H12" s="154">
        <f ca="1">INDIRECT(calculation_hide!V30)</f>
        <v>2.89</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-3.9 </v>
      </c>
      <c r="C13" s="142" t="str">
        <f t="shared" ca="1" si="1"/>
        <v xml:space="preserve">+17.4 </v>
      </c>
      <c r="D13" s="142" t="str">
        <f t="shared" ca="1" si="1"/>
        <v xml:space="preserve">-7.2 </v>
      </c>
      <c r="E13" s="142" t="str">
        <f t="shared" ca="1" si="1"/>
        <v xml:space="preserve">-11.9 </v>
      </c>
      <c r="F13" s="142" t="str">
        <f t="shared" ca="1" si="1"/>
        <v xml:space="preserve">+4.5 </v>
      </c>
      <c r="G13" s="142" t="str">
        <f t="shared" ca="1" si="1"/>
        <v xml:space="preserve">-6.8 </v>
      </c>
      <c r="H13" s="143" t="str">
        <f t="shared" ca="1" si="1"/>
        <v xml:space="preserve">+23.5 </v>
      </c>
      <c r="J13" s="18"/>
      <c r="K13" s="18"/>
      <c r="L13" s="18"/>
      <c r="M13" s="18"/>
      <c r="N13" s="18"/>
      <c r="O13" s="18"/>
      <c r="P13" s="19"/>
      <c r="Q13" s="18"/>
    </row>
    <row r="14" spans="1:23" ht="12.75" customHeight="1" x14ac:dyDescent="0.3">
      <c r="A14" s="148" t="str">
        <f ca="1">INDIRECT(calculation_hide!O11)</f>
        <v>January 2025</v>
      </c>
      <c r="B14" s="149">
        <f ca="1">INDIRECT(calculation_hide!P11)</f>
        <v>8.718</v>
      </c>
      <c r="C14" s="149">
        <f ca="1">INDIRECT(calculation_hide!Q11)</f>
        <v>8.0000000000000002E-3</v>
      </c>
      <c r="D14" s="149">
        <f ca="1">INDIRECT(calculation_hide!R11)</f>
        <v>3.13</v>
      </c>
      <c r="E14" s="149">
        <f ca="1">INDIRECT(calculation_hide!S11)</f>
        <v>2.7</v>
      </c>
      <c r="F14" s="149">
        <f ca="1">INDIRECT(calculation_hide!T11)</f>
        <v>1.34</v>
      </c>
      <c r="G14" s="149">
        <f ca="1">INDIRECT(calculation_hide!U11)</f>
        <v>0.75</v>
      </c>
      <c r="H14" s="150">
        <f ca="1">INDIRECT(calculation_hide!V11)</f>
        <v>0.79</v>
      </c>
      <c r="J14" s="18"/>
      <c r="K14" s="18"/>
      <c r="L14" s="18"/>
      <c r="M14" s="18"/>
      <c r="N14" s="18"/>
      <c r="O14" s="18"/>
      <c r="P14" s="19"/>
      <c r="Q14" s="18"/>
      <c r="R14" s="14"/>
      <c r="S14" s="14"/>
      <c r="T14" s="14"/>
      <c r="U14" s="14"/>
      <c r="V14" s="14"/>
      <c r="W14" s="14"/>
    </row>
    <row r="15" spans="1:23" ht="12.75" customHeight="1" x14ac:dyDescent="0.3">
      <c r="A15" s="148" t="str">
        <f ca="1">INDIRECT(calculation_hide!O12)</f>
        <v>February 2025</v>
      </c>
      <c r="B15" s="149">
        <f ca="1">INDIRECT(calculation_hide!P12)</f>
        <v>8.048</v>
      </c>
      <c r="C15" s="149">
        <f ca="1">INDIRECT(calculation_hide!Q12)</f>
        <v>8.0000000000000002E-3</v>
      </c>
      <c r="D15" s="149">
        <f ca="1">INDIRECT(calculation_hide!R12)</f>
        <v>2.81</v>
      </c>
      <c r="E15" s="149">
        <f ca="1">INDIRECT(calculation_hide!S12)</f>
        <v>2.39</v>
      </c>
      <c r="F15" s="149">
        <f ca="1">INDIRECT(calculation_hide!T12)</f>
        <v>1.34</v>
      </c>
      <c r="G15" s="149">
        <f ca="1">INDIRECT(calculation_hide!U12)</f>
        <v>0.68</v>
      </c>
      <c r="H15" s="150">
        <f ca="1">INDIRECT(calculation_hide!V12)</f>
        <v>0.82</v>
      </c>
      <c r="J15" s="18"/>
      <c r="K15" s="18"/>
      <c r="L15" s="18"/>
      <c r="M15" s="18"/>
      <c r="N15" s="18"/>
      <c r="O15" s="18"/>
      <c r="P15" s="19"/>
      <c r="Q15" s="14"/>
      <c r="R15" s="14"/>
      <c r="S15" s="14"/>
      <c r="T15" s="14"/>
      <c r="U15" s="14"/>
      <c r="V15" s="14"/>
      <c r="W15" s="14"/>
    </row>
    <row r="16" spans="1:23" ht="12.75" customHeight="1" x14ac:dyDescent="0.3">
      <c r="A16" s="148" t="str">
        <f ca="1">INDIRECT(calculation_hide!O13)</f>
        <v>March 2025</v>
      </c>
      <c r="B16" s="149">
        <f ca="1">INDIRECT(calculation_hide!P13)</f>
        <v>8.4469999999999992</v>
      </c>
      <c r="C16" s="149">
        <f ca="1">INDIRECT(calculation_hide!Q13)</f>
        <v>7.0000000000000001E-3</v>
      </c>
      <c r="D16" s="149">
        <f ca="1">INDIRECT(calculation_hide!R13)</f>
        <v>3.08</v>
      </c>
      <c r="E16" s="149">
        <f ca="1">INDIRECT(calculation_hide!S13)</f>
        <v>2.65</v>
      </c>
      <c r="F16" s="149">
        <f ca="1">INDIRECT(calculation_hide!T13)</f>
        <v>1.34</v>
      </c>
      <c r="G16" s="149">
        <f ca="1">INDIRECT(calculation_hide!U13)</f>
        <v>0.64</v>
      </c>
      <c r="H16" s="150">
        <f ca="1">INDIRECT(calculation_hide!V13)</f>
        <v>0.73</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25.212999999999997</v>
      </c>
      <c r="C17" s="155">
        <f t="shared" ca="1" si="2"/>
        <v>2.3E-2</v>
      </c>
      <c r="D17" s="155">
        <f t="shared" ca="1" si="2"/>
        <v>9.02</v>
      </c>
      <c r="E17" s="155">
        <f t="shared" ca="1" si="2"/>
        <v>7.74</v>
      </c>
      <c r="F17" s="155">
        <f t="shared" ca="1" si="2"/>
        <v>4.0200000000000005</v>
      </c>
      <c r="G17" s="155">
        <f t="shared" ca="1" si="2"/>
        <v>2.0700000000000003</v>
      </c>
      <c r="H17" s="156">
        <f t="shared" ca="1" si="2"/>
        <v>2.34</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January 2026</v>
      </c>
      <c r="B18" s="149">
        <f ca="1">INDIRECT(calculation_hide!P23)</f>
        <v>8.1180000000000003</v>
      </c>
      <c r="C18" s="149">
        <f ca="1">INDIRECT(calculation_hide!Q23)</f>
        <v>8.0000000000000002E-3</v>
      </c>
      <c r="D18" s="149">
        <f ca="1">INDIRECT(calculation_hide!R23)</f>
        <v>2.69</v>
      </c>
      <c r="E18" s="149">
        <f ca="1">INDIRECT(calculation_hide!S23)</f>
        <v>2.33</v>
      </c>
      <c r="F18" s="149">
        <f ca="1">INDIRECT(calculation_hide!T23)</f>
        <v>1.4</v>
      </c>
      <c r="G18" s="149">
        <f ca="1">INDIRECT(calculation_hide!U23)</f>
        <v>0.66</v>
      </c>
      <c r="H18" s="150">
        <f ca="1">INDIRECT(calculation_hide!V23)</f>
        <v>1.03</v>
      </c>
      <c r="J18" s="18"/>
      <c r="K18" s="18"/>
      <c r="L18" s="18"/>
      <c r="M18" s="18"/>
      <c r="N18" s="18"/>
      <c r="O18" s="18"/>
      <c r="P18" s="19"/>
      <c r="Q18" s="14"/>
      <c r="R18" s="14"/>
      <c r="S18" s="14"/>
      <c r="T18" s="14"/>
      <c r="U18" s="14"/>
      <c r="V18" s="14"/>
      <c r="W18" s="14"/>
    </row>
    <row r="19" spans="1:23" ht="12.75" customHeight="1" x14ac:dyDescent="0.3">
      <c r="A19" s="148" t="str">
        <f ca="1">INDIRECT(calculation_hide!O24)</f>
        <v>February 2026</v>
      </c>
      <c r="B19" s="149">
        <f ca="1">INDIRECT(calculation_hide!P24)</f>
        <v>7.9799999999999995</v>
      </c>
      <c r="C19" s="149">
        <f ca="1">INDIRECT(calculation_hide!Q24)</f>
        <v>0.01</v>
      </c>
      <c r="D19" s="149">
        <f ca="1">INDIRECT(calculation_hide!R24)</f>
        <v>2.78</v>
      </c>
      <c r="E19" s="149">
        <f ca="1">INDIRECT(calculation_hide!S24)</f>
        <v>2.2400000000000002</v>
      </c>
      <c r="F19" s="149">
        <f ca="1">INDIRECT(calculation_hide!T24)</f>
        <v>1.4</v>
      </c>
      <c r="G19" s="149">
        <f ca="1">INDIRECT(calculation_hide!U24)</f>
        <v>0.62</v>
      </c>
      <c r="H19" s="150">
        <f ca="1">INDIRECT(calculation_hide!V24)</f>
        <v>0.93</v>
      </c>
      <c r="J19" s="18"/>
      <c r="K19" s="18"/>
      <c r="L19" s="18"/>
      <c r="M19" s="18"/>
      <c r="N19" s="18"/>
      <c r="O19" s="19"/>
      <c r="P19" s="19"/>
      <c r="Q19" s="14"/>
      <c r="R19" s="14"/>
      <c r="S19" s="14"/>
      <c r="T19" s="14"/>
      <c r="U19" s="14"/>
      <c r="V19" s="14"/>
      <c r="W19" s="14"/>
    </row>
    <row r="20" spans="1:23" ht="12.75" customHeight="1" x14ac:dyDescent="0.3">
      <c r="A20" s="148" t="str">
        <f ca="1">INDIRECT(calculation_hide!O25)</f>
        <v>March 2026 [provisional]</v>
      </c>
      <c r="B20" s="149">
        <f ca="1">INDIRECT(calculation_hide!P25)</f>
        <v>8.1389999999999993</v>
      </c>
      <c r="C20" s="149">
        <f ca="1">INDIRECT(calculation_hide!Q25)</f>
        <v>8.9999999999999993E-3</v>
      </c>
      <c r="D20" s="149">
        <f ca="1">INDIRECT(calculation_hide!R25)</f>
        <v>2.9</v>
      </c>
      <c r="E20" s="149">
        <f ca="1">INDIRECT(calculation_hide!S25)</f>
        <v>2.25</v>
      </c>
      <c r="F20" s="149">
        <f ca="1">INDIRECT(calculation_hide!T25)</f>
        <v>1.4</v>
      </c>
      <c r="G20" s="149">
        <f ca="1">INDIRECT(calculation_hide!U25)</f>
        <v>0.65</v>
      </c>
      <c r="H20" s="150">
        <f ca="1">INDIRECT(calculation_hide!V25)</f>
        <v>0.93</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24.236999999999998</v>
      </c>
      <c r="C21" s="155">
        <f t="shared" ca="1" si="3"/>
        <v>2.7000000000000003E-2</v>
      </c>
      <c r="D21" s="155">
        <f t="shared" ca="1" si="3"/>
        <v>8.3699999999999992</v>
      </c>
      <c r="E21" s="155">
        <f t="shared" ca="1" si="3"/>
        <v>6.82</v>
      </c>
      <c r="F21" s="155">
        <f t="shared" ca="1" si="3"/>
        <v>4.1999999999999993</v>
      </c>
      <c r="G21" s="155">
        <f t="shared" ca="1" si="3"/>
        <v>1.9300000000000002</v>
      </c>
      <c r="H21" s="156">
        <f t="shared" ca="1" si="3"/>
        <v>2.89</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-3.9 </v>
      </c>
      <c r="C22" s="137" t="str">
        <f t="shared" ca="1" si="4"/>
        <v xml:space="preserve">+17.4 </v>
      </c>
      <c r="D22" s="136" t="str">
        <f t="shared" ca="1" si="4"/>
        <v xml:space="preserve">-7.2 </v>
      </c>
      <c r="E22" s="136" t="str">
        <f ca="1">IF(((E21-E17)/E17*100)&gt;100,"(+) ",IF(((E21-E17)/E17*100)&lt;-100,"(-) ",IF(ROUND(((E21-E17)/E17*100),1)=0,"- ",IF(((E21-E17)/E17*100)&gt;0,TEXT(((E21-E17)/E17*100),"+0.0 "),TEXT(((E21-E17)/E17*100),"0.0 ")))))</f>
        <v xml:space="preserve">-11.9 </v>
      </c>
      <c r="F22" s="136" t="str">
        <f ca="1">IF(((F21-F17)/F17*100)&gt;100,"(+) ",IF(((F21-F17)/F17*100)&lt;-100,"(-) ",IF(ROUND(((F21-F17)/F17*100),1)=0,"- ",IF(((F21-F17)/F17*100)&gt;0,TEXT(((F21-F17)/F17*100),"+0.0 "),TEXT(((F21-F17)/F17*100),"0.0 ")))))</f>
        <v xml:space="preserve">+4.5 </v>
      </c>
      <c r="G22" s="146" t="str">
        <f ca="1">IF(((G21-G17)/G17*100)&gt;100,"(+) ",IF(((G21-G17)/G17*100)&lt;-100,"(-) ",IF(ROUND(((G21-G17)/G17*100),1)=0,"- ",IF(((G21-G17)/G17*100)&gt;0,TEXT(((G21-G17)/G17*100),"+0.0 "),TEXT(((G21-G17)/G17*100),"0.0 ")))))</f>
        <v xml:space="preserve">-6.8 </v>
      </c>
      <c r="H22" s="165" t="str">
        <f t="shared" ca="1" si="4"/>
        <v xml:space="preserve">+23.5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2021</v>
      </c>
      <c r="B5" s="149">
        <f ca="1">INDIRECT(calculation_hide!P3)</f>
        <v>106.94999999999999</v>
      </c>
      <c r="C5" s="149">
        <f ca="1">INDIRECT(calculation_hide!Q3)</f>
        <v>0.74</v>
      </c>
      <c r="D5" s="149">
        <f ca="1">INDIRECT(calculation_hide!R3)</f>
        <v>44.75</v>
      </c>
      <c r="E5" s="149">
        <f ca="1">INDIRECT(calculation_hide!S3)</f>
        <v>31.34</v>
      </c>
      <c r="F5" s="149">
        <f ca="1">INDIRECT(calculation_hide!T3)</f>
        <v>13.11</v>
      </c>
      <c r="G5" s="149">
        <f ca="1">INDIRECT(calculation_hide!U3)</f>
        <v>9.9400000000000013</v>
      </c>
      <c r="H5" s="150">
        <f ca="1">INDIRECT(calculation_hide!V3)</f>
        <v>7.07</v>
      </c>
    </row>
    <row r="6" spans="1:10" ht="1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row>
    <row r="7" spans="1:10" ht="1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row>
    <row r="8" spans="1:10" ht="1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row>
    <row r="9" spans="1:10" ht="15" customHeight="1" x14ac:dyDescent="0.3">
      <c r="A9" s="129" t="str">
        <f ca="1">INDIRECT(calculation_hide!O7)</f>
        <v>2025 [provisional]</v>
      </c>
      <c r="B9" s="149">
        <f ca="1">INDIRECT(calculation_hide!P7)</f>
        <v>94.018000000000001</v>
      </c>
      <c r="C9" s="149">
        <f ca="1">INDIRECT(calculation_hide!Q7)</f>
        <v>8.7999999999999995E-2</v>
      </c>
      <c r="D9" s="149">
        <f ca="1">INDIRECT(calculation_hide!R7)</f>
        <v>34.119999999999997</v>
      </c>
      <c r="E9" s="149">
        <f ca="1">INDIRECT(calculation_hide!S7)</f>
        <v>28.6</v>
      </c>
      <c r="F9" s="149">
        <f ca="1">INDIRECT(calculation_hide!T7)</f>
        <v>13.74</v>
      </c>
      <c r="G9" s="149">
        <f ca="1">INDIRECT(calculation_hide!U7)</f>
        <v>7.8100000000000005</v>
      </c>
      <c r="H9" s="150">
        <f ca="1">INDIRECT(calculation_hide!V7)</f>
        <v>9.66</v>
      </c>
    </row>
    <row r="10" spans="1:10" ht="18.75" customHeight="1" x14ac:dyDescent="0.3">
      <c r="A10" s="132" t="s">
        <v>551</v>
      </c>
      <c r="B10" s="133" t="str">
        <f t="shared" ref="B10:G10" ca="1" si="0">IF(((B9-B8)/B8*100)&gt;100,"(+) ",IF(((B9-B8)/B8*100)&lt;-100,"(-) ",IF(ROUND(((B9-B8)/B8*100),1)=0,"- ",IF(((B9-B8)/B8*100)&gt;0,TEXT(((B9-B8)/B8*100),"+0.0 "),TEXT(((B9-B8)/B8*100),"0.0 ")))))</f>
        <v xml:space="preserve">-0.9 </v>
      </c>
      <c r="C10" s="133" t="str">
        <f t="shared" ca="1" si="0"/>
        <v xml:space="preserve">+10.0 </v>
      </c>
      <c r="D10" s="133" t="str">
        <f t="shared" ca="1" si="0"/>
        <v xml:space="preserve">+2.5 </v>
      </c>
      <c r="E10" s="133" t="str">
        <f t="shared" ca="1" si="0"/>
        <v xml:space="preserve">-3.3 </v>
      </c>
      <c r="F10" s="133" t="str">
        <f t="shared" ca="1" si="0"/>
        <v xml:space="preserve">-3.0 </v>
      </c>
      <c r="G10" s="133" t="str">
        <f t="shared" ca="1" si="0"/>
        <v xml:space="preserve">-11.6 </v>
      </c>
      <c r="H10" s="134" t="str">
        <f ca="1">IF(((H9-H8)/H8*100)&gt;100,"(+) ",IF(((H9-H8)/H8*100)&lt;-100,"(-) ",IF(ROUND(((H9-H8)/H8*100),1)=0,"- ",IF(((H9-H8)/H8*100)&gt;0,TEXT(((H9-H8)/H8*100),"+0.0 "),TEXT(((H9-H8)/H8*100),"0.0 ")))))</f>
        <v xml:space="preserve">+8.1 </v>
      </c>
    </row>
    <row r="11" spans="1:10" ht="15" customHeight="1" x14ac:dyDescent="0.35">
      <c r="A11" s="130" t="str">
        <f ca="1">INDIRECT(calculation_hide!O34)</f>
        <v>Quarter 1 2025</v>
      </c>
      <c r="B11" s="151">
        <f ca="1">INDIRECT(calculation_hide!P34)</f>
        <v>25.212999999999997</v>
      </c>
      <c r="C11" s="151">
        <f ca="1">INDIRECT(calculation_hide!Q34)</f>
        <v>2.3E-2</v>
      </c>
      <c r="D11" s="151">
        <f ca="1">INDIRECT(calculation_hide!R34)</f>
        <v>9.02</v>
      </c>
      <c r="E11" s="151">
        <f ca="1">INDIRECT(calculation_hide!S34)</f>
        <v>7.74</v>
      </c>
      <c r="F11" s="151">
        <f ca="1">INDIRECT(calculation_hide!T34)</f>
        <v>4.0200000000000005</v>
      </c>
      <c r="G11" s="151">
        <f ca="1">INDIRECT(calculation_hide!U34)</f>
        <v>2.0700000000000003</v>
      </c>
      <c r="H11" s="152">
        <f ca="1">INDIRECT(calculation_hide!V34)</f>
        <v>2.34</v>
      </c>
    </row>
    <row r="12" spans="1:10" ht="15" customHeight="1" x14ac:dyDescent="0.35">
      <c r="A12" s="131" t="str">
        <f ca="1">INDIRECT(calculation_hide!O35)</f>
        <v>Quarter 2 2025</v>
      </c>
      <c r="B12" s="149">
        <f ca="1">INDIRECT(calculation_hide!P35)</f>
        <v>23.291999999999994</v>
      </c>
      <c r="C12" s="149">
        <f ca="1">INDIRECT(calculation_hide!Q35)</f>
        <v>2.1999999999999999E-2</v>
      </c>
      <c r="D12" s="149">
        <f ca="1">INDIRECT(calculation_hide!R35)</f>
        <v>8.66</v>
      </c>
      <c r="E12" s="149">
        <f ca="1">INDIRECT(calculation_hide!S35)</f>
        <v>7.15</v>
      </c>
      <c r="F12" s="149">
        <f ca="1">INDIRECT(calculation_hide!T35)</f>
        <v>3.0300000000000002</v>
      </c>
      <c r="G12" s="149">
        <f ca="1">INDIRECT(calculation_hide!U35)</f>
        <v>2.15</v>
      </c>
      <c r="H12" s="150">
        <f ca="1">INDIRECT(calculation_hide!V35)</f>
        <v>2.2799999999999998</v>
      </c>
    </row>
    <row r="13" spans="1:10" ht="15" customHeight="1" x14ac:dyDescent="0.35">
      <c r="A13" s="131" t="str">
        <f ca="1">INDIRECT(calculation_hide!O36)</f>
        <v>Quarter 3 2025</v>
      </c>
      <c r="B13" s="149">
        <f ca="1">INDIRECT(calculation_hide!P36)</f>
        <v>21.262</v>
      </c>
      <c r="C13" s="149">
        <f ca="1">INDIRECT(calculation_hide!Q36)</f>
        <v>2.1999999999999999E-2</v>
      </c>
      <c r="D13" s="149">
        <f ca="1">INDIRECT(calculation_hide!R36)</f>
        <v>7.77</v>
      </c>
      <c r="E13" s="149">
        <f ca="1">INDIRECT(calculation_hide!S36)</f>
        <v>6.3900000000000006</v>
      </c>
      <c r="F13" s="149">
        <f ca="1">INDIRECT(calculation_hide!T36)</f>
        <v>3.09</v>
      </c>
      <c r="G13" s="149">
        <f ca="1">INDIRECT(calculation_hide!U36)</f>
        <v>1.77</v>
      </c>
      <c r="H13" s="150">
        <f ca="1">INDIRECT(calculation_hide!V36)</f>
        <v>2.2199999999999998</v>
      </c>
      <c r="I13" s="62"/>
      <c r="J13" s="62"/>
    </row>
    <row r="14" spans="1:10" ht="15" customHeight="1" x14ac:dyDescent="0.35">
      <c r="A14" s="131" t="str">
        <f ca="1">INDIRECT(calculation_hide!O37)</f>
        <v>Quarter 4 2025</v>
      </c>
      <c r="B14" s="149">
        <f ca="1">INDIRECT(calculation_hide!P37)</f>
        <v>24.250999999999998</v>
      </c>
      <c r="C14" s="149">
        <f ca="1">INDIRECT(calculation_hide!Q37)</f>
        <v>2.0999999999999998E-2</v>
      </c>
      <c r="D14" s="149">
        <f ca="1">INDIRECT(calculation_hide!R37)</f>
        <v>8.67</v>
      </c>
      <c r="E14" s="149">
        <f ca="1">INDIRECT(calculation_hide!S37)</f>
        <v>7.32</v>
      </c>
      <c r="F14" s="149">
        <f ca="1">INDIRECT(calculation_hide!T37)</f>
        <v>3.5999999999999996</v>
      </c>
      <c r="G14" s="149">
        <f ca="1">INDIRECT(calculation_hide!U37)</f>
        <v>1.8199999999999998</v>
      </c>
      <c r="H14" s="150">
        <f ca="1">INDIRECT(calculation_hide!V37)</f>
        <v>2.8200000000000003</v>
      </c>
    </row>
    <row r="15" spans="1:10" ht="15" customHeight="1" x14ac:dyDescent="0.35">
      <c r="A15" s="131" t="str">
        <f ca="1">INDIRECT(calculation_hide!O38)</f>
        <v>Quarter 1 2026 [provisional]</v>
      </c>
      <c r="B15" s="149">
        <f ca="1">INDIRECT(calculation_hide!P38)</f>
        <v>24.236999999999998</v>
      </c>
      <c r="C15" s="149">
        <f ca="1">INDIRECT(calculation_hide!Q38)</f>
        <v>2.7000000000000003E-2</v>
      </c>
      <c r="D15" s="149">
        <f ca="1">INDIRECT(calculation_hide!R38)</f>
        <v>8.3699999999999992</v>
      </c>
      <c r="E15" s="149">
        <f ca="1">INDIRECT(calculation_hide!S38)</f>
        <v>6.82</v>
      </c>
      <c r="F15" s="149">
        <f ca="1">INDIRECT(calculation_hide!T38)</f>
        <v>4.1999999999999993</v>
      </c>
      <c r="G15" s="149">
        <f ca="1">INDIRECT(calculation_hide!U38)</f>
        <v>1.9300000000000002</v>
      </c>
      <c r="H15" s="150">
        <f ca="1">INDIRECT(calculation_hide!V38)</f>
        <v>2.89</v>
      </c>
    </row>
    <row r="16" spans="1:10" ht="16.5" customHeight="1" x14ac:dyDescent="0.35">
      <c r="A16" s="132" t="s">
        <v>552</v>
      </c>
      <c r="B16" s="135" t="str">
        <f t="shared" ref="B16:G16" ca="1" si="1">IF(((B15-B11)/B11*100)&gt;100,"(+) ",IF(((B15-B11)/B11*100)&lt;-100,"(-) ",IF(ROUND(((B15-B11)/B11*100),1)=0,"- ",IF(((B15-B11)/B11*100)&gt;0,TEXT(((B15-B11)/B11*100),"+0.0 "),TEXT(((B15-B11)/B11*100),"0.0 ")))))</f>
        <v xml:space="preserve">-3.9 </v>
      </c>
      <c r="C16" s="135" t="str">
        <f t="shared" ca="1" si="1"/>
        <v xml:space="preserve">+17.4 </v>
      </c>
      <c r="D16" s="136" t="str">
        <f t="shared" ca="1" si="1"/>
        <v xml:space="preserve">-7.2 </v>
      </c>
      <c r="E16" s="136" t="str">
        <f t="shared" ca="1" si="1"/>
        <v xml:space="preserve">-11.9 </v>
      </c>
      <c r="F16" s="136" t="str">
        <f t="shared" ca="1" si="1"/>
        <v xml:space="preserve">+4.5 </v>
      </c>
      <c r="G16" s="137" t="str">
        <f t="shared" ca="1" si="1"/>
        <v xml:space="preserve">-6.8 </v>
      </c>
      <c r="H16" s="138" t="str">
        <f ca="1">IF(((H15-H11)/H11*100)&gt;100,"(+) ",IF(((H15-H11)/H11*100)&lt;-100,"(-) ",IF(ROUND(((H15-H11)/H11*100),1)=0,"- ",IF(((H15-H11)/H11*100)&gt;0,TEXT(((H15-H11)/H11*100),"+0.0 "),TEXT(((H15-H11)/H11*100),"0.0 ")))))</f>
        <v xml:space="preserve">+23.5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3"/>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94.88000000000001</v>
      </c>
      <c r="C35" s="157">
        <f>SUM(Quarter!C123:C126)</f>
        <v>0.08</v>
      </c>
      <c r="D35" s="157">
        <f>SUM(Quarter!D123:D126)</f>
        <v>33.29</v>
      </c>
      <c r="E35" s="157">
        <f>SUM(Quarter!E123:E126)</f>
        <v>29.580000000000002</v>
      </c>
      <c r="F35" s="157">
        <f>SUM(Quarter!F123:F126)</f>
        <v>14.160000000000002</v>
      </c>
      <c r="G35" s="157">
        <f>SUM(Quarter!G123:G126)</f>
        <v>8.8299999999999983</v>
      </c>
      <c r="H35" s="157">
        <f>SUM(Quarter!H123:H126)</f>
        <v>8.94</v>
      </c>
    </row>
    <row r="36" spans="1:8" ht="15.65" customHeight="1" x14ac:dyDescent="0.35">
      <c r="A36" s="122" t="s">
        <v>706</v>
      </c>
      <c r="B36" s="157">
        <f>SUM(Quarter!B127:B130)</f>
        <v>94.018000000000001</v>
      </c>
      <c r="C36" s="157">
        <f>SUM(Quarter!C127:C130)</f>
        <v>8.7999999999999995E-2</v>
      </c>
      <c r="D36" s="157">
        <f>SUM(Quarter!D127:D130)</f>
        <v>34.119999999999997</v>
      </c>
      <c r="E36" s="157">
        <f>SUM(Quarter!E127:E130)</f>
        <v>28.6</v>
      </c>
      <c r="F36" s="157">
        <f>SUM(Quarter!F127:F130)</f>
        <v>13.74</v>
      </c>
      <c r="G36" s="157">
        <f>SUM(Quarter!G127:G130)</f>
        <v>7.8100000000000005</v>
      </c>
      <c r="H36" s="157">
        <f>SUM(Quarter!H127:H130)</f>
        <v>9.66</v>
      </c>
    </row>
    <row r="37" spans="1:8" x14ac:dyDescent="0.3">
      <c r="D37" s="114"/>
    </row>
    <row r="38" spans="1:8" x14ac:dyDescent="0.3">
      <c r="B38" s="167"/>
      <c r="C38" s="167"/>
      <c r="D38" s="167"/>
      <c r="E38" s="167"/>
      <c r="F38" s="167"/>
      <c r="G38" s="167"/>
      <c r="H38" s="167"/>
    </row>
    <row r="39" spans="1:8" x14ac:dyDescent="0.3">
      <c r="B39" s="167"/>
      <c r="C39" s="167"/>
      <c r="D39" s="167"/>
      <c r="E39" s="167"/>
      <c r="F39" s="167"/>
      <c r="G39" s="167"/>
      <c r="H39" s="167"/>
    </row>
    <row r="40" spans="1:8" x14ac:dyDescent="0.3">
      <c r="B40" s="167"/>
      <c r="C40" s="167"/>
      <c r="D40" s="167"/>
      <c r="E40" s="167"/>
      <c r="F40" s="167"/>
      <c r="G40" s="167"/>
      <c r="H40" s="167"/>
    </row>
    <row r="41" spans="1:8" x14ac:dyDescent="0.3">
      <c r="B41" s="63"/>
      <c r="C41" s="63"/>
      <c r="D41" s="63"/>
      <c r="E41" s="63"/>
      <c r="F41" s="63"/>
      <c r="G41" s="63"/>
      <c r="H41" s="63"/>
    </row>
    <row r="42" spans="1:8" x14ac:dyDescent="0.3">
      <c r="B42" s="169"/>
      <c r="C42" s="63"/>
      <c r="D42" s="63"/>
      <c r="E42" s="63"/>
      <c r="F42" s="63"/>
      <c r="G42" s="63"/>
      <c r="H42" s="63"/>
    </row>
    <row r="43" spans="1:8" x14ac:dyDescent="0.3">
      <c r="B43" s="168"/>
      <c r="C43" s="168"/>
      <c r="D43" s="168"/>
      <c r="E43" s="168"/>
      <c r="F43" s="168"/>
      <c r="G43" s="168"/>
      <c r="H43"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2"/>
  <sheetViews>
    <sheetView showGridLines="0" zoomScaleNormal="100" workbookViewId="0">
      <pane xSplit="1" ySplit="6" topLeftCell="B127" activePane="bottomRight" state="frozen"/>
      <selection activeCell="A4" sqref="A4"/>
      <selection pane="topRight" activeCell="A4" sqref="A4"/>
      <selection pane="bottomLeft" activeCell="A4" sqref="A4"/>
      <selection pane="bottomRight" activeCell="B127" sqref="B127"/>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22.89</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2.0499999999999998</v>
      </c>
    </row>
    <row r="125" spans="1:10" ht="15.5" x14ac:dyDescent="0.35">
      <c r="A125" s="121" t="s">
        <v>642</v>
      </c>
      <c r="B125" s="176">
        <f>SUM(Month!B361:B363)</f>
        <v>21.76</v>
      </c>
      <c r="C125" s="157">
        <f>SUM(Month!C361:C363)</f>
        <v>0.03</v>
      </c>
      <c r="D125" s="157">
        <f>SUM(Month!D361:D363)</f>
        <v>7.57</v>
      </c>
      <c r="E125" s="157">
        <f>SUM(Month!E361:E363)</f>
        <v>6.49</v>
      </c>
      <c r="F125" s="157">
        <f>SUM(Month!F361:F363)</f>
        <v>3.21</v>
      </c>
      <c r="G125" s="157">
        <f>SUM(Month!G361:G363)</f>
        <v>2.46</v>
      </c>
      <c r="H125" s="157">
        <f>SUM(Month!H361:H363)</f>
        <v>2</v>
      </c>
    </row>
    <row r="126" spans="1:10" ht="15.5" x14ac:dyDescent="0.35">
      <c r="A126" s="121" t="s">
        <v>658</v>
      </c>
      <c r="B126" s="176">
        <f>SUM(Month!B364:B366)</f>
        <v>24.81</v>
      </c>
      <c r="C126" s="157">
        <f>SUM(Month!C364:C366)</f>
        <v>0.03</v>
      </c>
      <c r="D126" s="157">
        <f>SUM(Month!D364:D366)</f>
        <v>8.69</v>
      </c>
      <c r="E126" s="157">
        <f>SUM(Month!E364:E366)</f>
        <v>7.88</v>
      </c>
      <c r="F126" s="157">
        <f>SUM(Month!F364:F366)</f>
        <v>3.81</v>
      </c>
      <c r="G126" s="157">
        <f>SUM(Month!G364:G366)</f>
        <v>2.0999999999999996</v>
      </c>
      <c r="H126" s="157">
        <f>SUM(Month!H364:H366)</f>
        <v>2.3000000000000003</v>
      </c>
    </row>
    <row r="127" spans="1:10" ht="15.5" x14ac:dyDescent="0.35">
      <c r="A127" s="121" t="s">
        <v>681</v>
      </c>
      <c r="B127" s="176">
        <f>SUM(Month!B367:B369)</f>
        <v>25.212999999999997</v>
      </c>
      <c r="C127" s="157">
        <f>SUM(Month!C367:C369)</f>
        <v>2.3E-2</v>
      </c>
      <c r="D127" s="157">
        <f>SUM(Month!D367:D369)</f>
        <v>9.02</v>
      </c>
      <c r="E127" s="157">
        <f>SUM(Month!E367:E369)</f>
        <v>7.74</v>
      </c>
      <c r="F127" s="157">
        <f>SUM(Month!F367:F369)</f>
        <v>4.0200000000000005</v>
      </c>
      <c r="G127" s="157">
        <f>SUM(Month!G367:G369)</f>
        <v>2.0700000000000003</v>
      </c>
      <c r="H127" s="157">
        <f>SUM(Month!H367:H369)</f>
        <v>2.34</v>
      </c>
    </row>
    <row r="128" spans="1:10" ht="15.5" x14ac:dyDescent="0.35">
      <c r="A128" s="121" t="s">
        <v>686</v>
      </c>
      <c r="B128" s="176">
        <f>SUM(Month!B370:B372)</f>
        <v>23.291999999999994</v>
      </c>
      <c r="C128" s="157">
        <f>SUM(Month!C370:C372)</f>
        <v>2.1999999999999999E-2</v>
      </c>
      <c r="D128" s="157">
        <f>SUM(Month!D370:D372)</f>
        <v>8.66</v>
      </c>
      <c r="E128" s="157">
        <f>SUM(Month!E370:E372)</f>
        <v>7.15</v>
      </c>
      <c r="F128" s="157">
        <f>SUM(Month!F370:F372)</f>
        <v>3.0300000000000002</v>
      </c>
      <c r="G128" s="157">
        <f>SUM(Month!G370:G372)</f>
        <v>2.15</v>
      </c>
      <c r="H128" s="157">
        <f>SUM(Month!H370:H372)</f>
        <v>2.2799999999999998</v>
      </c>
    </row>
    <row r="129" spans="1:8" ht="15.5" x14ac:dyDescent="0.35">
      <c r="A129" s="121" t="s">
        <v>691</v>
      </c>
      <c r="B129" s="176">
        <f>SUM(Month!B373:B375)</f>
        <v>21.262</v>
      </c>
      <c r="C129" s="157">
        <f>SUM(Month!C373:C375)</f>
        <v>2.1999999999999999E-2</v>
      </c>
      <c r="D129" s="157">
        <f>SUM(Month!D373:D375)</f>
        <v>7.77</v>
      </c>
      <c r="E129" s="157">
        <f>SUM(Month!E373:E375)</f>
        <v>6.3900000000000006</v>
      </c>
      <c r="F129" s="157">
        <f>SUM(Month!F373:F375)</f>
        <v>3.09</v>
      </c>
      <c r="G129" s="157">
        <f>SUM(Month!G373:G375)</f>
        <v>1.77</v>
      </c>
      <c r="H129" s="157">
        <f>SUM(Month!H373:H375)</f>
        <v>2.2199999999999998</v>
      </c>
    </row>
    <row r="130" spans="1:8" ht="15.5" x14ac:dyDescent="0.35">
      <c r="A130" s="121" t="s">
        <v>709</v>
      </c>
      <c r="B130" s="176">
        <f>SUM(Month!B376:B378)</f>
        <v>24.250999999999998</v>
      </c>
      <c r="C130" s="157">
        <f>SUM(Month!C376:C378)</f>
        <v>2.0999999999999998E-2</v>
      </c>
      <c r="D130" s="157">
        <f>SUM(Month!D376:D378)</f>
        <v>8.67</v>
      </c>
      <c r="E130" s="157">
        <f>SUM(Month!E376:E378)</f>
        <v>7.32</v>
      </c>
      <c r="F130" s="157">
        <f>SUM(Month!F376:F378)</f>
        <v>3.5999999999999996</v>
      </c>
      <c r="G130" s="157">
        <f>SUM(Month!G376:G378)</f>
        <v>1.8199999999999998</v>
      </c>
      <c r="H130" s="157">
        <f>SUM(Month!H376:H378)</f>
        <v>2.8200000000000003</v>
      </c>
    </row>
    <row r="131" spans="1:8" ht="15.5" x14ac:dyDescent="0.35">
      <c r="A131" s="121" t="s">
        <v>710</v>
      </c>
      <c r="B131" s="176">
        <f>SUM(Month!B379:B381)</f>
        <v>24.236999999999998</v>
      </c>
      <c r="C131" s="157">
        <f>SUM(Month!C379:C381)</f>
        <v>2.7000000000000003E-2</v>
      </c>
      <c r="D131" s="157">
        <f>SUM(Month!D379:D381)</f>
        <v>8.3699999999999992</v>
      </c>
      <c r="E131" s="157">
        <f>SUM(Month!E379:E381)</f>
        <v>6.82</v>
      </c>
      <c r="F131" s="157">
        <f>SUM(Month!F379:F381)</f>
        <v>4.1999999999999993</v>
      </c>
      <c r="G131" s="157">
        <f>SUM(Month!G379:G381)</f>
        <v>1.9300000000000002</v>
      </c>
      <c r="H131" s="157">
        <f>SUM(Month!H379:H381)</f>
        <v>2.89</v>
      </c>
    </row>
    <row r="132" spans="1:8" x14ac:dyDescent="0.3">
      <c r="B132" s="115"/>
      <c r="C132" s="115"/>
      <c r="E132" s="115"/>
      <c r="F132" s="115"/>
      <c r="G132" s="115"/>
    </row>
    <row r="133" spans="1:8" x14ac:dyDescent="0.3">
      <c r="B133" s="169"/>
      <c r="C133" s="169"/>
      <c r="D133" s="169"/>
      <c r="E133" s="169"/>
      <c r="F133" s="169"/>
      <c r="G133" s="169"/>
      <c r="H133" s="169"/>
    </row>
    <row r="134" spans="1:8" x14ac:dyDescent="0.3">
      <c r="B134" s="169"/>
      <c r="C134" s="169"/>
      <c r="D134" s="169"/>
      <c r="E134" s="169"/>
      <c r="F134" s="169"/>
      <c r="G134" s="169"/>
      <c r="H134" s="169"/>
    </row>
    <row r="135" spans="1:8" x14ac:dyDescent="0.3">
      <c r="B135" s="167"/>
      <c r="C135" s="167"/>
      <c r="D135" s="167"/>
      <c r="E135" s="167"/>
      <c r="F135" s="167"/>
      <c r="G135" s="167"/>
      <c r="H135" s="167"/>
    </row>
    <row r="136" spans="1:8" x14ac:dyDescent="0.3">
      <c r="B136" s="180"/>
      <c r="C136" s="180"/>
      <c r="D136" s="180"/>
      <c r="E136" s="180"/>
      <c r="F136" s="180"/>
      <c r="G136" s="180"/>
      <c r="H136" s="180"/>
    </row>
    <row r="137" spans="1:8" x14ac:dyDescent="0.3">
      <c r="B137" s="163"/>
      <c r="C137" s="163"/>
      <c r="D137" s="163"/>
      <c r="E137" s="163"/>
      <c r="F137" s="163"/>
      <c r="G137" s="163"/>
      <c r="H137" s="163"/>
    </row>
    <row r="142" spans="1:8" x14ac:dyDescent="0.3">
      <c r="B142"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B130 B132:H132 B131" calculatedColumn="1"/>
    <ignoredError sqref="C19:H112 C7:G18" formulaRange="1"/>
    <ignoredError sqref="C113:H113 C114:H114 C115:H115 C116:H116 C117:H117 C118:H118 C119:H119 C120:H120 C121:H121 C122:H122 C123:H123 C124:H124 C125:H125 C127:H127 C126:H126 C128:H128 C129:H129 C130:H130 C131:H131"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91"/>
  <sheetViews>
    <sheetView showGridLines="0" zoomScaleNormal="100" workbookViewId="0">
      <pane xSplit="1" ySplit="6" topLeftCell="B376" activePane="bottomRight" state="frozen"/>
      <selection activeCell="A21" sqref="A21"/>
      <selection pane="topRight" activeCell="A21" sqref="A21"/>
      <selection pane="bottomLeft" activeCell="A21" sqref="A21"/>
      <selection pane="bottomRight" activeCell="B376" sqref="B376"/>
    </sheetView>
  </sheetViews>
  <sheetFormatPr defaultRowHeight="13" x14ac:dyDescent="0.3"/>
  <cols>
    <col min="1" max="1" width="26.7265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676</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677</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678</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675</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679</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680</v>
      </c>
      <c r="B360" s="157">
        <f t="shared" si="11"/>
        <v>6.6899999999999995</v>
      </c>
      <c r="C360" s="157">
        <v>0.01</v>
      </c>
      <c r="D360" s="157">
        <v>2.38</v>
      </c>
      <c r="E360" s="157">
        <v>1.84</v>
      </c>
      <c r="F360" s="157">
        <v>1.05</v>
      </c>
      <c r="G360" s="157">
        <v>0.78</v>
      </c>
      <c r="H360" s="157">
        <v>0.63</v>
      </c>
      <c r="J360" s="182"/>
      <c r="K360" s="115"/>
      <c r="L360" s="115"/>
      <c r="M360" s="115"/>
      <c r="N360" s="115"/>
      <c r="O360" s="115"/>
      <c r="P360" s="115"/>
    </row>
    <row r="361" spans="1:16" ht="15.5" x14ac:dyDescent="0.35">
      <c r="A361" s="120" t="s">
        <v>635</v>
      </c>
      <c r="B361" s="157">
        <f t="shared" si="11"/>
        <v>7.57</v>
      </c>
      <c r="C361" s="157">
        <v>0.01</v>
      </c>
      <c r="D361" s="157">
        <v>2.86</v>
      </c>
      <c r="E361" s="157">
        <v>2.27</v>
      </c>
      <c r="F361" s="157">
        <v>1.07</v>
      </c>
      <c r="G361" s="157">
        <v>0.78</v>
      </c>
      <c r="H361" s="157">
        <v>0.57999999999999996</v>
      </c>
      <c r="J361" s="182"/>
      <c r="K361" s="115"/>
      <c r="L361" s="115"/>
      <c r="M361" s="115"/>
      <c r="N361" s="115"/>
      <c r="O361" s="115"/>
      <c r="P361" s="115"/>
    </row>
    <row r="362" spans="1:16" ht="15.5" x14ac:dyDescent="0.35">
      <c r="A362" s="120" t="s">
        <v>637</v>
      </c>
      <c r="B362" s="157">
        <f t="shared" si="11"/>
        <v>6.9399999999999995</v>
      </c>
      <c r="C362" s="157">
        <v>0.01</v>
      </c>
      <c r="D362" s="157">
        <v>2.14</v>
      </c>
      <c r="E362" s="157">
        <v>2.0499999999999998</v>
      </c>
      <c r="F362" s="157">
        <v>1.07</v>
      </c>
      <c r="G362" s="157">
        <v>0.9</v>
      </c>
      <c r="H362" s="157">
        <v>0.77</v>
      </c>
      <c r="K362" s="115"/>
      <c r="L362" s="115"/>
      <c r="M362" s="115"/>
      <c r="N362" s="115"/>
      <c r="O362" s="115"/>
      <c r="P362" s="115"/>
    </row>
    <row r="363" spans="1:16" ht="15.5" x14ac:dyDescent="0.35">
      <c r="A363" s="120" t="s">
        <v>639</v>
      </c>
      <c r="B363" s="157">
        <f t="shared" si="11"/>
        <v>7.2500000000000009</v>
      </c>
      <c r="C363" s="157">
        <v>0.01</v>
      </c>
      <c r="D363" s="157">
        <v>2.57</v>
      </c>
      <c r="E363" s="157">
        <v>2.17</v>
      </c>
      <c r="F363" s="157">
        <v>1.07</v>
      </c>
      <c r="G363" s="157">
        <v>0.78</v>
      </c>
      <c r="H363" s="157">
        <v>0.65</v>
      </c>
    </row>
    <row r="364" spans="1:16" ht="15.5" x14ac:dyDescent="0.35">
      <c r="A364" s="120" t="s">
        <v>640</v>
      </c>
      <c r="B364" s="157">
        <f t="shared" si="11"/>
        <v>8.1499999999999986</v>
      </c>
      <c r="C364" s="157">
        <v>0.01</v>
      </c>
      <c r="D364" s="157">
        <v>2.84</v>
      </c>
      <c r="E364" s="157">
        <v>2.61</v>
      </c>
      <c r="F364" s="157">
        <v>1.27</v>
      </c>
      <c r="G364" s="157">
        <v>0.7</v>
      </c>
      <c r="H364" s="157">
        <v>0.72</v>
      </c>
      <c r="K364" s="115"/>
      <c r="L364" s="115"/>
      <c r="M364" s="115"/>
      <c r="N364" s="115"/>
      <c r="O364" s="115"/>
      <c r="P364" s="115"/>
    </row>
    <row r="365" spans="1:16" ht="15.5" x14ac:dyDescent="0.35">
      <c r="A365" s="120" t="s">
        <v>641</v>
      </c>
      <c r="B365" s="157">
        <f t="shared" ref="B365:B370" si="12">SUM(C365:H365)</f>
        <v>7.86</v>
      </c>
      <c r="C365" s="157">
        <v>0.01</v>
      </c>
      <c r="D365" s="157">
        <v>2.71</v>
      </c>
      <c r="E365" s="157">
        <v>2.52</v>
      </c>
      <c r="F365" s="157">
        <v>1.27</v>
      </c>
      <c r="G365" s="157">
        <v>0.7</v>
      </c>
      <c r="H365" s="157">
        <v>0.65</v>
      </c>
    </row>
    <row r="366" spans="1:16" ht="15.5" x14ac:dyDescent="0.35">
      <c r="A366" s="120" t="s">
        <v>643</v>
      </c>
      <c r="B366" s="157">
        <f t="shared" si="12"/>
        <v>8.8000000000000007</v>
      </c>
      <c r="C366" s="157">
        <v>0.01</v>
      </c>
      <c r="D366" s="157">
        <v>3.14</v>
      </c>
      <c r="E366" s="157">
        <v>2.75</v>
      </c>
      <c r="F366" s="157">
        <v>1.27</v>
      </c>
      <c r="G366" s="157">
        <v>0.7</v>
      </c>
      <c r="H366" s="157">
        <v>0.93</v>
      </c>
      <c r="J366" s="182"/>
    </row>
    <row r="367" spans="1:16" ht="15.5" x14ac:dyDescent="0.35">
      <c r="A367" s="120" t="s">
        <v>656</v>
      </c>
      <c r="B367" s="157">
        <f t="shared" si="12"/>
        <v>8.718</v>
      </c>
      <c r="C367" s="157">
        <v>8.0000000000000002E-3</v>
      </c>
      <c r="D367" s="157">
        <v>3.13</v>
      </c>
      <c r="E367" s="157">
        <v>2.7</v>
      </c>
      <c r="F367" s="157">
        <v>1.34</v>
      </c>
      <c r="G367" s="157">
        <v>0.75</v>
      </c>
      <c r="H367" s="157">
        <v>0.79</v>
      </c>
    </row>
    <row r="368" spans="1:16" ht="15.5" x14ac:dyDescent="0.35">
      <c r="A368" s="120" t="s">
        <v>657</v>
      </c>
      <c r="B368" s="157">
        <f t="shared" si="12"/>
        <v>8.048</v>
      </c>
      <c r="C368" s="157">
        <v>8.0000000000000002E-3</v>
      </c>
      <c r="D368" s="157">
        <v>2.81</v>
      </c>
      <c r="E368" s="157">
        <v>2.39</v>
      </c>
      <c r="F368" s="157">
        <v>1.34</v>
      </c>
      <c r="G368" s="157">
        <v>0.68</v>
      </c>
      <c r="H368" s="157">
        <v>0.82</v>
      </c>
    </row>
    <row r="369" spans="1:8" ht="15.5" x14ac:dyDescent="0.35">
      <c r="A369" s="120" t="s">
        <v>659</v>
      </c>
      <c r="B369" s="157">
        <f t="shared" si="12"/>
        <v>8.4469999999999992</v>
      </c>
      <c r="C369" s="157">
        <v>7.0000000000000001E-3</v>
      </c>
      <c r="D369" s="157">
        <v>3.08</v>
      </c>
      <c r="E369" s="157">
        <v>2.65</v>
      </c>
      <c r="F369" s="157">
        <v>1.34</v>
      </c>
      <c r="G369" s="157">
        <v>0.64</v>
      </c>
      <c r="H369" s="157">
        <v>0.73</v>
      </c>
    </row>
    <row r="370" spans="1:8" ht="15.5" x14ac:dyDescent="0.35">
      <c r="A370" s="120" t="s">
        <v>661</v>
      </c>
      <c r="B370" s="157">
        <f t="shared" si="12"/>
        <v>7.9259999999999993</v>
      </c>
      <c r="C370" s="157">
        <v>6.0000000000000001E-3</v>
      </c>
      <c r="D370" s="157">
        <v>3.05</v>
      </c>
      <c r="E370" s="157">
        <v>2.52</v>
      </c>
      <c r="F370" s="157">
        <v>1.01</v>
      </c>
      <c r="G370" s="157">
        <v>0.66</v>
      </c>
      <c r="H370" s="157">
        <v>0.68</v>
      </c>
    </row>
    <row r="371" spans="1:8" ht="15.5" x14ac:dyDescent="0.35">
      <c r="A371" s="120" t="s">
        <v>663</v>
      </c>
      <c r="B371" s="157">
        <f t="shared" ref="B371:B376" si="13">SUM(C371:H371)</f>
        <v>8.036999999999999</v>
      </c>
      <c r="C371" s="157">
        <v>7.0000000000000001E-3</v>
      </c>
      <c r="D371" s="157">
        <v>3.04</v>
      </c>
      <c r="E371" s="157">
        <v>2.46</v>
      </c>
      <c r="F371" s="157">
        <v>1.01</v>
      </c>
      <c r="G371" s="157">
        <v>0.76</v>
      </c>
      <c r="H371" s="157">
        <v>0.76</v>
      </c>
    </row>
    <row r="372" spans="1:8" ht="15.5" x14ac:dyDescent="0.35">
      <c r="A372" s="120" t="s">
        <v>682</v>
      </c>
      <c r="B372" s="157">
        <f t="shared" si="13"/>
        <v>7.3289999999999988</v>
      </c>
      <c r="C372" s="157">
        <v>8.9999999999999993E-3</v>
      </c>
      <c r="D372" s="157">
        <v>2.57</v>
      </c>
      <c r="E372" s="157">
        <v>2.17</v>
      </c>
      <c r="F372" s="157">
        <v>1.01</v>
      </c>
      <c r="G372" s="157">
        <v>0.73</v>
      </c>
      <c r="H372" s="157">
        <v>0.84</v>
      </c>
    </row>
    <row r="373" spans="1:8" ht="15.5" x14ac:dyDescent="0.35">
      <c r="A373" s="120" t="s">
        <v>684</v>
      </c>
      <c r="B373" s="157">
        <f t="shared" si="13"/>
        <v>7.8190000000000008</v>
      </c>
      <c r="C373" s="157">
        <v>8.9999999999999993E-3</v>
      </c>
      <c r="D373" s="157">
        <v>3.07</v>
      </c>
      <c r="E373" s="157">
        <v>2.35</v>
      </c>
      <c r="F373" s="157">
        <v>1.03</v>
      </c>
      <c r="G373" s="157">
        <v>0.74</v>
      </c>
      <c r="H373" s="157">
        <v>0.62</v>
      </c>
    </row>
    <row r="374" spans="1:8" ht="15.5" x14ac:dyDescent="0.35">
      <c r="A374" s="120" t="s">
        <v>685</v>
      </c>
      <c r="B374" s="157">
        <f t="shared" si="13"/>
        <v>6.7659999999999991</v>
      </c>
      <c r="C374" s="157">
        <v>6.0000000000000001E-3</v>
      </c>
      <c r="D374" s="157">
        <v>2.52</v>
      </c>
      <c r="E374" s="157">
        <v>1.94</v>
      </c>
      <c r="F374" s="157">
        <v>1.03</v>
      </c>
      <c r="G374" s="157">
        <v>0.55000000000000004</v>
      </c>
      <c r="H374" s="157">
        <v>0.72</v>
      </c>
    </row>
    <row r="375" spans="1:8" ht="15.5" x14ac:dyDescent="0.35">
      <c r="A375" s="120" t="s">
        <v>688</v>
      </c>
      <c r="B375" s="157">
        <f t="shared" si="13"/>
        <v>6.6770000000000005</v>
      </c>
      <c r="C375" s="157">
        <v>7.0000000000000001E-3</v>
      </c>
      <c r="D375" s="157">
        <v>2.1800000000000002</v>
      </c>
      <c r="E375" s="157">
        <v>2.1</v>
      </c>
      <c r="F375" s="157">
        <v>1.03</v>
      </c>
      <c r="G375" s="157">
        <v>0.48</v>
      </c>
      <c r="H375" s="157">
        <v>0.88</v>
      </c>
    </row>
    <row r="376" spans="1:8" ht="15.5" x14ac:dyDescent="0.35">
      <c r="A376" s="120" t="s">
        <v>689</v>
      </c>
      <c r="B376" s="157">
        <f t="shared" si="13"/>
        <v>8.0579999999999998</v>
      </c>
      <c r="C376" s="157">
        <v>8.0000000000000002E-3</v>
      </c>
      <c r="D376" s="157">
        <v>2.91</v>
      </c>
      <c r="E376" s="157">
        <v>2.5099999999999998</v>
      </c>
      <c r="F376" s="157">
        <v>1.2</v>
      </c>
      <c r="G376" s="157">
        <v>0.57999999999999996</v>
      </c>
      <c r="H376" s="157">
        <v>0.85</v>
      </c>
    </row>
    <row r="377" spans="1:8" ht="15.5" x14ac:dyDescent="0.35">
      <c r="A377" s="120" t="s">
        <v>690</v>
      </c>
      <c r="B377" s="157">
        <f>SUM(C377:H377)</f>
        <v>7.8770000000000007</v>
      </c>
      <c r="C377" s="157">
        <v>7.0000000000000001E-3</v>
      </c>
      <c r="D377" s="157">
        <v>2.71</v>
      </c>
      <c r="E377" s="157">
        <v>2.39</v>
      </c>
      <c r="F377" s="157">
        <v>1.2</v>
      </c>
      <c r="G377" s="157">
        <v>0.61</v>
      </c>
      <c r="H377" s="157">
        <v>0.96</v>
      </c>
    </row>
    <row r="378" spans="1:8" ht="15.5" x14ac:dyDescent="0.35">
      <c r="A378" s="120" t="s">
        <v>692</v>
      </c>
      <c r="B378" s="157">
        <f>SUM(C378:H378)</f>
        <v>8.3159999999999989</v>
      </c>
      <c r="C378" s="157">
        <v>6.0000000000000001E-3</v>
      </c>
      <c r="D378" s="157">
        <v>3.05</v>
      </c>
      <c r="E378" s="157">
        <v>2.42</v>
      </c>
      <c r="F378" s="157">
        <v>1.2</v>
      </c>
      <c r="G378" s="157">
        <v>0.63</v>
      </c>
      <c r="H378" s="157">
        <v>1.01</v>
      </c>
    </row>
    <row r="379" spans="1:8" ht="15.5" x14ac:dyDescent="0.35">
      <c r="A379" s="120" t="s">
        <v>705</v>
      </c>
      <c r="B379" s="157">
        <f>SUM(C379:H379)</f>
        <v>8.1180000000000003</v>
      </c>
      <c r="C379" s="157">
        <v>8.0000000000000002E-3</v>
      </c>
      <c r="D379" s="157">
        <v>2.69</v>
      </c>
      <c r="E379" s="157">
        <v>2.33</v>
      </c>
      <c r="F379" s="157">
        <v>1.4</v>
      </c>
      <c r="G379" s="157">
        <v>0.66</v>
      </c>
      <c r="H379" s="157">
        <v>1.03</v>
      </c>
    </row>
    <row r="380" spans="1:8" ht="15.5" x14ac:dyDescent="0.35">
      <c r="A380" s="120" t="s">
        <v>707</v>
      </c>
      <c r="B380" s="157">
        <f>SUM(C380:H380)</f>
        <v>7.9799999999999995</v>
      </c>
      <c r="C380" s="157">
        <v>0.01</v>
      </c>
      <c r="D380" s="157">
        <v>2.78</v>
      </c>
      <c r="E380" s="157">
        <v>2.2400000000000002</v>
      </c>
      <c r="F380" s="157">
        <v>1.4</v>
      </c>
      <c r="G380" s="157">
        <v>0.62</v>
      </c>
      <c r="H380" s="157">
        <v>0.93</v>
      </c>
    </row>
    <row r="381" spans="1:8" ht="15.5" x14ac:dyDescent="0.35">
      <c r="A381" s="120" t="s">
        <v>708</v>
      </c>
      <c r="B381" s="157">
        <f>SUM(C381:H381)</f>
        <v>8.1389999999999993</v>
      </c>
      <c r="C381" s="157">
        <v>8.9999999999999993E-3</v>
      </c>
      <c r="D381" s="157">
        <v>2.9</v>
      </c>
      <c r="E381" s="157">
        <v>2.25</v>
      </c>
      <c r="F381" s="157">
        <v>1.4</v>
      </c>
      <c r="G381" s="157">
        <v>0.65</v>
      </c>
      <c r="H381" s="157">
        <v>0.93</v>
      </c>
    </row>
    <row r="382" spans="1:8" x14ac:dyDescent="0.3">
      <c r="B382" s="169"/>
      <c r="C382" s="169"/>
      <c r="D382" s="169"/>
      <c r="E382" s="169"/>
      <c r="F382" s="169"/>
      <c r="G382" s="169"/>
      <c r="H382" s="169"/>
    </row>
    <row r="383" spans="1:8" x14ac:dyDescent="0.3">
      <c r="B383" s="167"/>
      <c r="C383" s="167"/>
      <c r="D383" s="167"/>
      <c r="E383" s="167"/>
      <c r="F383" s="167"/>
      <c r="G383" s="167"/>
      <c r="H383" s="167"/>
    </row>
    <row r="384" spans="1:8" x14ac:dyDescent="0.3">
      <c r="B384" s="183"/>
      <c r="C384" s="183"/>
      <c r="D384" s="183"/>
      <c r="E384" s="183"/>
      <c r="F384" s="183"/>
      <c r="G384" s="183"/>
      <c r="H384" s="183"/>
    </row>
    <row r="385" spans="2:8" x14ac:dyDescent="0.3">
      <c r="B385" s="169"/>
      <c r="C385" s="169"/>
      <c r="D385" s="169"/>
      <c r="E385" s="169"/>
      <c r="F385" s="169"/>
      <c r="G385" s="169"/>
      <c r="H385" s="169"/>
    </row>
    <row r="386" spans="2:8" x14ac:dyDescent="0.3">
      <c r="B386" s="169"/>
      <c r="C386" s="184"/>
      <c r="D386" s="184"/>
      <c r="E386" s="184"/>
      <c r="F386" s="184"/>
      <c r="G386" s="184"/>
      <c r="H386" s="184"/>
    </row>
    <row r="387" spans="2:8" x14ac:dyDescent="0.3">
      <c r="B387" s="167"/>
      <c r="C387" s="181"/>
      <c r="D387" s="181"/>
      <c r="E387" s="181"/>
      <c r="F387" s="181"/>
      <c r="G387" s="181"/>
      <c r="H387" s="181"/>
    </row>
    <row r="388" spans="2:8" x14ac:dyDescent="0.3">
      <c r="B388" s="167"/>
      <c r="C388" s="181"/>
      <c r="D388" s="181"/>
      <c r="E388" s="181"/>
      <c r="F388" s="181"/>
      <c r="G388" s="181"/>
      <c r="H388" s="181"/>
    </row>
    <row r="389" spans="2:8" x14ac:dyDescent="0.3">
      <c r="B389" s="115"/>
      <c r="C389" s="181"/>
      <c r="D389" s="181"/>
      <c r="E389" s="181"/>
      <c r="F389" s="181"/>
      <c r="G389" s="181"/>
      <c r="H389" s="181"/>
    </row>
    <row r="390" spans="2:8" x14ac:dyDescent="0.3">
      <c r="C390" s="181"/>
      <c r="D390" s="181"/>
      <c r="E390" s="181"/>
      <c r="F390" s="181"/>
      <c r="G390" s="181"/>
      <c r="H390" s="181"/>
    </row>
    <row r="391" spans="2:8" x14ac:dyDescent="0.3">
      <c r="B391" s="167"/>
      <c r="C391" s="167"/>
      <c r="D391" s="167"/>
      <c r="E391" s="167"/>
      <c r="F391" s="167"/>
      <c r="G391" s="167"/>
      <c r="H391"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2026-05-26T07:42:30Z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