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efra.sharepoint.com/teams/Team3037/Quota Management/Quota Swaps/Domestic 2026/"/>
    </mc:Choice>
  </mc:AlternateContent>
  <xr:revisionPtr revIDLastSave="688" documentId="8_{5BA4C91A-015E-44CF-ABC1-BB4BB2D3C5E7}" xr6:coauthVersionLast="47" xr6:coauthVersionMax="47" xr10:uidLastSave="{B7A9712A-7695-4853-91DF-9C77CF00F616}"/>
  <bookViews>
    <workbookView xWindow="-120" yWindow="-120" windowWidth="25440" windowHeight="15270" tabRatio="599" xr2:uid="{00000000-000D-0000-FFFF-FFFF00000000}"/>
  </bookViews>
  <sheets>
    <sheet name="E-swap" sheetId="2" r:id="rId1"/>
    <sheet name="Instructions" sheetId="7" r:id="rId2"/>
    <sheet name="Recording" sheetId="9" r:id="rId3"/>
    <sheet name="Tracker" sheetId="10" r:id="rId4"/>
    <sheet name="Codes 2026" sheetId="12" r:id="rId5"/>
  </sheets>
  <externalReferences>
    <externalReference r:id="rId6"/>
    <externalReference r:id="rId7"/>
  </externalReferences>
  <definedNames>
    <definedName name="groups" localSheetId="1">OFFSET([1]Codes!$A$1,0,0,COUNTA([1]Codes!$A$1:$A$65536),1)</definedName>
    <definedName name="groups" localSheetId="2">OFFSET([2]Codes!$A$2,0,0,COUNTA([2]Codes!$A:$A),1)</definedName>
    <definedName name="groups">OFFSET(#REF!,0,0,COUNTA(#REF!),1)</definedName>
    <definedName name="_xlnm.Print_Area" localSheetId="0">'E-swap'!$B$1:$L$63</definedName>
    <definedName name="stocks" localSheetId="1">OFFSET([1]Codes!$C$1,0,0,COUNTA([1]Codes!$C$1:$C$65536),1)</definedName>
    <definedName name="stocks" localSheetId="2">OFFSET([2]Codes!$C$2,0,0,COUNTA([2]Codes!$C:$C),1)</definedName>
    <definedName name="stocks">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D20" i="2"/>
  <c r="D21" i="2"/>
  <c r="D22" i="2"/>
  <c r="D23" i="2"/>
  <c r="D24" i="2"/>
  <c r="D25" i="2"/>
  <c r="D26" i="2"/>
  <c r="D27" i="2"/>
  <c r="D28" i="2"/>
  <c r="D29" i="2"/>
  <c r="D30" i="2"/>
  <c r="D31" i="2"/>
  <c r="D32" i="2"/>
  <c r="D33" i="2"/>
  <c r="D34" i="2"/>
  <c r="D35" i="2"/>
  <c r="D36" i="2"/>
  <c r="D37" i="2"/>
  <c r="D18" i="2"/>
  <c r="B4" i="9"/>
  <c r="B5" i="9"/>
  <c r="B6" i="9"/>
  <c r="B7" i="9"/>
  <c r="B8" i="9"/>
  <c r="B9" i="9"/>
  <c r="B10" i="9"/>
  <c r="B11" i="9"/>
  <c r="B12" i="9"/>
  <c r="B13" i="9"/>
  <c r="B14" i="9"/>
  <c r="B15" i="9"/>
  <c r="B16" i="9"/>
  <c r="B17" i="9"/>
  <c r="B18" i="9"/>
  <c r="B19" i="9"/>
  <c r="B20" i="9"/>
  <c r="B21" i="9"/>
  <c r="B22" i="9"/>
  <c r="B3" i="9"/>
  <c r="C4" i="9"/>
  <c r="C5" i="9"/>
  <c r="C6" i="9"/>
  <c r="C7" i="9"/>
  <c r="C8" i="9"/>
  <c r="C9" i="9"/>
  <c r="C10" i="9"/>
  <c r="C11" i="9"/>
  <c r="C12" i="9"/>
  <c r="C13" i="9"/>
  <c r="C14" i="9"/>
  <c r="C15" i="9"/>
  <c r="C16" i="9"/>
  <c r="C17" i="9"/>
  <c r="C18" i="9"/>
  <c r="C19" i="9"/>
  <c r="C20" i="9"/>
  <c r="C21" i="9"/>
  <c r="C22" i="9"/>
  <c r="C3" i="9"/>
  <c r="H20" i="2" l="1"/>
  <c r="H21" i="2"/>
  <c r="H18" i="2"/>
  <c r="G4" i="9" l="1"/>
  <c r="G5" i="9"/>
  <c r="G6" i="9"/>
  <c r="G7" i="9"/>
  <c r="G8" i="9"/>
  <c r="G9" i="9"/>
  <c r="G10" i="9"/>
  <c r="G11" i="9"/>
  <c r="G12" i="9"/>
  <c r="G13" i="9"/>
  <c r="G14" i="9"/>
  <c r="G15" i="9"/>
  <c r="G16" i="9"/>
  <c r="G17" i="9"/>
  <c r="G18" i="9"/>
  <c r="G19" i="9"/>
  <c r="G20" i="9"/>
  <c r="G21" i="9"/>
  <c r="G22" i="9"/>
  <c r="G3" i="9"/>
  <c r="D4" i="9"/>
  <c r="D5" i="9"/>
  <c r="D6" i="9"/>
  <c r="D7" i="9"/>
  <c r="D8" i="9"/>
  <c r="D9" i="9"/>
  <c r="D10" i="9"/>
  <c r="D11" i="9"/>
  <c r="D12" i="9"/>
  <c r="D13" i="9"/>
  <c r="D14" i="9"/>
  <c r="D15" i="9"/>
  <c r="D16" i="9"/>
  <c r="D17" i="9"/>
  <c r="D18" i="9"/>
  <c r="D19" i="9"/>
  <c r="D20" i="9"/>
  <c r="D21" i="9"/>
  <c r="D22" i="9"/>
  <c r="D3" i="9"/>
  <c r="I18" i="2"/>
  <c r="H19" i="2"/>
  <c r="I19" i="2"/>
  <c r="I20" i="2"/>
  <c r="I21" i="2"/>
  <c r="H22" i="2"/>
  <c r="I22" i="2"/>
  <c r="H23" i="2"/>
  <c r="I23" i="2"/>
  <c r="D13" i="10" l="1"/>
  <c r="D14" i="10"/>
  <c r="D15" i="10"/>
  <c r="D16" i="10"/>
  <c r="D17" i="10"/>
  <c r="D18" i="10"/>
  <c r="D19" i="10"/>
  <c r="D20" i="10"/>
  <c r="D21" i="10"/>
  <c r="D8" i="10"/>
  <c r="D9" i="10"/>
  <c r="D10" i="10"/>
  <c r="D11" i="10"/>
  <c r="D12" i="10"/>
  <c r="A3" i="10"/>
  <c r="A4" i="10"/>
  <c r="A5" i="10"/>
  <c r="A6" i="10"/>
  <c r="A7" i="10"/>
  <c r="A8" i="10"/>
  <c r="A9" i="10"/>
  <c r="A10" i="10"/>
  <c r="A11" i="10"/>
  <c r="A12" i="10"/>
  <c r="A13" i="10"/>
  <c r="A14" i="10"/>
  <c r="A15" i="10"/>
  <c r="A16" i="10"/>
  <c r="A17" i="10"/>
  <c r="A18" i="10"/>
  <c r="A19" i="10"/>
  <c r="A20" i="10"/>
  <c r="A21" i="10"/>
  <c r="A2" i="10"/>
  <c r="B3" i="10"/>
  <c r="E3" i="10"/>
  <c r="F3" i="10"/>
  <c r="C3" i="10" s="1"/>
  <c r="G3" i="10"/>
  <c r="B4" i="10"/>
  <c r="E4" i="10"/>
  <c r="F4" i="10"/>
  <c r="C4" i="10" s="1"/>
  <c r="G4" i="10"/>
  <c r="B5" i="10"/>
  <c r="E5" i="10"/>
  <c r="F5" i="10"/>
  <c r="C5" i="10" s="1"/>
  <c r="G5" i="10"/>
  <c r="B6" i="10"/>
  <c r="E6" i="10"/>
  <c r="F6" i="10"/>
  <c r="D6" i="10" s="1"/>
  <c r="G6" i="10"/>
  <c r="B7" i="10"/>
  <c r="E7" i="10"/>
  <c r="G7" i="10"/>
  <c r="B8" i="10"/>
  <c r="C8" i="10"/>
  <c r="E8" i="10"/>
  <c r="F8" i="10"/>
  <c r="G8" i="10"/>
  <c r="B9" i="10"/>
  <c r="C9" i="10"/>
  <c r="E9" i="10"/>
  <c r="F9" i="10"/>
  <c r="G9" i="10"/>
  <c r="B10" i="10"/>
  <c r="C10" i="10"/>
  <c r="E10" i="10"/>
  <c r="F10" i="10"/>
  <c r="G10" i="10"/>
  <c r="B11" i="10"/>
  <c r="C11" i="10"/>
  <c r="E11" i="10"/>
  <c r="F11" i="10"/>
  <c r="G11" i="10"/>
  <c r="B12" i="10"/>
  <c r="C12" i="10"/>
  <c r="E12" i="10"/>
  <c r="F12" i="10"/>
  <c r="G12" i="10"/>
  <c r="B13" i="10"/>
  <c r="C13" i="10"/>
  <c r="E13" i="10"/>
  <c r="F13" i="10"/>
  <c r="G13" i="10"/>
  <c r="B14" i="10"/>
  <c r="C14" i="10"/>
  <c r="E14" i="10"/>
  <c r="F14" i="10"/>
  <c r="G14" i="10"/>
  <c r="B15" i="10"/>
  <c r="C15" i="10"/>
  <c r="E15" i="10"/>
  <c r="F15" i="10"/>
  <c r="G15" i="10"/>
  <c r="B16" i="10"/>
  <c r="C16" i="10"/>
  <c r="E16" i="10"/>
  <c r="F16" i="10"/>
  <c r="G16" i="10"/>
  <c r="B17" i="10"/>
  <c r="C17" i="10"/>
  <c r="E17" i="10"/>
  <c r="F17" i="10"/>
  <c r="G17" i="10"/>
  <c r="B18" i="10"/>
  <c r="C18" i="10"/>
  <c r="E18" i="10"/>
  <c r="F18" i="10"/>
  <c r="G18" i="10"/>
  <c r="B19" i="10"/>
  <c r="C19" i="10"/>
  <c r="E19" i="10"/>
  <c r="F19" i="10"/>
  <c r="G19" i="10"/>
  <c r="B20" i="10"/>
  <c r="C20" i="10"/>
  <c r="E20" i="10"/>
  <c r="F20" i="10"/>
  <c r="G20" i="10"/>
  <c r="B21" i="10"/>
  <c r="C21" i="10"/>
  <c r="E21" i="10"/>
  <c r="F21" i="10"/>
  <c r="G21" i="10"/>
  <c r="F2" i="10"/>
  <c r="C2" i="10" s="1"/>
  <c r="B2" i="10"/>
  <c r="C6" i="10" l="1"/>
  <c r="D5" i="10"/>
  <c r="D4" i="10"/>
  <c r="D3" i="10"/>
  <c r="D2" i="10"/>
  <c r="E2" i="10"/>
  <c r="G2" i="10"/>
  <c r="A4" i="9"/>
  <c r="A5" i="9"/>
  <c r="A6" i="9"/>
  <c r="A7" i="9"/>
  <c r="A8" i="9"/>
  <c r="A9" i="9"/>
  <c r="A10" i="9"/>
  <c r="A11" i="9"/>
  <c r="A12" i="9"/>
  <c r="A13" i="9"/>
  <c r="A14" i="9"/>
  <c r="A15" i="9"/>
  <c r="A16" i="9"/>
  <c r="A17" i="9"/>
  <c r="A18" i="9"/>
  <c r="A19" i="9"/>
  <c r="A20" i="9"/>
  <c r="A21" i="9"/>
  <c r="A22" i="9"/>
  <c r="A3" i="9"/>
  <c r="I4" i="9"/>
  <c r="I5" i="9"/>
  <c r="I6" i="9"/>
  <c r="I9" i="9"/>
  <c r="I10" i="9"/>
  <c r="I11" i="9"/>
  <c r="I12" i="9"/>
  <c r="I13" i="9"/>
  <c r="I14" i="9"/>
  <c r="I15" i="9"/>
  <c r="I16" i="9"/>
  <c r="I17" i="9"/>
  <c r="I18" i="9"/>
  <c r="I19" i="9"/>
  <c r="I20" i="9"/>
  <c r="I21" i="9"/>
  <c r="I22" i="9"/>
  <c r="I3" i="9"/>
  <c r="H7" i="9"/>
  <c r="H8" i="9"/>
  <c r="H9" i="9"/>
  <c r="H10" i="9"/>
  <c r="H11" i="9"/>
  <c r="H12" i="9"/>
  <c r="H13" i="9"/>
  <c r="H14" i="9"/>
  <c r="H15" i="9"/>
  <c r="H16" i="9"/>
  <c r="H17" i="9"/>
  <c r="H18" i="9"/>
  <c r="H19" i="9"/>
  <c r="H20" i="9"/>
  <c r="H21" i="9"/>
  <c r="H22" i="9"/>
  <c r="F4" i="9"/>
  <c r="F5" i="9"/>
  <c r="F6" i="9"/>
  <c r="F7" i="9"/>
  <c r="F8" i="9"/>
  <c r="F9" i="9"/>
  <c r="F10" i="9"/>
  <c r="F11" i="9"/>
  <c r="F12" i="9"/>
  <c r="F13" i="9"/>
  <c r="F14" i="9"/>
  <c r="F15" i="9"/>
  <c r="F16" i="9"/>
  <c r="F17" i="9"/>
  <c r="F18" i="9"/>
  <c r="F19" i="9"/>
  <c r="F20" i="9"/>
  <c r="F21" i="9"/>
  <c r="F22" i="9"/>
  <c r="F3" i="9"/>
  <c r="E4" i="9"/>
  <c r="E5" i="9"/>
  <c r="E6" i="9"/>
  <c r="E7" i="9"/>
  <c r="E8" i="9"/>
  <c r="E9" i="9"/>
  <c r="E10" i="9"/>
  <c r="E11" i="9"/>
  <c r="E12" i="9"/>
  <c r="E13" i="9"/>
  <c r="E14" i="9"/>
  <c r="E15" i="9"/>
  <c r="E16" i="9"/>
  <c r="E17" i="9"/>
  <c r="E18" i="9"/>
  <c r="E19" i="9"/>
  <c r="E20" i="9"/>
  <c r="E21" i="9"/>
  <c r="E22" i="9"/>
  <c r="E3" i="9"/>
  <c r="F14" i="2" l="1"/>
  <c r="H14" i="2"/>
  <c r="H3" i="9"/>
  <c r="H4" i="9"/>
  <c r="J20" i="2"/>
  <c r="H5" i="9"/>
  <c r="H6" i="9"/>
  <c r="I7" i="9"/>
  <c r="J22" i="2"/>
  <c r="H24" i="2"/>
  <c r="J24" i="2" s="1"/>
  <c r="I24" i="2"/>
  <c r="H25" i="2"/>
  <c r="J25" i="2" s="1"/>
  <c r="I25" i="2"/>
  <c r="H26" i="2"/>
  <c r="J26" i="2" s="1"/>
  <c r="I26" i="2"/>
  <c r="H27" i="2"/>
  <c r="J27" i="2" s="1"/>
  <c r="I27" i="2"/>
  <c r="H28" i="2"/>
  <c r="J28" i="2" s="1"/>
  <c r="I28" i="2"/>
  <c r="H29" i="2"/>
  <c r="J29" i="2" s="1"/>
  <c r="I29" i="2"/>
  <c r="H30" i="2"/>
  <c r="I30" i="2"/>
  <c r="J30" i="2"/>
  <c r="H31" i="2"/>
  <c r="I31" i="2"/>
  <c r="J31" i="2"/>
  <c r="H32" i="2"/>
  <c r="I32" i="2"/>
  <c r="J32" i="2"/>
  <c r="H33" i="2"/>
  <c r="I33" i="2"/>
  <c r="J33" i="2"/>
  <c r="H34" i="2"/>
  <c r="J34" i="2" s="1"/>
  <c r="I34" i="2"/>
  <c r="H35" i="2"/>
  <c r="I35" i="2"/>
  <c r="J35" i="2"/>
  <c r="H36" i="2"/>
  <c r="I36" i="2"/>
  <c r="J36" i="2"/>
  <c r="H37" i="2"/>
  <c r="J37" i="2" s="1"/>
  <c r="I37" i="2"/>
  <c r="J18" i="2"/>
  <c r="J23" i="2" l="1"/>
  <c r="F7" i="10"/>
  <c r="I8" i="9"/>
  <c r="J21" i="2"/>
  <c r="J19" i="2"/>
  <c r="D14" i="2"/>
  <c r="D7" i="10" l="1"/>
  <c r="C7" i="10"/>
</calcChain>
</file>

<file path=xl/sharedStrings.xml><?xml version="1.0" encoding="utf-8"?>
<sst xmlns="http://schemas.openxmlformats.org/spreadsheetml/2006/main" count="695" uniqueCount="603">
  <si>
    <t>UK DOMESTIC QUOTA SWAPS/TRANSFERS FOR 2026</t>
  </si>
  <si>
    <t>Departmental swap number</t>
  </si>
  <si>
    <t>(for departmental use only)</t>
  </si>
  <si>
    <t xml:space="preserve"> </t>
  </si>
  <si>
    <t>Group 1</t>
  </si>
  <si>
    <t>Group 1 swap number</t>
  </si>
  <si>
    <t>(for use by group starting swap)</t>
  </si>
  <si>
    <t>Group 2</t>
  </si>
  <si>
    <t>Group 2 swap number</t>
  </si>
  <si>
    <t>(for use by other group involved in swap)</t>
  </si>
  <si>
    <t>Stocks</t>
  </si>
  <si>
    <t xml:space="preserve">to be </t>
  </si>
  <si>
    <t>swapped</t>
  </si>
  <si>
    <t>Tonnes</t>
  </si>
  <si>
    <t>Given up</t>
  </si>
  <si>
    <t>Gained</t>
  </si>
  <si>
    <r>
      <t xml:space="preserve">Note: </t>
    </r>
    <r>
      <rPr>
        <i/>
        <sz val="12"/>
        <rFont val="Arial"/>
        <family val="2"/>
      </rPr>
      <t>If your swap involves Mackerel Western please read paragraph 4 of the notes carefully</t>
    </r>
  </si>
  <si>
    <t>Authorisation by group 1:</t>
  </si>
  <si>
    <t>Date:</t>
  </si>
  <si>
    <t>Authorisation by group 2:</t>
  </si>
  <si>
    <t>Comments by MMO/Welsh Government/Marine Scotland/DAERA</t>
  </si>
  <si>
    <t>Note that 10m and under and non sector licence holders leasing in quota should also enter details here - see paragraph 9 of the notes</t>
  </si>
  <si>
    <t>Authorisation by MMO/Welsh Government/Marine Scotland/DAERA</t>
  </si>
  <si>
    <t>Instructions for completing the electronic swap form</t>
  </si>
  <si>
    <t>NOTE: After you have opened this spreadsheet, you should save it (e.g. in a 'swaps' directory as file</t>
  </si>
  <si>
    <t>name 'swapsform').  Each time you record a swap, open the file and follow the guidance notes below.</t>
  </si>
  <si>
    <t>Action by the group initiating a swap</t>
  </si>
  <si>
    <t>Action by the other group involved in the swap</t>
  </si>
  <si>
    <t>Action by administrations</t>
  </si>
  <si>
    <t>Problems</t>
  </si>
  <si>
    <t>MMO (Alison Bourne): Phone 0208 0266 649, e-mail alison.bourne@marinemanagement.org.uk</t>
  </si>
  <si>
    <t>MMO (Caroline Hudson): Phone 07570 303916, e-mail caroline.hudson@marinemanagement.org.uk</t>
  </si>
  <si>
    <t>MMO (Michael Kemp): Phone 020 8026 8129, e-mail michael.kemp@marinemanagement.org.uk</t>
  </si>
  <si>
    <t>MMO (Joel Brown): Phone 0208 026 4733, email joel.brown@marinemanagement.org.uk</t>
  </si>
  <si>
    <t>MMO (Katie James):Phone 02080269083, e-mail katie.james@marinemanagement.org.uk</t>
  </si>
  <si>
    <t>MMO (Jacob Bestwick):Phone 07469443840, email jacob.bestwick@marinemanagement.org.uk</t>
  </si>
  <si>
    <t xml:space="preserve">Welsh Government (Barrie John):Phone 03000 256016, e-mail Barrie.John@gov.wales </t>
  </si>
  <si>
    <t xml:space="preserve">Welsh Government (Mark Stafford):Phone 07973432230, e-mail mark.stafford@gov.wales </t>
  </si>
  <si>
    <t>Marine Scotland (Ross Parker):  Phone 0131 244 4766, e-mail ross.parker@gov.scot</t>
  </si>
  <si>
    <t>DAERA (Laura Rose): e-mail Laura.Rose@daera-ni.gov.uk</t>
  </si>
  <si>
    <t>Swap no</t>
  </si>
  <si>
    <t>Stock code</t>
  </si>
  <si>
    <t>Stock Name</t>
  </si>
  <si>
    <t>Group1</t>
  </si>
  <si>
    <t>OUT</t>
  </si>
  <si>
    <t>IN</t>
  </si>
  <si>
    <t>Group2</t>
  </si>
  <si>
    <t>Swap#</t>
  </si>
  <si>
    <t xml:space="preserve">Processed </t>
  </si>
  <si>
    <t>Group 1 Given Up</t>
  </si>
  <si>
    <t>Group 2 Gained</t>
  </si>
  <si>
    <t xml:space="preserve">Stock </t>
  </si>
  <si>
    <t xml:space="preserve">Quantity </t>
  </si>
  <si>
    <t>Type of swap</t>
  </si>
  <si>
    <t>Groups:</t>
  </si>
  <si>
    <t>Allocated Stocks</t>
  </si>
  <si>
    <t>Stock Name:</t>
  </si>
  <si>
    <t>Stock Code:</t>
  </si>
  <si>
    <t>Unallocated Stocks:</t>
  </si>
  <si>
    <t>10m and under England</t>
  </si>
  <si>
    <t>(ANF/07.) Anglerfish 7</t>
  </si>
  <si>
    <t>Anglerfish, 7</t>
  </si>
  <si>
    <t>ANF/07.</t>
  </si>
  <si>
    <t>(ALB/AN05N) Albacore North Atlantic</t>
  </si>
  <si>
    <t>ALB/AN05N</t>
  </si>
  <si>
    <t>10m and under Leased</t>
  </si>
  <si>
    <t>(ANF/2AC4-C) Anglerfish North Sea</t>
  </si>
  <si>
    <t>Anglerfish, North Sea</t>
  </si>
  <si>
    <t>ANF/2AC4-C</t>
  </si>
  <si>
    <t>(ALF/3X14-) Alfonsinos</t>
  </si>
  <si>
    <t>ALF/3X14-</t>
  </si>
  <si>
    <t>10m and under Northern Ireland</t>
  </si>
  <si>
    <t>(ANF/56-14) Anglerfish West of Scotland</t>
  </si>
  <si>
    <t>Anglerfish, West of Scotland</t>
  </si>
  <si>
    <t>ANF/56-14</t>
  </si>
  <si>
    <t>(ARU/1/2.) Greater Silver Smelt 1,2</t>
  </si>
  <si>
    <t>ARU/1/2.</t>
  </si>
  <si>
    <t>10m and under Scotland</t>
  </si>
  <si>
    <t>(ARU/567.) Greater Silver Smelt Western</t>
  </si>
  <si>
    <t>Greater Silver Smelt (Argentines), Western</t>
  </si>
  <si>
    <t>ARU/567.</t>
  </si>
  <si>
    <t>(ARU/3A4-C) Greater Silver Smelt North Sea</t>
  </si>
  <si>
    <t>ARU/3A4-C</t>
  </si>
  <si>
    <t>10m and under Wales</t>
  </si>
  <si>
    <t>(BLI/5B67) Blue Ling Western</t>
  </si>
  <si>
    <t>Blue Ling, Western</t>
  </si>
  <si>
    <t>BLI/5B67-</t>
  </si>
  <si>
    <t>(BFT/AE45WM) Bluefin Tuna North East Atlantic</t>
  </si>
  <si>
    <t>BFT/AE45WM</t>
  </si>
  <si>
    <t>Aberdeen</t>
  </si>
  <si>
    <t>(BLL/7DE) Brill, English Channel</t>
  </si>
  <si>
    <t>Brill, English Channel</t>
  </si>
  <si>
    <t>BLL/7DE.</t>
  </si>
  <si>
    <t>(BLI/12INT-) Blue Ling International 12</t>
  </si>
  <si>
    <t>BLI/12INT-</t>
  </si>
  <si>
    <t>Anglo Scottish</t>
  </si>
  <si>
    <t xml:space="preserve">(BOR/678-) Boarfish Western </t>
  </si>
  <si>
    <t xml:space="preserve">Boarfish, Western </t>
  </si>
  <si>
    <t>BOR/678-</t>
  </si>
  <si>
    <t>(BLI/24-) Blue Ling North Sea</t>
  </si>
  <si>
    <t>BLI/24-</t>
  </si>
  <si>
    <t>ANIFPO</t>
  </si>
  <si>
    <t>(BSF/56712) Black Scabbardfish Western</t>
  </si>
  <si>
    <t>Black Scabbardfish, Western</t>
  </si>
  <si>
    <t>BSF/56712-</t>
  </si>
  <si>
    <t>(BSH/AN05N) Blue Shark North Atlantic</t>
  </si>
  <si>
    <t>BSH/AN05N</t>
  </si>
  <si>
    <t>Cornish</t>
  </si>
  <si>
    <t>(C/H/05B-F.) Cod and Haddock Faroes</t>
  </si>
  <si>
    <t>Cod and Haddock, Faroes</t>
  </si>
  <si>
    <t>C/H/05B-F.</t>
  </si>
  <si>
    <t>(COD/5W6-14) Cod Rockall</t>
  </si>
  <si>
    <t>COD/5W6-14</t>
  </si>
  <si>
    <t>Economic Link England</t>
  </si>
  <si>
    <t>(COD/07A.) Cod Irish Sea</t>
  </si>
  <si>
    <t>Cod, Irish Sea</t>
  </si>
  <si>
    <t>COD/07A.</t>
  </si>
  <si>
    <t>(DGS/15X14) Picked Dogfish Western</t>
  </si>
  <si>
    <t>DGS/15X14</t>
  </si>
  <si>
    <t>Economic Link Scotland</t>
  </si>
  <si>
    <t>(COD/07D.) Cod Eastern Channel</t>
  </si>
  <si>
    <t>Cod, Eastern Channel</t>
  </si>
  <si>
    <t>COD/07D.</t>
  </si>
  <si>
    <t>(HER/2A47DX) Herring North Sea bycatch</t>
  </si>
  <si>
    <t>HER/2A47DX</t>
  </si>
  <si>
    <t>EEFPO</t>
  </si>
  <si>
    <t xml:space="preserve">(COD/1/2B.) Cod Svalbard </t>
  </si>
  <si>
    <t xml:space="preserve">Cod, Svalbard </t>
  </si>
  <si>
    <t>COD/1/2B.</t>
  </si>
  <si>
    <t>(HER/4C_BW) Herring Blackwater</t>
  </si>
  <si>
    <t>HER/4C_BW</t>
  </si>
  <si>
    <t>Fife</t>
  </si>
  <si>
    <t xml:space="preserve">(COD/1N2AB.) Cod Arcto-Norwegian </t>
  </si>
  <si>
    <t xml:space="preserve">Cod, Arcto-Norwegian </t>
  </si>
  <si>
    <t>COD/1N2AB.</t>
  </si>
  <si>
    <t>(HER/7G-K.) Herring Celtic Sea</t>
  </si>
  <si>
    <t>HER/7G-K.</t>
  </si>
  <si>
    <t>FPO</t>
  </si>
  <si>
    <t>(COD/2A3AX4) Cod North Sea</t>
  </si>
  <si>
    <t>Cod, North Sea</t>
  </si>
  <si>
    <t>COD/2A3AX4</t>
  </si>
  <si>
    <t>(LIN/03A-C.) Ling 3a</t>
  </si>
  <si>
    <t>LIN/03A-C.</t>
  </si>
  <si>
    <t>Handliners</t>
  </si>
  <si>
    <t>(COD/5BE6A) Cod West of Scotland</t>
  </si>
  <si>
    <t>Cod, West of Scotland (6a)</t>
  </si>
  <si>
    <t>COD/5BE6A</t>
  </si>
  <si>
    <t>(LIN/05EI.) Ling 5</t>
  </si>
  <si>
    <t>LIN/05EI.</t>
  </si>
  <si>
    <t>Humberside FPO</t>
  </si>
  <si>
    <t>(COD/7XAD34) Cod Celtic Sea</t>
  </si>
  <si>
    <t>Cod, Celtic Sea</t>
  </si>
  <si>
    <t>COD/7XAD34</t>
  </si>
  <si>
    <t>(LIN/1/2.) Ling 1,2</t>
  </si>
  <si>
    <t>LIN/1/2.</t>
  </si>
  <si>
    <t>Interfish</t>
  </si>
  <si>
    <t xml:space="preserve">(COD/N3M.) Cod NAFO 3M </t>
  </si>
  <si>
    <t xml:space="preserve">Cod, NAFO 3M </t>
  </si>
  <si>
    <t>COD/N3M.</t>
  </si>
  <si>
    <t>(NOP/2A3A4.) Norway Pout North Sea</t>
  </si>
  <si>
    <t>NOP/2A3A4.</t>
  </si>
  <si>
    <t>Isle of Man</t>
  </si>
  <si>
    <t>(DGS/2AC4-C) Picked Dogfish North Sea</t>
  </si>
  <si>
    <t>Picked Dogfish, North Sea</t>
  </si>
  <si>
    <t>DGS/2AC4-C</t>
  </si>
  <si>
    <t>(RJE/07D.) Small-eyed Ray 7d</t>
  </si>
  <si>
    <t>RJE/07D.</t>
  </si>
  <si>
    <t>Klondyke</t>
  </si>
  <si>
    <t>(FLX/05B-F.) Flatfish Faroes</t>
  </si>
  <si>
    <t>Flatfish, Faroes</t>
  </si>
  <si>
    <t>FLX/05B-F.</t>
  </si>
  <si>
    <t>(RJE/07E) Small-eyed Ray 7e</t>
  </si>
  <si>
    <t>RJE/07E</t>
  </si>
  <si>
    <t>Lunar</t>
  </si>
  <si>
    <t>(GHL/2A-C46) Greenland Halibut North Sea and West of Scotland</t>
  </si>
  <si>
    <t>Greenland Halibut, North Sea and West of Scotland</t>
  </si>
  <si>
    <t>GHL/2A-C46</t>
  </si>
  <si>
    <t>(RJE/7FG.) Small-eyed Ray 7fg</t>
  </si>
  <si>
    <t>RJE/7FG.</t>
  </si>
  <si>
    <t>NESFO</t>
  </si>
  <si>
    <t>(HAD/07A.) Haddock Irish Sea</t>
  </si>
  <si>
    <t>Haddock, Irish Sea</t>
  </si>
  <si>
    <t>HAD/07A.</t>
  </si>
  <si>
    <t>(RJF/67AKXD) Shagreen Ray Western</t>
  </si>
  <si>
    <t>RJF/67AKXD</t>
  </si>
  <si>
    <t>NIFPO</t>
  </si>
  <si>
    <t>(HAD/2AC4.) Haddock North Sea</t>
  </si>
  <si>
    <t>Haddock, North Sea</t>
  </si>
  <si>
    <t>HAD/2AC4.</t>
  </si>
  <si>
    <t>(RJI/67AKXD) Sandy Ray Western</t>
  </si>
  <si>
    <t>RJI/67AKXD</t>
  </si>
  <si>
    <t>Non Sector England</t>
  </si>
  <si>
    <t>(HAD/5BC6A.) Haddock West of Scotland</t>
  </si>
  <si>
    <t>Haddock, West of Scotland (6a)</t>
  </si>
  <si>
    <t>HAD/5BC6A.</t>
  </si>
  <si>
    <t>(RJU/7DE.) Undulate Ray English Channel</t>
  </si>
  <si>
    <t>RJU/7DE.</t>
  </si>
  <si>
    <t>Non Sector Leased</t>
  </si>
  <si>
    <t>(HAD/6B1214) Haddock Rockall</t>
  </si>
  <si>
    <t>Haddock, Rockall (6b)</t>
  </si>
  <si>
    <t>HAD/6B1214</t>
  </si>
  <si>
    <t>(RNG/8X14-) Roundnose Grenadier 8,9,10,12,14</t>
  </si>
  <si>
    <t>RNG/8X14-</t>
  </si>
  <si>
    <t>Non Sector Northern Ireland</t>
  </si>
  <si>
    <t>(HAD/7X7A34) Haddock Celtic Sea</t>
  </si>
  <si>
    <t>Haddock, Celtic Sea</t>
  </si>
  <si>
    <t>HAD/7X7A34</t>
  </si>
  <si>
    <t>(SBR/10-) Red Seabream Azores</t>
  </si>
  <si>
    <t>SBR/10-</t>
  </si>
  <si>
    <t>Non Sector Scotland</t>
  </si>
  <si>
    <t>(HER/06ACL.) Herring Firth of Clyde</t>
  </si>
  <si>
    <t>Herring, Firth of Clyde</t>
  </si>
  <si>
    <t>HER/06ACL.</t>
  </si>
  <si>
    <t>(SBR/678-) Red Seabream Western</t>
  </si>
  <si>
    <t>SBR/678-</t>
  </si>
  <si>
    <t>Non Sector Wales</t>
  </si>
  <si>
    <t xml:space="preserve">(HER/07A/MM) Herring Irish Sea </t>
  </si>
  <si>
    <t xml:space="preserve">Herring, Irish Sea </t>
  </si>
  <si>
    <t>HER/07A/MM</t>
  </si>
  <si>
    <t>(SRX/89-C.) Skates and Rays 8,9</t>
  </si>
  <si>
    <t>SRX/89-C.</t>
  </si>
  <si>
    <t>North Sea</t>
  </si>
  <si>
    <t>(HER/1/2-) Herring Atlanto Scandian</t>
  </si>
  <si>
    <t>Herring, Atlanto Scandian</t>
  </si>
  <si>
    <t>HER/1/2-</t>
  </si>
  <si>
    <t>(SWO/AN05N) Swordfish North Atlantic</t>
  </si>
  <si>
    <t>SWO/AN05N</t>
  </si>
  <si>
    <t>Orkney</t>
  </si>
  <si>
    <t xml:space="preserve">(HER/4AB.) Herring North Sea </t>
  </si>
  <si>
    <t xml:space="preserve">Herring, North Sea </t>
  </si>
  <si>
    <t>HER/4AB.</t>
  </si>
  <si>
    <t>(USK/1214EI) Tusk 1,2,14</t>
  </si>
  <si>
    <t>USK/1214EI</t>
  </si>
  <si>
    <t>Quota Trial Cornish</t>
  </si>
  <si>
    <t>(HER/4CXB7D) Herring Southern North Sea and 7d</t>
  </si>
  <si>
    <t>Herring, Southern North Sea &amp; 7d</t>
  </si>
  <si>
    <t>HER/4CXB7D</t>
  </si>
  <si>
    <t>Unallocated Flex/Special Condition/Of Which Stocks:</t>
  </si>
  <si>
    <t>SFO</t>
  </si>
  <si>
    <t>(HER/5B6ANB) Herring, WS</t>
  </si>
  <si>
    <t>Herring, WS</t>
  </si>
  <si>
    <t>HER/5B6ANB</t>
  </si>
  <si>
    <t>(RJE/*07D.) Flex (report landings from 7d to Western)</t>
  </si>
  <si>
    <t>RJE/*07D.</t>
  </si>
  <si>
    <t>Shetland</t>
  </si>
  <si>
    <t xml:space="preserve">(HER/7EF.) Herring 7ef </t>
  </si>
  <si>
    <t xml:space="preserve">Herring, 7ef </t>
  </si>
  <si>
    <t>HER/7EF.</t>
  </si>
  <si>
    <t>(RJI/*07D.) Flex (report landings from 7d to Western)</t>
  </si>
  <si>
    <t>RJI/*07D.</t>
  </si>
  <si>
    <t>South West</t>
  </si>
  <si>
    <t xml:space="preserve">(HKE/2AC4-C) Hake North Sea </t>
  </si>
  <si>
    <t xml:space="preserve">Hake, North Sea </t>
  </si>
  <si>
    <t>HKE/2AC4-C</t>
  </si>
  <si>
    <t>UK Unallocated</t>
  </si>
  <si>
    <t>(HKE/571214) Hake Western</t>
  </si>
  <si>
    <t>Hake, Western</t>
  </si>
  <si>
    <t>HKE/571214</t>
  </si>
  <si>
    <t>Unallocated England</t>
  </si>
  <si>
    <t>(JAX/2A-14) Horse Mackerel Western</t>
  </si>
  <si>
    <t>Horse Mackerel, Western &amp; Northern North Sea</t>
  </si>
  <si>
    <t>JAX/2A-14</t>
  </si>
  <si>
    <t>Unallocated Northern Ireland</t>
  </si>
  <si>
    <t>(JAX/4BC7D) Horse Mackerel Southern North Sea and 7d</t>
  </si>
  <si>
    <t>Horse Mackerel, Southern North Sea &amp; 7d</t>
  </si>
  <si>
    <t>JAX/4BC7D</t>
  </si>
  <si>
    <t>Unallocated Scotland</t>
  </si>
  <si>
    <t>(LEM/07D) Lemon Sole, Eastern Channel</t>
  </si>
  <si>
    <t>Lemon Sole, Eastern Channel</t>
  </si>
  <si>
    <t>LEM/07D.</t>
  </si>
  <si>
    <t>Unallocated Wales</t>
  </si>
  <si>
    <t>(LEZ/07.) Megrims 7</t>
  </si>
  <si>
    <t>Megrims, 7</t>
  </si>
  <si>
    <t>LEZ/07.</t>
  </si>
  <si>
    <t>Wales &amp; WC</t>
  </si>
  <si>
    <t>(LEZ/2AC4-C) Megrims North Sea</t>
  </si>
  <si>
    <t>Megrims, North Sea</t>
  </si>
  <si>
    <t>LEZ/2AC4-C</t>
  </si>
  <si>
    <t>West Scotland</t>
  </si>
  <si>
    <t>(LEZ/56-14) Megrims West of Scotland</t>
  </si>
  <si>
    <t>Megrims, West of Scotland</t>
  </si>
  <si>
    <t>LEZ/56-14</t>
  </si>
  <si>
    <t>Western PO</t>
  </si>
  <si>
    <t>(LIN/04-C.) Ling North Sea</t>
  </si>
  <si>
    <t>Ling, North Sea</t>
  </si>
  <si>
    <t>LIN/04-C.</t>
  </si>
  <si>
    <t>(LIN/6X14.) Ling Western</t>
  </si>
  <si>
    <t>Ling, Western</t>
  </si>
  <si>
    <t>LIN/6X14.</t>
  </si>
  <si>
    <t>(MAC/2A34.) Mackerel North Sea</t>
  </si>
  <si>
    <t>Mackerel, North Sea</t>
  </si>
  <si>
    <t>MAC/2A34.</t>
  </si>
  <si>
    <t>(MAC/2CX14-) Mackerel Western</t>
  </si>
  <si>
    <t>Mackerel, Western</t>
  </si>
  <si>
    <t>MAC/2CX14-</t>
  </si>
  <si>
    <t>(NEP/07.) Nephrops 7</t>
  </si>
  <si>
    <t>Nephrops, 7</t>
  </si>
  <si>
    <t>NEP/07.</t>
  </si>
  <si>
    <t xml:space="preserve">(NEP/2AC4-C) Nephrops North Sea </t>
  </si>
  <si>
    <t xml:space="preserve">Nephrops, North Sea </t>
  </si>
  <si>
    <t>NEP/2AC4-C</t>
  </si>
  <si>
    <t xml:space="preserve">(NEP/5BC6.) Nephrops West of Scotland </t>
  </si>
  <si>
    <t xml:space="preserve">Nephrops, West of Scotland </t>
  </si>
  <si>
    <t>NEP/5BC6.</t>
  </si>
  <si>
    <t>(OTH/05B-F.) Other species Faroes</t>
  </si>
  <si>
    <t>Other species, Faroes</t>
  </si>
  <si>
    <t>OTH/05B-F.</t>
  </si>
  <si>
    <t>(PLE/07A.) Plaice Irish Sea</t>
  </si>
  <si>
    <t>Plaice, Irish Sea</t>
  </si>
  <si>
    <t>PLE/07A.</t>
  </si>
  <si>
    <t>(PLE/2A3AX4) Plaice North Sea</t>
  </si>
  <si>
    <t>Plaice, North Sea</t>
  </si>
  <si>
    <t>PLE/2A3AX4</t>
  </si>
  <si>
    <t>(PLE/56-14) Plaice West of Scotland</t>
  </si>
  <si>
    <t>Plaice, West of Scotland</t>
  </si>
  <si>
    <t>PLE/56-14</t>
  </si>
  <si>
    <t xml:space="preserve">(PLE/7FG.) Plaice 7fg </t>
  </si>
  <si>
    <t xml:space="preserve">Plaice, 7fg </t>
  </si>
  <si>
    <t>PLE/7FG.</t>
  </si>
  <si>
    <t>(PLE/7HJK.) Plaice 7hjk</t>
  </si>
  <si>
    <t>Plaice, 7hjk</t>
  </si>
  <si>
    <t>PLE/7HJK.</t>
  </si>
  <si>
    <t>(POK/05B-F.) Saithe Faroes</t>
  </si>
  <si>
    <t>Saithe, Faroes</t>
  </si>
  <si>
    <t>POK/05B-F.</t>
  </si>
  <si>
    <t>(POK/2C3A4) Saithe North Sea</t>
  </si>
  <si>
    <t>Saithe, North Sea</t>
  </si>
  <si>
    <t>POK/2C3A4</t>
  </si>
  <si>
    <t>(POK/56-14) Saithe West of Scotland</t>
  </si>
  <si>
    <t>Saithe, West of Scotland</t>
  </si>
  <si>
    <t>POK/56-14</t>
  </si>
  <si>
    <t>(POK/7/3411) Saithe Celtic Sea</t>
  </si>
  <si>
    <t>Saithe, Celtic Sea</t>
  </si>
  <si>
    <t>POK/7/3411</t>
  </si>
  <si>
    <t>(POL/07.) Pollack 7</t>
  </si>
  <si>
    <t>Pollack, 7</t>
  </si>
  <si>
    <t>POL/07.</t>
  </si>
  <si>
    <t>(POL/56-14) Pollack West of Scotland</t>
  </si>
  <si>
    <t>Pollack, West of Scotland</t>
  </si>
  <si>
    <t>POL/56-14</t>
  </si>
  <si>
    <t>(PRA/2AC4-C) Northern Prawn North Sea</t>
  </si>
  <si>
    <t>Northern Prawn, North Sea</t>
  </si>
  <si>
    <t>PRA/2AC4-C</t>
  </si>
  <si>
    <t>(RED/05B-F.) Redfish Faroes</t>
  </si>
  <si>
    <t>Redfish, Faroes</t>
  </si>
  <si>
    <t>RED/05B-F.</t>
  </si>
  <si>
    <t>(RNG/5B67-) Roundnose Grenadier Western</t>
  </si>
  <si>
    <t>Roundnose Grenadier, Western</t>
  </si>
  <si>
    <t>RNG/5B67-</t>
  </si>
  <si>
    <t>(SOL/07A.) Sole Irish Sea</t>
  </si>
  <si>
    <t>Sole, Irish Sea</t>
  </si>
  <si>
    <t>SOL/07A.</t>
  </si>
  <si>
    <t>(SOL/07D.) Sole Eastern Channel</t>
  </si>
  <si>
    <t>Sole, Eastern Channel</t>
  </si>
  <si>
    <t>SOL/07D.</t>
  </si>
  <si>
    <t>(SOL/07E.) Sole Western Channel</t>
  </si>
  <si>
    <t>Sole, Western Channel</t>
  </si>
  <si>
    <t>SOL/07E.</t>
  </si>
  <si>
    <t>(SOL/24-C.) Sole North Sea</t>
  </si>
  <si>
    <t>Sole, North Sea</t>
  </si>
  <si>
    <t>SOL/24-C.</t>
  </si>
  <si>
    <t xml:space="preserve">(SOL/56-14) Sole West of Scotland </t>
  </si>
  <si>
    <t xml:space="preserve">Sole, West of Scotland </t>
  </si>
  <si>
    <t>SOL/56-14</t>
  </si>
  <si>
    <t xml:space="preserve">(SOL/7FG.) Sole 7fg </t>
  </si>
  <si>
    <t xml:space="preserve">Sole, 7fg </t>
  </si>
  <si>
    <t>SOL/7FG.</t>
  </si>
  <si>
    <t xml:space="preserve">(SOL/7HJK.) Sole 7hjk </t>
  </si>
  <si>
    <t xml:space="preserve">Sole, 7hjk </t>
  </si>
  <si>
    <t>SOL/7HJK.</t>
  </si>
  <si>
    <t>(SPR/2AC4-C) Sprat North Sea</t>
  </si>
  <si>
    <t>Sprat, North Sea</t>
  </si>
  <si>
    <t>SPR/2AC4-C</t>
  </si>
  <si>
    <t>(SPR/7DE.) Sprat English Channel</t>
  </si>
  <si>
    <t>Sprat, English Channel</t>
  </si>
  <si>
    <t>SPR/7DE.</t>
  </si>
  <si>
    <t>(SRX/07D.) Skates and Rays Eastern Channel</t>
  </si>
  <si>
    <t>Skates and Rays, Eastern Channel (7d)</t>
  </si>
  <si>
    <t>SRX/07D.</t>
  </si>
  <si>
    <t>(SRX/2AC4-C) Skates and Rays North Sea</t>
  </si>
  <si>
    <t>Skates and Rays, North Sea</t>
  </si>
  <si>
    <t>SRX/2AC4-C</t>
  </si>
  <si>
    <t>(SRX/67AKXD) Skates and Rays Western</t>
  </si>
  <si>
    <t>Skates and Rays, Western excluding 7d</t>
  </si>
  <si>
    <t>SRX/67AKXD</t>
  </si>
  <si>
    <t>(USK/04-C.) Tusk North Sea</t>
  </si>
  <si>
    <t>Tusk, North Sea</t>
  </si>
  <si>
    <t>USK/04-C.</t>
  </si>
  <si>
    <t>(USK/567EI.) Tusk Western</t>
  </si>
  <si>
    <t>Tusk, Western</t>
  </si>
  <si>
    <t>USK/567EI.</t>
  </si>
  <si>
    <t>(WHB/1X14) Blue Whiting Northern</t>
  </si>
  <si>
    <t>Blue Whiting, Northern</t>
  </si>
  <si>
    <t>WHB/1X14</t>
  </si>
  <si>
    <t>(WHG/07A.) Whiting Irish Sea</t>
  </si>
  <si>
    <t>Whiting, Irish Sea</t>
  </si>
  <si>
    <t>WHG/07A.</t>
  </si>
  <si>
    <t>(WHG/2AC4.) Whiting North Sea</t>
  </si>
  <si>
    <t>Whiting, North Sea</t>
  </si>
  <si>
    <t>WHG/2AC4.</t>
  </si>
  <si>
    <t>(WHG/56-14) Whiting West of Scotland</t>
  </si>
  <si>
    <t>Whiting, West of Scotland</t>
  </si>
  <si>
    <t>WHG/56-14</t>
  </si>
  <si>
    <t>Allocated Flex/Special Condition/Of Which Stocks:</t>
  </si>
  <si>
    <t>Stock Description</t>
  </si>
  <si>
    <t>Flex Description</t>
  </si>
  <si>
    <t>ANF/*2AC4C</t>
  </si>
  <si>
    <t>Anglerfish flex, NS to WS</t>
  </si>
  <si>
    <t>(ANF/*2AC4C) Flex (report landings from NS to WS)</t>
  </si>
  <si>
    <t>Landings of ANF/2AC4-C can be transferred to ANF/56-14 utilising the stock ANF/*2AC4C</t>
  </si>
  <si>
    <t>ANF/*56-14</t>
  </si>
  <si>
    <t>Anglerfish flex, WS (S of 58'30'') to NS</t>
  </si>
  <si>
    <t>(ANF/*56-14) Flex (report landings from 6a (S of 58˚) to NS)</t>
  </si>
  <si>
    <t>Landings of ANF/56-14 (S of 58'30'') can be transferred to ANF/2AC4-C utilising the stock ANF/*56-14</t>
  </si>
  <si>
    <t>ANF/*6AN58</t>
  </si>
  <si>
    <t>Anglerfish flex, 6a (N of 58'30'') to NS</t>
  </si>
  <si>
    <t>(ANF/*6AN58) Flex (report landings from 6a (N of 58˚) to NS)</t>
  </si>
  <si>
    <t>Landings of ANF/56-14 (N of 58'30'')’ can be transferred to ANF/2AC4-C utilising ANF/*6AN58</t>
  </si>
  <si>
    <t>ANF/*8ABDE</t>
  </si>
  <si>
    <t>Anglerfish flex, 8abde to 7</t>
  </si>
  <si>
    <t>(ANF/*8ABDE) Flex (report landings from 8abde to 7)</t>
  </si>
  <si>
    <t>Landings of ANF/8ABDE can be transferred to ANF/07 utilising the stock ANF/*8ABDE</t>
  </si>
  <si>
    <t>BLI/*05B-F.</t>
  </si>
  <si>
    <t>Blue Ling, Faroes</t>
  </si>
  <si>
    <t>(BLI/*05B-F.) Blue Ling Faroes</t>
  </si>
  <si>
    <t>(BLL/*2AC4-C) of which Brill, North Sea</t>
  </si>
  <si>
    <t>Brill, North Sea</t>
  </si>
  <si>
    <t>BLL/*2AC4-C</t>
  </si>
  <si>
    <t>(BLL/*2AC4-C2)</t>
  </si>
  <si>
    <t>Brill flex, NS to 7de</t>
  </si>
  <si>
    <t>BLL/*2AC4-C2</t>
  </si>
  <si>
    <t>(BLL/*2AC4-C2) Flex (report landings from NS to 7de)</t>
  </si>
  <si>
    <t>Landings of BLL/2AC4-C can be transferred to BLL/7DE utilising the stock BLL/*2AC4-C2</t>
  </si>
  <si>
    <t>BLL/*7DE</t>
  </si>
  <si>
    <t>Brill flex, 7de to NS</t>
  </si>
  <si>
    <t>(BLL/*7DE) Flex (report landings from 7de to NS)</t>
  </si>
  <si>
    <t>Landings of BLL/7DE can be transferred to BLL/2AC4-C utilising the stock BLL/*7DE</t>
  </si>
  <si>
    <t>(COD/*05B-F.) of which Cod Faroes</t>
  </si>
  <si>
    <t>Cod, Faroes</t>
  </si>
  <si>
    <t>COD/*05B-F.</t>
  </si>
  <si>
    <t>(COD/*05B-F) of which Cod Faroes</t>
  </si>
  <si>
    <t>COD/*2A3X4X</t>
  </si>
  <si>
    <t>Cod flex, 7d to NS</t>
  </si>
  <si>
    <t>(COD/*2A3X4X) Flex (report landings from NS to 7d) </t>
  </si>
  <si>
    <t>Landings of COD/2A3AX4 can be transferred to COD/07D. utilising the stock COD/*2A3X4X</t>
  </si>
  <si>
    <t>COD/*4BC</t>
  </si>
  <si>
    <t>Cod, 4bc</t>
  </si>
  <si>
    <t>(COD/*4BC) Cod 4bc</t>
  </si>
  <si>
    <t>COD/*5BE6A</t>
  </si>
  <si>
    <t>Cod flex, 6a to NS</t>
  </si>
  <si>
    <t>(COD/*5BE6A.) Flex (report landings from 6a (N of 58˚) to NS)</t>
  </si>
  <si>
    <t>Landings of COD/5BE6A can be transferred to COD/2A3AX4 utilising the stock COD/*5BE6A.</t>
  </si>
  <si>
    <t>HAD/*2AC4.</t>
  </si>
  <si>
    <t>Haddock flex, NS to 6a</t>
  </si>
  <si>
    <t>(HAD/*2AC4.) Flex (report landings from NS to 6a)</t>
  </si>
  <si>
    <t>Landings of HAD/2AC4.  can be transferred to HAD/5BC6A utilising the stock HAD/*2AC4.</t>
  </si>
  <si>
    <t>HAD/*6A_N</t>
  </si>
  <si>
    <t>Haddock flex, 6a (N of 58'30'') to NS</t>
  </si>
  <si>
    <t>(HAD/*6A_N) Flex (report landings from 6a (N of 58˚) to NS)</t>
  </si>
  <si>
    <t>Landings of HAD/5B6CA (N of 58'30'')’ can be transferred to HAD/2AC4 utililising the stock HAD/*6A_N</t>
  </si>
  <si>
    <t>HER/*04B.</t>
  </si>
  <si>
    <t>Herring flex, 4b to 4c/7d</t>
  </si>
  <si>
    <t>(HER/*04B.) Flex (report landings from 4b to SNS)</t>
  </si>
  <si>
    <t>Landings of HER/04B. can be transferred to HER/4CXB7D utilising the stock HER/*04B.</t>
  </si>
  <si>
    <t>HKE/*03A.</t>
  </si>
  <si>
    <t>Hake flex, 3a to NS</t>
  </si>
  <si>
    <t>(HKE/*03A.) Flex (report landings from 3a to NS)</t>
  </si>
  <si>
    <t>Landings of HKE/03A. can be transferred to HKE/2AC4-C utilising the stock HKE/*03A.</t>
  </si>
  <si>
    <t>HKE/*6AN58</t>
  </si>
  <si>
    <t>Hake flex, 6a (N of 58'20'') to NS</t>
  </si>
  <si>
    <t>(HKE/*6AN58) Flex (report landings from 6a (N of 58˚) to NS)</t>
  </si>
  <si>
    <t>Landings of HKE/571214 (N of 58'30''). can be transferred to HKE/2AC4-C utilising the stock HKE/*6AN58.</t>
  </si>
  <si>
    <t>HKE/*8ABDE</t>
  </si>
  <si>
    <t xml:space="preserve">Hake flex, 8abde to western </t>
  </si>
  <si>
    <t>(HKE/*8ABDE) Flex (report landings from 8abde to WS)</t>
  </si>
  <si>
    <t>Landings of HKE/8ABDE can be transferred to HKE/571214 utilising the stock HKE/*8ABDE</t>
  </si>
  <si>
    <t>LEM/*07D</t>
  </si>
  <si>
    <t>Lemon sole flex, 7d to NS</t>
  </si>
  <si>
    <t>(LEM/*07D) Flex (report landings from 7d to NS)</t>
  </si>
  <si>
    <t>Landings of LEM/07D can be transferred to L/W/2AC4-C utilising the stock LEM/*07D</t>
  </si>
  <si>
    <t>(LEM/*2AC4-C) of which Lemon Sole, North Sea</t>
  </si>
  <si>
    <t>Lemon Sole, North Sea</t>
  </si>
  <si>
    <t>LEM/*2AC4-C</t>
  </si>
  <si>
    <t>LEM/*2AC4-C2</t>
  </si>
  <si>
    <t>Lemon sole flex, NS to 7d</t>
  </si>
  <si>
    <t>(LEM/*2AC4-C2) Flex (report landings from NS to 7d)</t>
  </si>
  <si>
    <t>Landings of LEM/*2AC4-C can be transferred to LEM/07D utilising the stock LEM/*2AC4-C2</t>
  </si>
  <si>
    <t>LEZ/*2AC4-C</t>
  </si>
  <si>
    <t>Megrim flex, NS to WS</t>
  </si>
  <si>
    <t>(LEZ/*2AC4-C) Flex (report landings from NS to WS)</t>
  </si>
  <si>
    <t>Landings of LEZ/2AC4-C can be transferred to LEZ/56-14 utilising the stock LEZ/*2AC4-C</t>
  </si>
  <si>
    <t>LEZ/*6AN58</t>
  </si>
  <si>
    <t>Megrim flex, 6a (N of 58'30'') to NS</t>
  </si>
  <si>
    <t>(LEZ/*6AN58) Flex (report landings from 6a (N of 58˚) to NS)</t>
  </si>
  <si>
    <t>Landings of LEZ/56-14 (N of 58'30'') can be transferred to LEZ/2AC4-C utilising the stock LEZ/*6AN58</t>
  </si>
  <si>
    <t>LEZ/*8ABDE</t>
  </si>
  <si>
    <t>Megrim flex, 8abde to 7</t>
  </si>
  <si>
    <t>(LEZ/*8ABDE) Flex (report landings from 8abde to 7)</t>
  </si>
  <si>
    <t>Landings of LEZ/8ABDE can be transferred to LEZ/07 utilising the stock LEZ/*8ABDE</t>
  </si>
  <si>
    <t>LIN/*03A-C</t>
  </si>
  <si>
    <t>Ling flex, 3a to NS</t>
  </si>
  <si>
    <t>(LIN/*03A-C) Flex (report landings from 3a-c to NS)</t>
  </si>
  <si>
    <t>Landings of LIN/03A-C can be transferred to LIN/04-C utilising the stock LIN/*03A-C</t>
  </si>
  <si>
    <t>LIN/*04-C.</t>
  </si>
  <si>
    <t>Ling flex, 4 to western</t>
  </si>
  <si>
    <t>(LIN/*04-C.) Flex (report landings from NS to western)</t>
  </si>
  <si>
    <t>Landings of LIN/6X14.  can be transferred to LIN/6X14 utilising the stock LIN/*04-C</t>
  </si>
  <si>
    <t>LIN/*05B-F.</t>
  </si>
  <si>
    <t>Ling, Faroes</t>
  </si>
  <si>
    <t>(LIN/*05B-F.) Ling Faroes</t>
  </si>
  <si>
    <t>LIN/*6AN58</t>
  </si>
  <si>
    <t>Mackerel flex, NS to western</t>
  </si>
  <si>
    <t>(LIN/*6AN58) Flex (report landings from 6a (N of 58˚) to NS)</t>
  </si>
  <si>
    <t>Landings of LIN/6X14 (N of 58'30'') can be transferred to LIN/04-C utilising the stock LIN/*6AN58</t>
  </si>
  <si>
    <t>MAC/*2AX14.</t>
  </si>
  <si>
    <t>Mackerel flex, western to NS</t>
  </si>
  <si>
    <t>(MAC/*2AX14.) Flex (report landings from Western to NS)</t>
  </si>
  <si>
    <t>Landings of MAC/2CX14. can be transferred to MAC/2A34. utilising the stock MAC/*2AX14.</t>
  </si>
  <si>
    <t>(MAC/*2CX14-EU) of which Mackerel Western - EU waters only</t>
  </si>
  <si>
    <t>MAC/*2CX14-EU</t>
  </si>
  <si>
    <t xml:space="preserve">To be transferred alongside MAC/2CX14. leaving the UK </t>
  </si>
  <si>
    <t>(MAC/*34-EU) of which Mackerel North Sea – EU waters only </t>
  </si>
  <si>
    <t>MAC/*34-EU</t>
  </si>
  <si>
    <t xml:space="preserve">To be transferred alongside MAC/2A34. leaving the UK </t>
  </si>
  <si>
    <t>MAC/*4A-UK</t>
  </si>
  <si>
    <t>Mackerel flex, 4a to NS (01/01-14/02 &amp; 01/08-31/12 only)</t>
  </si>
  <si>
    <t>(MAC/*4A-UK) Flex (report landings from 4a to Western - 01JAN-14FEB &amp; 01AUG-31DEC)</t>
  </si>
  <si>
    <t>Landings of MAC/4A-UK. can be transferred to MAC/2CX14- utilising the stock MAC/*4A-UK</t>
  </si>
  <si>
    <t>(NEP/*07U16) of which Nephrops 7 Porcupine bank</t>
  </si>
  <si>
    <t>Nephrops, 7 Porcupine Bank (Functional Unit 16)</t>
  </si>
  <si>
    <t>NEP/*07U16</t>
  </si>
  <si>
    <t>(PLE/*7D.) of which Plaice, Eastern Channel</t>
  </si>
  <si>
    <t>Plaice, Eastern Channel</t>
  </si>
  <si>
    <t>PLE/*7D.</t>
  </si>
  <si>
    <t>(PLE/*7E.) of which Plaice, Western Channel</t>
  </si>
  <si>
    <t>Plaice, Western Channel</t>
  </si>
  <si>
    <t>PLE/*7E.</t>
  </si>
  <si>
    <t>POK/*2C3A4</t>
  </si>
  <si>
    <t>Saithe flex, NS to WS</t>
  </si>
  <si>
    <t>(POK/*2C3A4) Flex (report landings from NS to WS)</t>
  </si>
  <si>
    <t>Landings of POK/2C3A4  can be transferred to POK/56-14 utilising the stock POK/*2C3A4</t>
  </si>
  <si>
    <t>POK/*6A_N</t>
  </si>
  <si>
    <t>Saithe flex, 6a (N of 58'30'') to NS</t>
  </si>
  <si>
    <t>(POK/*6A_N) Flex (report landings from 6a (N of 58˚) to NS)</t>
  </si>
  <si>
    <t>Landings of POK/56-14 (N of 58'30'') can be transferred to POK/2C3A4 utilising the stock POK/*6A_N</t>
  </si>
  <si>
    <t>POL/*8ABDE</t>
  </si>
  <si>
    <t>Pollack flex, 8abde to 7</t>
  </si>
  <si>
    <t>(POL/*8ABDE) Flex (report landings from 8abde to 7)</t>
  </si>
  <si>
    <t>Landings of POL/8ABDE can be transferred to POK/07 utilising the stock POL/*8ABDE</t>
  </si>
  <si>
    <t>RHG/*8X14-</t>
  </si>
  <si>
    <t>Grenadier flex, 8x14 to WS</t>
  </si>
  <si>
    <t>(RHG/*8X14-) Flex (report landings from 8X14 to WS)</t>
  </si>
  <si>
    <t>Landings of RHG/8X14- can be transferred to RNG/5B67- utilising the stocks RNG/*8X14- for roundnose grenadier; RHG*8X14- for roughhead grenadier bycatches</t>
  </si>
  <si>
    <t>SOL/*07H</t>
  </si>
  <si>
    <t>Sole, 7h</t>
  </si>
  <si>
    <t>(SOL/*07H) Sole 7h</t>
  </si>
  <si>
    <t>SRX/*07D</t>
  </si>
  <si>
    <t>Skates/Rays flex, 7d to western</t>
  </si>
  <si>
    <t>(SRX/*07D) Flex (report landings from 7d to Western)</t>
  </si>
  <si>
    <t>Landings of SRX/07D. can be transferred to SRX/67AKXD utilising the stock SRX/*07D</t>
  </si>
  <si>
    <t>SRX/*07D2.</t>
  </si>
  <si>
    <t>Skates/Rays flex, 7d to NS</t>
  </si>
  <si>
    <t>(SRX/*07D2.) Flex (report landings from 7d to NS)</t>
  </si>
  <si>
    <t>Landings of SRX/07D. can be transferred to SRX/2AC4-C utilising the stock SRX/*07D2.</t>
  </si>
  <si>
    <t>SRX/*2AC4C</t>
  </si>
  <si>
    <t>Skates/Rays flex, NS to 7d</t>
  </si>
  <si>
    <t>(SRX/*2AC4C) Flex (report landings from 2a and 4 to 7d)</t>
  </si>
  <si>
    <t>Landings of SRX/2AC4-C can be transferred to SRX/07D. utilising the stock SRX/*2AC4C</t>
  </si>
  <si>
    <t>SRX/*67AKD</t>
  </si>
  <si>
    <t>Skates/Rays flex, western to 7d</t>
  </si>
  <si>
    <t>(SRX/*67AKD) Flex (report landings from Western to 7d)</t>
  </si>
  <si>
    <t>Landings of SRX/67AKXD can be transferred to SRX/07D. utilising the stock SRX/*67AKD</t>
  </si>
  <si>
    <t>(TUR/*2AC4-C) of which Turbot, North Sea</t>
  </si>
  <si>
    <t>Turbot, North Sea</t>
  </si>
  <si>
    <t>TUR/*2AC4-C</t>
  </si>
  <si>
    <t>USK/*04-C.</t>
  </si>
  <si>
    <t>Tusk flex, NS to western</t>
  </si>
  <si>
    <t>(USK/*04-C.) Flex (report landings from NS to WS)</t>
  </si>
  <si>
    <t>Landings of USK/04-C. can be transferred to USK/567EI. utilising the stock USK/*04-C.</t>
  </si>
  <si>
    <t>USK/*6AN58</t>
  </si>
  <si>
    <t>Tusk flex, 6a (N of 58'30'') to NS</t>
  </si>
  <si>
    <t>(USK/*6AN58) Flex (report landings from 6a (N of 58˚) to NS)</t>
  </si>
  <si>
    <t>Landings of USK/567EI. (N of 58'30'')  can be transferred to USK/04-C. utilising the stock USK/*6AN58</t>
  </si>
  <si>
    <t>(WHG/*7BKXAD) of which Whiting, Celtic Sea excluding 7d</t>
  </si>
  <si>
    <t>Whiting, Celtic Sea excluding 7d</t>
  </si>
  <si>
    <t>WHG/*7BKXAD</t>
  </si>
  <si>
    <t>(WHG/*7D.) of which Whiting, Eastern Channel</t>
  </si>
  <si>
    <t>Whiting, Eastern Channel</t>
  </si>
  <si>
    <t>WHG/*7D.</t>
  </si>
  <si>
    <t>WIT/*07D</t>
  </si>
  <si>
    <t>Witch, Eastern Channel</t>
  </si>
  <si>
    <t>(WIT/*07D) Flex (report landings from 7d to NS)</t>
  </si>
  <si>
    <t>Landings of WIT/*2AC4-C can be transferred to WIT/07D utilising the stock WIT/*2AC4-C2</t>
  </si>
  <si>
    <t>(WIT/*2AC4-C) of which Witch, North Sea</t>
  </si>
  <si>
    <t>Witch, North Sea</t>
  </si>
  <si>
    <t>WIT/*2AC4-C</t>
  </si>
  <si>
    <t>Allocated Stocks where parent is moved automatically (for reference only)</t>
  </si>
  <si>
    <t>Parent</t>
  </si>
  <si>
    <t>(B/L/05B-F.) Blue Ling and Ling Faroes</t>
  </si>
  <si>
    <t>(L/W/2AC4-C) Lemon Sole and Witch North Sea</t>
  </si>
  <si>
    <t>(PLE/7DE.) Plaice English Channel</t>
  </si>
  <si>
    <t>(T/B/2AC4-C) Turbot and Brill North Sea</t>
  </si>
  <si>
    <t>(WHG/7X7A-C) Whiting, Celtic Sea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</si>
</sst>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mm\-yy"/>
    <numFmt numFmtId="166" formatCode="0.000"/>
  </numFmts>
  <fonts count="28" x14ac:knownFonts="1">
    <font>
      <sz val="8"/>
      <name val="Arial"/>
    </font>
    <font>
      <sz val="8"/>
      <name val="Arial"/>
      <family val="2"/>
    </font>
    <font>
      <sz val="10"/>
      <name val="Arial"/>
      <family val="2"/>
    </font>
    <font>
      <b/>
      <sz val="10"/>
      <name val="Arial"/>
      <family val="2"/>
    </font>
    <font>
      <sz val="10"/>
      <name val="Arial"/>
      <family val="2"/>
    </font>
    <font>
      <sz val="9"/>
      <name val="Times New Roman"/>
      <family val="1"/>
    </font>
    <font>
      <sz val="8"/>
      <name val="Arial"/>
      <family val="2"/>
    </font>
    <font>
      <sz val="8"/>
      <color indexed="10"/>
      <name val="Arial"/>
      <family val="2"/>
    </font>
    <font>
      <b/>
      <sz val="10"/>
      <color indexed="10"/>
      <name val="Arial"/>
      <family val="2"/>
    </font>
    <font>
      <sz val="10"/>
      <color indexed="10"/>
      <name val="Arial"/>
      <family val="2"/>
    </font>
    <font>
      <b/>
      <sz val="16"/>
      <name val="Arial"/>
      <family val="2"/>
    </font>
    <font>
      <sz val="9"/>
      <name val="Arial"/>
      <family val="2"/>
    </font>
    <font>
      <b/>
      <sz val="9"/>
      <name val="Arial"/>
      <family val="2"/>
    </font>
    <font>
      <b/>
      <sz val="12"/>
      <name val="Arial"/>
      <family val="2"/>
    </font>
    <font>
      <b/>
      <sz val="20"/>
      <name val="Arial"/>
      <family val="2"/>
    </font>
    <font>
      <sz val="12"/>
      <name val="Arial"/>
      <family val="2"/>
    </font>
    <font>
      <i/>
      <sz val="12"/>
      <name val="Arial"/>
      <family val="2"/>
    </font>
    <font>
      <b/>
      <i/>
      <sz val="12"/>
      <name val="Arial"/>
      <family val="2"/>
    </font>
    <font>
      <sz val="12"/>
      <name val="Calibri"/>
      <family val="2"/>
    </font>
    <font>
      <b/>
      <sz val="10"/>
      <name val="Calibri"/>
      <family val="2"/>
      <scheme val="minor"/>
    </font>
    <font>
      <b/>
      <sz val="10"/>
      <color rgb="FF000000"/>
      <name val="Calibri"/>
      <family val="2"/>
      <scheme val="minor"/>
    </font>
    <font>
      <sz val="10"/>
      <name val="Calibri"/>
      <family val="2"/>
      <scheme val="minor"/>
    </font>
    <font>
      <sz val="10"/>
      <name val="Arial"/>
      <family val="2"/>
    </font>
    <font>
      <sz val="10"/>
      <color rgb="FF000000"/>
      <name val="Arial"/>
      <family val="2"/>
    </font>
    <font>
      <sz val="11"/>
      <color rgb="FFC82613"/>
      <name val="Aptos Narrow"/>
      <family val="2"/>
      <charset val="1"/>
    </font>
    <font>
      <b/>
      <sz val="10"/>
      <color rgb="FF000000"/>
      <name val="Arial"/>
      <family val="2"/>
    </font>
    <font>
      <sz val="10"/>
      <color rgb="FF000000"/>
      <name val="Arial"/>
      <family val="2"/>
    </font>
    <font>
      <sz val="11"/>
      <color rgb="FF000000"/>
      <name val="Aptos Narrow"/>
      <family val="2"/>
      <charset val="1"/>
    </font>
  </fonts>
  <fills count="8">
    <fill>
      <patternFill patternType="none"/>
    </fill>
    <fill>
      <patternFill patternType="gray125"/>
    </fill>
    <fill>
      <patternFill patternType="solid">
        <fgColor indexed="41"/>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rgb="FFC0C0C0"/>
        <bgColor rgb="FF000000"/>
      </patternFill>
    </fill>
    <fill>
      <patternFill patternType="solid">
        <fgColor theme="0"/>
        <bgColor indexed="64"/>
      </patternFill>
    </fill>
  </fills>
  <borders count="87">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rgb="FF000000"/>
      </top>
      <bottom style="medium">
        <color indexed="64"/>
      </bottom>
      <diagonal/>
    </border>
    <border>
      <left/>
      <right style="thin">
        <color indexed="64"/>
      </right>
      <top style="thin">
        <color indexed="64"/>
      </top>
      <bottom style="medium">
        <color rgb="FF000000"/>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indexed="64"/>
      </left>
      <right/>
      <top style="medium">
        <color rgb="FF000000"/>
      </top>
      <bottom/>
      <diagonal/>
    </border>
    <border>
      <left/>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top style="medium">
        <color rgb="FF000000"/>
      </top>
      <bottom style="thin">
        <color indexed="64"/>
      </bottom>
      <diagonal/>
    </border>
    <border>
      <left/>
      <right/>
      <top style="medium">
        <color rgb="FF000000"/>
      </top>
      <bottom style="thin">
        <color rgb="FF000000"/>
      </bottom>
      <diagonal/>
    </border>
    <border>
      <left style="medium">
        <color rgb="FF000000"/>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right/>
      <top style="thin">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right style="thin">
        <color indexed="64"/>
      </right>
      <top style="medium">
        <color rgb="FF000000"/>
      </top>
      <bottom/>
      <diagonal/>
    </border>
  </borders>
  <cellStyleXfs count="3">
    <xf numFmtId="0" fontId="0" fillId="0" borderId="0"/>
    <xf numFmtId="0" fontId="2" fillId="0" borderId="0"/>
    <xf numFmtId="0" fontId="1" fillId="0" borderId="0"/>
  </cellStyleXfs>
  <cellXfs count="202">
    <xf numFmtId="0" fontId="0" fillId="0" borderId="0" xfId="0"/>
    <xf numFmtId="0" fontId="3" fillId="0" borderId="0" xfId="0" applyFont="1"/>
    <xf numFmtId="0" fontId="4" fillId="0" borderId="0" xfId="0" applyFont="1"/>
    <xf numFmtId="0" fontId="0" fillId="0" borderId="0" xfId="0" applyAlignment="1">
      <alignment horizontal="center"/>
    </xf>
    <xf numFmtId="0" fontId="0" fillId="0" borderId="0" xfId="0" applyAlignment="1">
      <alignment horizontal="right"/>
    </xf>
    <xf numFmtId="0" fontId="5" fillId="0" borderId="0" xfId="0" applyFont="1"/>
    <xf numFmtId="0" fontId="6" fillId="0" borderId="0" xfId="0" applyFont="1"/>
    <xf numFmtId="0" fontId="4" fillId="0" borderId="0" xfId="0" applyFont="1" applyProtection="1">
      <protection hidden="1"/>
    </xf>
    <xf numFmtId="0" fontId="8" fillId="0" borderId="0" xfId="0" applyFont="1"/>
    <xf numFmtId="0" fontId="7" fillId="0" borderId="0" xfId="0" applyFont="1"/>
    <xf numFmtId="0" fontId="9" fillId="0" borderId="0" xfId="0" applyFont="1"/>
    <xf numFmtId="0" fontId="11" fillId="0" borderId="0" xfId="0" applyFont="1" applyProtection="1">
      <protection hidden="1"/>
    </xf>
    <xf numFmtId="0" fontId="13" fillId="0" borderId="0" xfId="0" applyFont="1" applyAlignment="1" applyProtection="1">
      <alignment horizontal="right"/>
      <protection hidden="1"/>
    </xf>
    <xf numFmtId="0" fontId="14" fillId="0" borderId="1" xfId="0" applyFont="1" applyBorder="1" applyAlignment="1" applyProtection="1">
      <alignment horizontal="center"/>
      <protection locked="0" hidden="1"/>
    </xf>
    <xf numFmtId="0" fontId="15" fillId="0" borderId="0" xfId="0" applyFont="1" applyAlignment="1" applyProtection="1">
      <alignment horizontal="right"/>
      <protection hidden="1"/>
    </xf>
    <xf numFmtId="0" fontId="16" fillId="0" borderId="0" xfId="0" applyFont="1" applyProtection="1">
      <protection hidden="1"/>
    </xf>
    <xf numFmtId="0" fontId="15" fillId="0" borderId="2" xfId="0" applyFont="1" applyBorder="1" applyProtection="1">
      <protection hidden="1"/>
    </xf>
    <xf numFmtId="0" fontId="12" fillId="0" borderId="0" xfId="0" applyFont="1" applyAlignment="1" applyProtection="1">
      <alignment horizontal="centerContinuous" vertical="justify"/>
      <protection hidden="1"/>
    </xf>
    <xf numFmtId="0" fontId="13" fillId="2" borderId="3" xfId="0" applyFont="1" applyFill="1" applyBorder="1" applyAlignment="1" applyProtection="1">
      <alignment horizontal="centerContinuous" vertical="justify"/>
      <protection hidden="1"/>
    </xf>
    <xf numFmtId="0" fontId="13" fillId="2" borderId="4" xfId="0" applyFont="1" applyFill="1" applyBorder="1" applyAlignment="1" applyProtection="1">
      <alignment horizontal="centerContinuous" vertical="justify"/>
      <protection hidden="1"/>
    </xf>
    <xf numFmtId="0" fontId="13" fillId="2" borderId="5" xfId="0" applyFont="1" applyFill="1" applyBorder="1" applyAlignment="1" applyProtection="1">
      <alignment horizontal="centerContinuous" vertical="justify"/>
      <protection hidden="1"/>
    </xf>
    <xf numFmtId="0" fontId="12" fillId="0" borderId="0" xfId="0" applyFont="1" applyProtection="1">
      <protection hidden="1"/>
    </xf>
    <xf numFmtId="0" fontId="13" fillId="2" borderId="6" xfId="0" applyFont="1" applyFill="1" applyBorder="1" applyAlignment="1" applyProtection="1">
      <alignment horizontal="centerContinuous" vertical="center"/>
      <protection hidden="1"/>
    </xf>
    <xf numFmtId="0" fontId="13" fillId="2" borderId="7" xfId="0" applyFont="1" applyFill="1" applyBorder="1" applyAlignment="1" applyProtection="1">
      <alignment horizontal="centerContinuous" vertical="center"/>
      <protection hidden="1"/>
    </xf>
    <xf numFmtId="0" fontId="13" fillId="2" borderId="8" xfId="0" applyFont="1" applyFill="1" applyBorder="1" applyAlignment="1" applyProtection="1">
      <alignment horizontal="centerContinuous" vertical="center"/>
      <protection hidden="1"/>
    </xf>
    <xf numFmtId="0" fontId="13" fillId="2" borderId="9" xfId="0" applyFont="1" applyFill="1" applyBorder="1" applyAlignment="1" applyProtection="1">
      <alignment horizontal="centerContinuous"/>
      <protection hidden="1"/>
    </xf>
    <xf numFmtId="0" fontId="15" fillId="0" borderId="0" xfId="0" applyFont="1" applyProtection="1">
      <protection hidden="1"/>
    </xf>
    <xf numFmtId="164" fontId="15" fillId="0" borderId="12" xfId="0" applyNumberFormat="1" applyFont="1" applyBorder="1" applyProtection="1">
      <protection locked="0" hidden="1"/>
    </xf>
    <xf numFmtId="164" fontId="15" fillId="0" borderId="13" xfId="0" applyNumberFormat="1" applyFont="1" applyBorder="1" applyProtection="1">
      <protection locked="0" hidden="1"/>
    </xf>
    <xf numFmtId="164" fontId="15" fillId="0" borderId="10" xfId="0" applyNumberFormat="1" applyFont="1" applyBorder="1" applyProtection="1">
      <protection locked="0" hidden="1"/>
    </xf>
    <xf numFmtId="0" fontId="16" fillId="0" borderId="0" xfId="0" applyFont="1" applyAlignment="1" applyProtection="1">
      <alignment horizontal="right"/>
      <protection hidden="1"/>
    </xf>
    <xf numFmtId="0" fontId="11" fillId="0" borderId="0" xfId="0" applyFont="1" applyAlignment="1" applyProtection="1">
      <alignment horizontal="centerContinuous"/>
      <protection hidden="1"/>
    </xf>
    <xf numFmtId="0" fontId="6" fillId="0" borderId="0" xfId="0" applyFont="1" applyProtection="1">
      <protection hidden="1"/>
    </xf>
    <xf numFmtId="0" fontId="1" fillId="0" borderId="0" xfId="0" applyFont="1"/>
    <xf numFmtId="0" fontId="2" fillId="0" borderId="0" xfId="0" applyFont="1"/>
    <xf numFmtId="0" fontId="15" fillId="0" borderId="15" xfId="0" applyFont="1" applyBorder="1" applyAlignment="1" applyProtection="1">
      <alignment vertical="top" wrapText="1"/>
      <protection locked="0" hidden="1"/>
    </xf>
    <xf numFmtId="0" fontId="15" fillId="0" borderId="16" xfId="0" applyFont="1" applyBorder="1" applyAlignment="1" applyProtection="1">
      <alignment vertical="top" wrapText="1"/>
      <protection locked="0" hidden="1"/>
    </xf>
    <xf numFmtId="0" fontId="15" fillId="0" borderId="6" xfId="0" applyFont="1" applyBorder="1" applyAlignment="1" applyProtection="1">
      <alignment vertical="top" wrapText="1"/>
      <protection locked="0" hidden="1"/>
    </xf>
    <xf numFmtId="0" fontId="15" fillId="0" borderId="17" xfId="0" applyFont="1" applyBorder="1" applyAlignment="1" applyProtection="1">
      <alignment vertical="top" wrapText="1"/>
      <protection locked="0" hidden="1"/>
    </xf>
    <xf numFmtId="0" fontId="15" fillId="0" borderId="7" xfId="0" applyFont="1" applyBorder="1" applyAlignment="1" applyProtection="1">
      <alignment vertical="top" wrapText="1"/>
      <protection locked="0" hidden="1"/>
    </xf>
    <xf numFmtId="0" fontId="15" fillId="0" borderId="18" xfId="0" applyFont="1" applyBorder="1" applyAlignment="1" applyProtection="1">
      <alignment vertical="top" wrapText="1"/>
      <protection locked="0" hidden="1"/>
    </xf>
    <xf numFmtId="0" fontId="15" fillId="0" borderId="19" xfId="0" applyFont="1" applyBorder="1" applyAlignment="1" applyProtection="1">
      <alignment vertical="top" wrapText="1"/>
      <protection locked="0" hidden="1"/>
    </xf>
    <xf numFmtId="0" fontId="11" fillId="0" borderId="13" xfId="0" applyFont="1" applyBorder="1" applyProtection="1">
      <protection hidden="1"/>
    </xf>
    <xf numFmtId="0" fontId="11" fillId="0" borderId="20" xfId="0" applyFont="1" applyBorder="1" applyProtection="1">
      <protection hidden="1"/>
    </xf>
    <xf numFmtId="0" fontId="15" fillId="0" borderId="0" xfId="0" applyFont="1" applyAlignment="1" applyProtection="1">
      <alignment vertical="top" wrapText="1"/>
      <protection locked="0" hidden="1"/>
    </xf>
    <xf numFmtId="0" fontId="10" fillId="0" borderId="0" xfId="0" applyFont="1" applyAlignment="1" applyProtection="1">
      <alignment horizontal="centerContinuous"/>
      <protection hidden="1"/>
    </xf>
    <xf numFmtId="165" fontId="12" fillId="0" borderId="0" xfId="0" applyNumberFormat="1" applyFont="1" applyProtection="1">
      <protection hidden="1"/>
    </xf>
    <xf numFmtId="0" fontId="11" fillId="0" borderId="0" xfId="0" applyFont="1" applyAlignment="1" applyProtection="1">
      <alignment horizontal="right"/>
      <protection hidden="1"/>
    </xf>
    <xf numFmtId="0" fontId="17" fillId="0" borderId="0" xfId="0" applyFont="1" applyAlignment="1" applyProtection="1">
      <alignment horizontal="left" indent="1"/>
      <protection hidden="1"/>
    </xf>
    <xf numFmtId="0" fontId="16" fillId="0" borderId="0" xfId="0" applyFont="1" applyAlignment="1" applyProtection="1">
      <alignment horizontal="left" indent="1"/>
      <protection hidden="1"/>
    </xf>
    <xf numFmtId="0" fontId="15" fillId="0" borderId="0" xfId="0" applyFont="1" applyAlignment="1" applyProtection="1">
      <alignment horizontal="left" indent="1"/>
      <protection hidden="1"/>
    </xf>
    <xf numFmtId="0" fontId="15" fillId="0" borderId="9" xfId="0" applyFont="1" applyBorder="1" applyAlignment="1" applyProtection="1">
      <alignment vertical="top" wrapText="1"/>
      <protection locked="0" hidden="1"/>
    </xf>
    <xf numFmtId="0" fontId="1" fillId="0" borderId="0" xfId="0" applyFont="1" applyAlignment="1">
      <alignment horizontal="left"/>
    </xf>
    <xf numFmtId="0" fontId="1" fillId="0" borderId="0" xfId="0" applyFont="1" applyAlignment="1">
      <alignment horizontal="left" indent="1"/>
    </xf>
    <xf numFmtId="0" fontId="2" fillId="0" borderId="0" xfId="0" applyFont="1" applyProtection="1">
      <protection hidden="1"/>
    </xf>
    <xf numFmtId="0" fontId="1" fillId="0" borderId="0" xfId="0" applyFont="1" applyAlignment="1" applyProtection="1">
      <alignment horizontal="center"/>
      <protection hidden="1"/>
    </xf>
    <xf numFmtId="0" fontId="1" fillId="0" borderId="0" xfId="0" applyFont="1" applyProtection="1">
      <protection hidden="1"/>
    </xf>
    <xf numFmtId="0" fontId="15" fillId="4" borderId="13" xfId="2" applyFont="1" applyFill="1" applyBorder="1"/>
    <xf numFmtId="0" fontId="15" fillId="3" borderId="13" xfId="2" applyFont="1" applyFill="1" applyBorder="1"/>
    <xf numFmtId="0" fontId="15" fillId="0" borderId="0" xfId="2" applyFont="1"/>
    <xf numFmtId="0" fontId="1" fillId="0" borderId="0" xfId="2"/>
    <xf numFmtId="0" fontId="15" fillId="3" borderId="13" xfId="2" applyFont="1" applyFill="1" applyBorder="1" applyAlignment="1">
      <alignment horizontal="right"/>
    </xf>
    <xf numFmtId="0" fontId="15" fillId="4" borderId="13" xfId="2" applyFont="1" applyFill="1" applyBorder="1" applyAlignment="1">
      <alignment horizontal="right"/>
    </xf>
    <xf numFmtId="0" fontId="15" fillId="0" borderId="13" xfId="2" applyFont="1" applyBorder="1" applyAlignment="1">
      <alignment horizontal="left"/>
    </xf>
    <xf numFmtId="0" fontId="15" fillId="0" borderId="13" xfId="2" applyFont="1" applyBorder="1"/>
    <xf numFmtId="0" fontId="15" fillId="5" borderId="0" xfId="2" applyFont="1" applyFill="1"/>
    <xf numFmtId="0" fontId="1" fillId="5" borderId="0" xfId="2" applyFill="1"/>
    <xf numFmtId="0" fontId="19" fillId="6" borderId="13" xfId="0" applyFont="1" applyFill="1" applyBorder="1" applyAlignment="1">
      <alignment horizontal="center" vertical="top"/>
    </xf>
    <xf numFmtId="0" fontId="19" fillId="6" borderId="13" xfId="0" applyFont="1" applyFill="1" applyBorder="1" applyAlignment="1">
      <alignment horizontal="center" vertical="top" wrapText="1"/>
    </xf>
    <xf numFmtId="0" fontId="20" fillId="6" borderId="13" xfId="0" applyFont="1" applyFill="1" applyBorder="1" applyAlignment="1">
      <alignment horizontal="center" vertical="top"/>
    </xf>
    <xf numFmtId="0" fontId="21" fillId="0" borderId="0" xfId="0" applyFont="1"/>
    <xf numFmtId="0" fontId="21" fillId="0" borderId="13" xfId="0" applyFont="1" applyBorder="1" applyAlignment="1">
      <alignment horizontal="center"/>
    </xf>
    <xf numFmtId="0" fontId="21" fillId="0" borderId="13" xfId="0" applyFont="1" applyBorder="1"/>
    <xf numFmtId="14" fontId="19" fillId="6" borderId="13" xfId="0" applyNumberFormat="1" applyFont="1" applyFill="1" applyBorder="1" applyAlignment="1">
      <alignment horizontal="center" vertical="top"/>
    </xf>
    <xf numFmtId="14" fontId="21" fillId="0" borderId="13" xfId="0" applyNumberFormat="1" applyFont="1" applyBorder="1"/>
    <xf numFmtId="14" fontId="21" fillId="0" borderId="0" xfId="0" applyNumberFormat="1" applyFont="1"/>
    <xf numFmtId="0" fontId="21" fillId="7" borderId="0" xfId="0" applyFont="1" applyFill="1"/>
    <xf numFmtId="0" fontId="21" fillId="0" borderId="0" xfId="0" applyFont="1" applyAlignment="1">
      <alignment horizontal="center"/>
    </xf>
    <xf numFmtId="14" fontId="15" fillId="5" borderId="0" xfId="2" applyNumberFormat="1" applyFont="1" applyFill="1"/>
    <xf numFmtId="0" fontId="13" fillId="5" borderId="0" xfId="2" applyFont="1" applyFill="1"/>
    <xf numFmtId="164" fontId="15" fillId="0" borderId="13" xfId="0" applyNumberFormat="1" applyFont="1" applyBorder="1" applyProtection="1">
      <protection hidden="1"/>
    </xf>
    <xf numFmtId="164" fontId="15" fillId="0" borderId="14" xfId="0" applyNumberFormat="1" applyFont="1" applyBorder="1" applyProtection="1">
      <protection hidden="1"/>
    </xf>
    <xf numFmtId="164" fontId="15" fillId="0" borderId="10" xfId="0" applyNumberFormat="1" applyFont="1" applyBorder="1" applyProtection="1">
      <protection hidden="1"/>
    </xf>
    <xf numFmtId="164" fontId="15" fillId="0" borderId="11" xfId="0" applyNumberFormat="1" applyFont="1" applyBorder="1" applyProtection="1">
      <protection hidden="1"/>
    </xf>
    <xf numFmtId="164" fontId="21" fillId="0" borderId="13" xfId="0" applyNumberFormat="1" applyFont="1" applyBorder="1" applyAlignment="1">
      <alignment horizontal="center"/>
    </xf>
    <xf numFmtId="0" fontId="1" fillId="7" borderId="0" xfId="0" applyFont="1" applyFill="1"/>
    <xf numFmtId="0" fontId="1"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3" fillId="0" borderId="0" xfId="1" applyFont="1"/>
    <xf numFmtId="0" fontId="2" fillId="0" borderId="0" xfId="1"/>
    <xf numFmtId="0" fontId="2" fillId="0" borderId="0" xfId="0" applyFont="1" applyAlignment="1">
      <alignment vertical="center"/>
    </xf>
    <xf numFmtId="0" fontId="13" fillId="2" borderId="29" xfId="0" applyFont="1" applyFill="1" applyBorder="1" applyAlignment="1" applyProtection="1">
      <alignment horizontal="centerContinuous"/>
      <protection hidden="1"/>
    </xf>
    <xf numFmtId="0" fontId="13" fillId="2" borderId="30" xfId="0" applyFont="1" applyFill="1" applyBorder="1" applyAlignment="1" applyProtection="1">
      <alignment horizontal="centerContinuous"/>
      <protection hidden="1"/>
    </xf>
    <xf numFmtId="164" fontId="15" fillId="0" borderId="12" xfId="0" applyNumberFormat="1" applyFont="1" applyBorder="1" applyProtection="1">
      <protection hidden="1"/>
    </xf>
    <xf numFmtId="164" fontId="15" fillId="0" borderId="31" xfId="0" applyNumberFormat="1" applyFont="1" applyBorder="1" applyProtection="1">
      <protection hidden="1"/>
    </xf>
    <xf numFmtId="0" fontId="13" fillId="2" borderId="32" xfId="0" applyFont="1" applyFill="1" applyBorder="1" applyAlignment="1" applyProtection="1">
      <alignment horizontal="centerContinuous" vertical="justify"/>
      <protection hidden="1"/>
    </xf>
    <xf numFmtId="0" fontId="13" fillId="2" borderId="17" xfId="0" applyFont="1" applyFill="1" applyBorder="1" applyAlignment="1" applyProtection="1">
      <alignment horizontal="centerContinuous" vertical="center"/>
      <protection hidden="1"/>
    </xf>
    <xf numFmtId="0" fontId="13" fillId="2" borderId="18" xfId="0" applyFont="1" applyFill="1" applyBorder="1" applyAlignment="1" applyProtection="1">
      <alignment horizontal="centerContinuous"/>
      <protection hidden="1"/>
    </xf>
    <xf numFmtId="164" fontId="15" fillId="0" borderId="33" xfId="0" applyNumberFormat="1" applyFont="1" applyBorder="1" applyProtection="1">
      <protection locked="0" hidden="1"/>
    </xf>
    <xf numFmtId="164" fontId="15" fillId="0" borderId="22" xfId="0" applyNumberFormat="1" applyFont="1" applyBorder="1" applyProtection="1">
      <protection locked="0" hidden="1"/>
    </xf>
    <xf numFmtId="164" fontId="15" fillId="0" borderId="34" xfId="0" applyNumberFormat="1" applyFont="1" applyBorder="1" applyProtection="1">
      <protection locked="0" hidden="1"/>
    </xf>
    <xf numFmtId="0" fontId="13" fillId="2" borderId="35" xfId="0" applyFont="1" applyFill="1" applyBorder="1" applyAlignment="1" applyProtection="1">
      <alignment horizontal="center" wrapText="1"/>
      <protection hidden="1"/>
    </xf>
    <xf numFmtId="0" fontId="13" fillId="2" borderId="36" xfId="0" applyFont="1" applyFill="1" applyBorder="1" applyAlignment="1" applyProtection="1">
      <alignment horizontal="center" wrapText="1"/>
      <protection hidden="1"/>
    </xf>
    <xf numFmtId="166" fontId="15" fillId="0" borderId="37" xfId="0" applyNumberFormat="1" applyFont="1" applyBorder="1" applyProtection="1">
      <protection locked="0" hidden="1"/>
    </xf>
    <xf numFmtId="166" fontId="15" fillId="0" borderId="27" xfId="0" applyNumberFormat="1" applyFont="1" applyBorder="1" applyProtection="1">
      <protection locked="0" hidden="1"/>
    </xf>
    <xf numFmtId="166" fontId="15" fillId="0" borderId="28" xfId="0" applyNumberFormat="1" applyFont="1" applyBorder="1" applyProtection="1">
      <protection locked="0" hidden="1"/>
    </xf>
    <xf numFmtId="0" fontId="2" fillId="0" borderId="22" xfId="1" applyBorder="1"/>
    <xf numFmtId="0" fontId="2" fillId="0" borderId="7" xfId="1" applyBorder="1"/>
    <xf numFmtId="0" fontId="24" fillId="0" borderId="0" xfId="0" applyFont="1" applyAlignment="1">
      <alignment readingOrder="1"/>
    </xf>
    <xf numFmtId="0" fontId="3" fillId="0" borderId="41" xfId="1" applyFont="1" applyBorder="1"/>
    <xf numFmtId="0" fontId="3" fillId="0" borderId="42" xfId="1" applyFont="1" applyBorder="1"/>
    <xf numFmtId="0" fontId="2" fillId="0" borderId="43" xfId="1" applyBorder="1"/>
    <xf numFmtId="0" fontId="2" fillId="0" borderId="44" xfId="1" applyBorder="1"/>
    <xf numFmtId="0" fontId="2" fillId="0" borderId="45" xfId="1" applyBorder="1"/>
    <xf numFmtId="0" fontId="2" fillId="0" borderId="46" xfId="1" applyBorder="1"/>
    <xf numFmtId="0" fontId="25" fillId="0" borderId="42" xfId="1" applyFont="1" applyBorder="1"/>
    <xf numFmtId="0" fontId="26" fillId="0" borderId="44" xfId="1" applyFont="1" applyBorder="1"/>
    <xf numFmtId="0" fontId="26" fillId="0" borderId="46" xfId="1" applyFont="1" applyBorder="1"/>
    <xf numFmtId="0" fontId="26" fillId="0" borderId="48" xfId="1" applyFont="1" applyBorder="1"/>
    <xf numFmtId="0" fontId="3" fillId="0" borderId="49" xfId="1" applyFont="1" applyBorder="1"/>
    <xf numFmtId="0" fontId="2" fillId="0" borderId="47" xfId="1" applyBorder="1"/>
    <xf numFmtId="0" fontId="2" fillId="0" borderId="50" xfId="1" applyBorder="1"/>
    <xf numFmtId="0" fontId="2" fillId="0" borderId="48" xfId="1" applyBorder="1"/>
    <xf numFmtId="0" fontId="3" fillId="0" borderId="25" xfId="1" applyFont="1" applyBorder="1"/>
    <xf numFmtId="0" fontId="2" fillId="0" borderId="51" xfId="1" applyBorder="1"/>
    <xf numFmtId="0" fontId="2" fillId="0" borderId="39" xfId="1" applyBorder="1"/>
    <xf numFmtId="0" fontId="2" fillId="0" borderId="52" xfId="1" applyBorder="1"/>
    <xf numFmtId="0" fontId="25" fillId="0" borderId="49" xfId="1" applyFont="1" applyBorder="1"/>
    <xf numFmtId="0" fontId="26" fillId="0" borderId="7" xfId="1" applyFont="1" applyBorder="1"/>
    <xf numFmtId="0" fontId="26" fillId="0" borderId="22" xfId="1" applyFont="1" applyBorder="1"/>
    <xf numFmtId="0" fontId="25" fillId="0" borderId="38" xfId="1" applyFont="1" applyBorder="1"/>
    <xf numFmtId="0" fontId="26" fillId="0" borderId="50" xfId="1" applyFont="1" applyBorder="1"/>
    <xf numFmtId="0" fontId="2" fillId="0" borderId="20" xfId="1" applyBorder="1"/>
    <xf numFmtId="0" fontId="2" fillId="0" borderId="21" xfId="1" applyBorder="1"/>
    <xf numFmtId="0" fontId="2" fillId="0" borderId="13" xfId="1" applyBorder="1"/>
    <xf numFmtId="0" fontId="2" fillId="0" borderId="24" xfId="1" applyBorder="1"/>
    <xf numFmtId="0" fontId="2" fillId="0" borderId="29" xfId="1" applyBorder="1"/>
    <xf numFmtId="0" fontId="23" fillId="0" borderId="40" xfId="0" applyFont="1" applyBorder="1"/>
    <xf numFmtId="0" fontId="27" fillId="0" borderId="56" xfId="0" applyFont="1" applyBorder="1" applyAlignment="1">
      <alignment readingOrder="1"/>
    </xf>
    <xf numFmtId="0" fontId="26" fillId="0" borderId="57" xfId="1" applyFont="1" applyBorder="1"/>
    <xf numFmtId="0" fontId="27" fillId="0" borderId="58" xfId="0" applyFont="1" applyBorder="1" applyAlignment="1">
      <alignment readingOrder="1"/>
    </xf>
    <xf numFmtId="0" fontId="26" fillId="0" borderId="59" xfId="1" applyFont="1" applyBorder="1"/>
    <xf numFmtId="0" fontId="27" fillId="0" borderId="60" xfId="0" applyFont="1" applyBorder="1" applyAlignment="1">
      <alignment readingOrder="1"/>
    </xf>
    <xf numFmtId="0" fontId="26" fillId="0" borderId="61" xfId="1" applyFont="1" applyBorder="1"/>
    <xf numFmtId="0" fontId="27" fillId="0" borderId="63" xfId="0" applyFont="1" applyBorder="1" applyAlignment="1">
      <alignment readingOrder="1"/>
    </xf>
    <xf numFmtId="0" fontId="27" fillId="0" borderId="64" xfId="0" applyFont="1" applyBorder="1" applyAlignment="1">
      <alignment readingOrder="1"/>
    </xf>
    <xf numFmtId="0" fontId="27" fillId="0" borderId="65" xfId="0" applyFont="1" applyBorder="1" applyAlignment="1">
      <alignment readingOrder="1"/>
    </xf>
    <xf numFmtId="0" fontId="2" fillId="0" borderId="70" xfId="1" applyBorder="1"/>
    <xf numFmtId="0" fontId="2" fillId="0" borderId="71" xfId="1" applyBorder="1"/>
    <xf numFmtId="0" fontId="2" fillId="0" borderId="72" xfId="1" applyBorder="1"/>
    <xf numFmtId="0" fontId="22" fillId="0" borderId="24" xfId="1" applyFont="1" applyBorder="1"/>
    <xf numFmtId="0" fontId="2" fillId="0" borderId="74" xfId="1" applyBorder="1"/>
    <xf numFmtId="0" fontId="18" fillId="5" borderId="74" xfId="0" applyFont="1" applyFill="1" applyBorder="1"/>
    <xf numFmtId="0" fontId="2" fillId="5" borderId="74" xfId="1" applyFill="1" applyBorder="1"/>
    <xf numFmtId="0" fontId="18" fillId="0" borderId="64" xfId="0" applyFont="1" applyBorder="1"/>
    <xf numFmtId="0" fontId="18" fillId="5" borderId="64" xfId="0" applyFont="1" applyFill="1" applyBorder="1"/>
    <xf numFmtId="0" fontId="2" fillId="5" borderId="64" xfId="1" applyFill="1" applyBorder="1"/>
    <xf numFmtId="0" fontId="2" fillId="0" borderId="75" xfId="1" applyBorder="1"/>
    <xf numFmtId="0" fontId="2" fillId="0" borderId="76" xfId="1" applyBorder="1"/>
    <xf numFmtId="0" fontId="2" fillId="0" borderId="77" xfId="1" applyBorder="1"/>
    <xf numFmtId="0" fontId="2" fillId="0" borderId="78" xfId="1" applyBorder="1"/>
    <xf numFmtId="0" fontId="18" fillId="0" borderId="63" xfId="0" applyFont="1" applyBorder="1"/>
    <xf numFmtId="0" fontId="2" fillId="0" borderId="79" xfId="1" applyBorder="1"/>
    <xf numFmtId="0" fontId="2" fillId="0" borderId="66" xfId="1" applyBorder="1"/>
    <xf numFmtId="0" fontId="2" fillId="0" borderId="67" xfId="1" applyBorder="1"/>
    <xf numFmtId="0" fontId="18" fillId="5" borderId="67" xfId="0" applyFont="1" applyFill="1" applyBorder="1"/>
    <xf numFmtId="0" fontId="2" fillId="5" borderId="67" xfId="1" applyFill="1" applyBorder="1"/>
    <xf numFmtId="0" fontId="2" fillId="0" borderId="80" xfId="1" applyBorder="1"/>
    <xf numFmtId="0" fontId="2" fillId="0" borderId="81" xfId="1" applyBorder="1"/>
    <xf numFmtId="0" fontId="2" fillId="0" borderId="82" xfId="1" applyBorder="1"/>
    <xf numFmtId="0" fontId="2" fillId="5" borderId="65" xfId="1" applyFill="1" applyBorder="1"/>
    <xf numFmtId="0" fontId="2" fillId="5" borderId="83" xfId="1" applyFill="1" applyBorder="1"/>
    <xf numFmtId="0" fontId="2" fillId="5" borderId="68" xfId="1" applyFill="1" applyBorder="1"/>
    <xf numFmtId="0" fontId="3" fillId="0" borderId="84" xfId="1" applyFont="1" applyBorder="1"/>
    <xf numFmtId="0" fontId="3" fillId="0" borderId="85" xfId="1" applyFont="1" applyBorder="1"/>
    <xf numFmtId="0" fontId="3" fillId="0" borderId="86" xfId="1" applyFont="1" applyBorder="1"/>
    <xf numFmtId="0" fontId="15" fillId="0" borderId="9" xfId="0" applyFont="1" applyBorder="1" applyAlignment="1" applyProtection="1">
      <alignment horizontal="left" vertical="center"/>
      <protection locked="0" hidden="1"/>
    </xf>
    <xf numFmtId="0" fontId="15" fillId="0" borderId="19" xfId="0" applyFont="1" applyBorder="1" applyAlignment="1" applyProtection="1">
      <alignment horizontal="left" vertical="center"/>
      <protection locked="0" hidden="1"/>
    </xf>
    <xf numFmtId="0" fontId="15" fillId="0" borderId="6" xfId="0" applyFont="1" applyBorder="1" applyAlignment="1" applyProtection="1">
      <alignment horizontal="left" vertical="center"/>
      <protection locked="0" hidden="1"/>
    </xf>
    <xf numFmtId="0" fontId="15" fillId="0" borderId="7" xfId="0" applyFont="1" applyBorder="1" applyAlignment="1" applyProtection="1">
      <alignment horizontal="left" vertical="center"/>
      <protection locked="0" hidden="1"/>
    </xf>
    <xf numFmtId="0" fontId="15" fillId="0" borderId="0" xfId="0" applyFont="1" applyAlignment="1" applyProtection="1">
      <alignment horizontal="center"/>
      <protection hidden="1"/>
    </xf>
    <xf numFmtId="165" fontId="15" fillId="0" borderId="9" xfId="0" applyNumberFormat="1" applyFont="1" applyBorder="1" applyAlignment="1" applyProtection="1">
      <alignment horizontal="center" vertical="center"/>
      <protection locked="0" hidden="1"/>
    </xf>
    <xf numFmtId="0" fontId="0" fillId="0" borderId="19" xfId="0" applyBorder="1"/>
    <xf numFmtId="165" fontId="15" fillId="0" borderId="6" xfId="0" applyNumberFormat="1" applyFont="1" applyBorder="1" applyAlignment="1" applyProtection="1">
      <alignment horizontal="center" vertical="center"/>
      <protection locked="0" hidden="1"/>
    </xf>
    <xf numFmtId="0" fontId="0" fillId="0" borderId="7" xfId="0" applyBorder="1"/>
    <xf numFmtId="0" fontId="15" fillId="2" borderId="24" xfId="0" applyFont="1" applyFill="1" applyBorder="1" applyProtection="1">
      <protection hidden="1"/>
    </xf>
    <xf numFmtId="0" fontId="15" fillId="0" borderId="22" xfId="0" applyFont="1" applyBorder="1" applyProtection="1">
      <protection hidden="1"/>
    </xf>
    <xf numFmtId="0" fontId="15" fillId="2" borderId="21" xfId="0" applyFont="1" applyFill="1" applyBorder="1" applyProtection="1">
      <protection hidden="1"/>
    </xf>
    <xf numFmtId="0" fontId="15" fillId="0" borderId="23" xfId="0" applyFont="1" applyBorder="1" applyProtection="1">
      <protection hidden="1"/>
    </xf>
    <xf numFmtId="0" fontId="14" fillId="0" borderId="21" xfId="0" applyFont="1" applyBorder="1" applyProtection="1">
      <protection locked="0" hidden="1"/>
    </xf>
    <xf numFmtId="0" fontId="1" fillId="0" borderId="24" xfId="0" applyFont="1" applyBorder="1" applyProtection="1">
      <protection locked="0" hidden="1"/>
    </xf>
    <xf numFmtId="0" fontId="1" fillId="0" borderId="22" xfId="0" applyFont="1" applyBorder="1" applyProtection="1">
      <protection locked="0" hidden="1"/>
    </xf>
    <xf numFmtId="0" fontId="13" fillId="0" borderId="2" xfId="0" applyFont="1" applyBorder="1" applyAlignment="1" applyProtection="1">
      <alignment horizontal="center"/>
      <protection hidden="1"/>
    </xf>
    <xf numFmtId="49" fontId="15" fillId="0" borderId="25" xfId="0" applyNumberFormat="1" applyFont="1" applyBorder="1" applyAlignment="1" applyProtection="1">
      <alignment horizontal="center"/>
      <protection locked="0" hidden="1"/>
    </xf>
    <xf numFmtId="49" fontId="15" fillId="0" borderId="26" xfId="0" applyNumberFormat="1" applyFont="1" applyBorder="1" applyAlignment="1" applyProtection="1">
      <alignment horizontal="center"/>
      <protection locked="0" hidden="1"/>
    </xf>
    <xf numFmtId="0" fontId="25" fillId="0" borderId="62" xfId="1" applyFont="1" applyBorder="1" applyAlignment="1">
      <alignment horizontal="left"/>
    </xf>
    <xf numFmtId="0" fontId="25" fillId="0" borderId="69" xfId="1" applyFont="1" applyBorder="1" applyAlignment="1">
      <alignment horizontal="left"/>
    </xf>
    <xf numFmtId="0" fontId="3" fillId="0" borderId="53" xfId="1" applyFont="1" applyBorder="1" applyAlignment="1">
      <alignment horizontal="left"/>
    </xf>
    <xf numFmtId="0" fontId="3" fillId="0" borderId="55" xfId="1" applyFont="1" applyBorder="1" applyAlignment="1">
      <alignment horizontal="left"/>
    </xf>
    <xf numFmtId="0" fontId="3" fillId="0" borderId="73" xfId="1" applyFont="1" applyBorder="1" applyAlignment="1">
      <alignment horizontal="left"/>
    </xf>
    <xf numFmtId="0" fontId="3" fillId="0" borderId="54" xfId="1" applyFont="1" applyBorder="1" applyAlignment="1">
      <alignment horizontal="left"/>
    </xf>
  </cellXfs>
  <cellStyles count="3">
    <cellStyle name="Normal" xfId="0" builtinId="0"/>
    <cellStyle name="Normal 2" xfId="2" xr:uid="{B77F87D6-C081-4758-82F7-6DA105A7FD80}"/>
    <cellStyle name="Normal 3" xfId="1" xr:uid="{00000000-0005-0000-0000-000001000000}"/>
  </cellStyles>
  <dxfs count="2">
    <dxf>
      <font>
        <condense val="0"/>
        <extend val="0"/>
        <color auto="1"/>
      </font>
      <fill>
        <patternFill>
          <bgColor indexed="10"/>
        </patternFill>
      </fill>
    </dxf>
    <dxf>
      <font>
        <condense val="0"/>
        <extend val="0"/>
        <color auto="1"/>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20</xdr:col>
      <xdr:colOff>0</xdr:colOff>
      <xdr:row>11</xdr:row>
      <xdr:rowOff>76566</xdr:rowOff>
    </xdr:to>
    <xdr:sp macro="" textlink="">
      <xdr:nvSpPr>
        <xdr:cNvPr id="5121" name="Text Box 1">
          <a:extLst>
            <a:ext uri="{FF2B5EF4-FFF2-40B4-BE49-F238E27FC236}">
              <a16:creationId xmlns:a16="http://schemas.microsoft.com/office/drawing/2014/main" id="{00000000-0008-0000-0100-000001140000}"/>
            </a:ext>
          </a:extLst>
        </xdr:cNvPr>
        <xdr:cNvSpPr txBox="1">
          <a:spLocks noChangeArrowheads="1"/>
        </xdr:cNvSpPr>
      </xdr:nvSpPr>
      <xdr:spPr bwMode="auto">
        <a:xfrm>
          <a:off x="0" y="971550"/>
          <a:ext cx="5524500" cy="9048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800" b="0" i="0" strike="noStrike">
              <a:solidFill>
                <a:srgbClr val="000000"/>
              </a:solidFill>
              <a:latin typeface="Arial"/>
              <a:cs typeface="Arial"/>
            </a:rPr>
            <a:t>1.   In the 'Group 1' box (see 'E-swap' sheet) there is an arrow on the right hand side.  Click on the arrow and a list of groups appears.  Click to select your group from the list and it will appear automatically in the light blue area at the top of the swaps table (the warning - 'specify both POs' - will disappear when you complete step 2 below).  In the 'Group 1 swap number' box (to the right) enter your own internal reference number for the swap.  You should maintain your own numbering system so that swap forms can be quickly traced. </a:t>
          </a:r>
        </a:p>
      </xdr:txBody>
    </xdr:sp>
    <xdr:clientData/>
  </xdr:twoCellAnchor>
  <xdr:twoCellAnchor>
    <xdr:from>
      <xdr:col>0</xdr:col>
      <xdr:colOff>0</xdr:colOff>
      <xdr:row>10</xdr:row>
      <xdr:rowOff>101600</xdr:rowOff>
    </xdr:from>
    <xdr:to>
      <xdr:col>20</xdr:col>
      <xdr:colOff>0</xdr:colOff>
      <xdr:row>14</xdr:row>
      <xdr:rowOff>105940</xdr:rowOff>
    </xdr:to>
    <xdr:sp macro="" textlink="">
      <xdr:nvSpPr>
        <xdr:cNvPr id="5122" name="Text Box 2">
          <a:extLst>
            <a:ext uri="{FF2B5EF4-FFF2-40B4-BE49-F238E27FC236}">
              <a16:creationId xmlns:a16="http://schemas.microsoft.com/office/drawing/2014/main" id="{00000000-0008-0000-0100-000002140000}"/>
            </a:ext>
          </a:extLst>
        </xdr:cNvPr>
        <xdr:cNvSpPr txBox="1">
          <a:spLocks noChangeArrowheads="1"/>
        </xdr:cNvSpPr>
      </xdr:nvSpPr>
      <xdr:spPr bwMode="auto">
        <a:xfrm>
          <a:off x="0" y="1790700"/>
          <a:ext cx="5524500" cy="609600"/>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800"/>
            </a:lnSpc>
            <a:defRPr sz="1000"/>
          </a:pPr>
          <a:r>
            <a:rPr lang="en-GB" sz="800" b="0" i="0" strike="noStrike">
              <a:solidFill>
                <a:srgbClr val="000000"/>
              </a:solidFill>
              <a:latin typeface="Arial"/>
              <a:cs typeface="Arial"/>
            </a:rPr>
            <a:t>2.   In the 'Group 2' box, click on the box and an arrow will appear.  Click on the arrow and select from the list the other group involved in the transaction (provided you have chosen a different group, the warning will disappear).  It will appear automatically in the light blue area at the top of the swaps table.  Do not enter anything in the 'Group 2 swap number' box; an identifying number will be entered by the other group involved.</a:t>
          </a:r>
        </a:p>
      </xdr:txBody>
    </xdr:sp>
    <xdr:clientData/>
  </xdr:twoCellAnchor>
  <xdr:twoCellAnchor editAs="oneCell">
    <xdr:from>
      <xdr:col>0</xdr:col>
      <xdr:colOff>0</xdr:colOff>
      <xdr:row>15</xdr:row>
      <xdr:rowOff>1814</xdr:rowOff>
    </xdr:from>
    <xdr:to>
      <xdr:col>20</xdr:col>
      <xdr:colOff>0</xdr:colOff>
      <xdr:row>19</xdr:row>
      <xdr:rowOff>77358</xdr:rowOff>
    </xdr:to>
    <xdr:sp macro="" textlink="">
      <xdr:nvSpPr>
        <xdr:cNvPr id="5123" name="Text Box 3">
          <a:extLst>
            <a:ext uri="{FF2B5EF4-FFF2-40B4-BE49-F238E27FC236}">
              <a16:creationId xmlns:a16="http://schemas.microsoft.com/office/drawing/2014/main" id="{00000000-0008-0000-0100-000003140000}"/>
            </a:ext>
          </a:extLst>
        </xdr:cNvPr>
        <xdr:cNvSpPr txBox="1">
          <a:spLocks noChangeArrowheads="1"/>
        </xdr:cNvSpPr>
      </xdr:nvSpPr>
      <xdr:spPr bwMode="auto">
        <a:xfrm>
          <a:off x="0" y="2428875"/>
          <a:ext cx="5524500" cy="752475"/>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800"/>
            </a:lnSpc>
            <a:defRPr sz="1000"/>
          </a:pPr>
          <a:r>
            <a:rPr lang="en-GB" sz="800" b="0" i="0" strike="noStrike">
              <a:solidFill>
                <a:srgbClr val="000000"/>
              </a:solidFill>
              <a:latin typeface="Arial"/>
              <a:cs typeface="Arial"/>
            </a:rPr>
            <a:t>3.  Place the cursor in the first box under the 'Stocks to be swapped' heading in the table.  Click on the arrow, then select from the list the first stock to be swapped.  The stock will appear in the box with a warning ('enter value').  Enter in the relevant box in that row the amount to be given up or gained by your group. The corresponding quantity gained or given up by group 2 will appear automatically.  Repeat this process (row by row) for all the stocks involved in the swap.  If you enter a stock twice, a warning ('duplicate') will appear. Correct all errors before proceeding.  </a:t>
          </a:r>
        </a:p>
      </xdr:txBody>
    </xdr:sp>
    <xdr:clientData/>
  </xdr:twoCellAnchor>
  <xdr:twoCellAnchor>
    <xdr:from>
      <xdr:col>0</xdr:col>
      <xdr:colOff>0</xdr:colOff>
      <xdr:row>25</xdr:row>
      <xdr:rowOff>22225</xdr:rowOff>
    </xdr:from>
    <xdr:to>
      <xdr:col>20</xdr:col>
      <xdr:colOff>0</xdr:colOff>
      <xdr:row>30</xdr:row>
      <xdr:rowOff>12927</xdr:rowOff>
    </xdr:to>
    <xdr:sp macro="" textlink="">
      <xdr:nvSpPr>
        <xdr:cNvPr id="5124" name="Text Box 4">
          <a:extLst>
            <a:ext uri="{FF2B5EF4-FFF2-40B4-BE49-F238E27FC236}">
              <a16:creationId xmlns:a16="http://schemas.microsoft.com/office/drawing/2014/main" id="{00000000-0008-0000-0100-000004140000}"/>
            </a:ext>
          </a:extLst>
        </xdr:cNvPr>
        <xdr:cNvSpPr txBox="1">
          <a:spLocks noChangeArrowheads="1"/>
        </xdr:cNvSpPr>
      </xdr:nvSpPr>
      <xdr:spPr bwMode="auto">
        <a:xfrm>
          <a:off x="0" y="5067300"/>
          <a:ext cx="5524500" cy="7905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800" b="0" i="0" strike="noStrike">
              <a:solidFill>
                <a:srgbClr val="000000"/>
              </a:solidFill>
              <a:latin typeface="Arial"/>
              <a:cs typeface="Arial"/>
            </a:rPr>
            <a:t>5.  Once you have accounted for all the swaps, enter your name and the date in, respectively, the 'Authorisation by group 1' and 'Date' boxes towards the bottom of the form.  Save the completed worksheet.  The file must be saved under another name in your own system - e.g. in a 'swaps' directory for the year in question, using the relevant group 1 swap number as the file name (e.g. 'swap31' in directory 'swaps2021').</a:t>
          </a:r>
          <a:r>
            <a:rPr lang="en-GB" sz="800" b="0" i="0" strike="noStrike">
              <a:solidFill>
                <a:srgbClr val="FF0000"/>
              </a:solidFill>
              <a:latin typeface="Arial"/>
              <a:cs typeface="Arial"/>
            </a:rPr>
            <a:t>  </a:t>
          </a:r>
          <a:r>
            <a:rPr lang="en-GB" sz="800" b="0" i="0" strike="noStrike">
              <a:solidFill>
                <a:srgbClr val="000000"/>
              </a:solidFill>
              <a:latin typeface="Arial"/>
              <a:cs typeface="Arial"/>
            </a:rPr>
            <a:t>E-mail the spreadsheet to the other group involved, and ask them to confirm by e-mail that it has been received and successfully opened.</a:t>
          </a:r>
        </a:p>
        <a:p>
          <a:pPr algn="l" rtl="0">
            <a:defRPr sz="1000"/>
          </a:pPr>
          <a:endParaRPr lang="en-GB" sz="800" b="0" i="0" strike="noStrike">
            <a:solidFill>
              <a:srgbClr val="000000"/>
            </a:solidFill>
            <a:latin typeface="Arial"/>
            <a:cs typeface="Arial"/>
          </a:endParaRPr>
        </a:p>
        <a:p>
          <a:pPr algn="l" rtl="0">
            <a:defRPr sz="1000"/>
          </a:pPr>
          <a:endParaRPr lang="en-GB" sz="800" b="0" i="0" strike="noStrike">
            <a:solidFill>
              <a:srgbClr val="000000"/>
            </a:solidFill>
            <a:latin typeface="Arial"/>
            <a:cs typeface="Arial"/>
          </a:endParaRPr>
        </a:p>
      </xdr:txBody>
    </xdr:sp>
    <xdr:clientData/>
  </xdr:twoCellAnchor>
  <xdr:twoCellAnchor>
    <xdr:from>
      <xdr:col>0</xdr:col>
      <xdr:colOff>0</xdr:colOff>
      <xdr:row>31</xdr:row>
      <xdr:rowOff>25400</xdr:rowOff>
    </xdr:from>
    <xdr:to>
      <xdr:col>20</xdr:col>
      <xdr:colOff>0</xdr:colOff>
      <xdr:row>36</xdr:row>
      <xdr:rowOff>1806</xdr:rowOff>
    </xdr:to>
    <xdr:sp macro="" textlink="">
      <xdr:nvSpPr>
        <xdr:cNvPr id="5125" name="Text Box 5">
          <a:extLst>
            <a:ext uri="{FF2B5EF4-FFF2-40B4-BE49-F238E27FC236}">
              <a16:creationId xmlns:a16="http://schemas.microsoft.com/office/drawing/2014/main" id="{00000000-0008-0000-0100-000005140000}"/>
            </a:ext>
          </a:extLst>
        </xdr:cNvPr>
        <xdr:cNvSpPr txBox="1">
          <a:spLocks noChangeArrowheads="1"/>
        </xdr:cNvSpPr>
      </xdr:nvSpPr>
      <xdr:spPr bwMode="auto">
        <a:xfrm>
          <a:off x="0" y="6038850"/>
          <a:ext cx="5524500" cy="762000"/>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800"/>
            </a:lnSpc>
            <a:defRPr sz="1000"/>
          </a:pPr>
          <a:r>
            <a:rPr lang="en-GB" sz="800" b="0" i="0" strike="noStrike">
              <a:solidFill>
                <a:srgbClr val="000000"/>
              </a:solidFill>
              <a:latin typeface="Arial"/>
              <a:cs typeface="Arial"/>
            </a:rPr>
            <a:t>6.  Check the information entered by the first group.  Note that if the amounts in the table have been entered incorrectly by the first group, you should contact the first group to verify the agreed amount and then alter the values in the columns under Group 1 to those agreed. (Columns under Group 2 are automatically calculated from the values under Group 1)</a:t>
          </a:r>
        </a:p>
        <a:p>
          <a:pPr algn="l" rtl="0">
            <a:lnSpc>
              <a:spcPts val="700"/>
            </a:lnSpc>
            <a:defRPr sz="1000"/>
          </a:pPr>
          <a:r>
            <a:rPr lang="en-GB" sz="800" b="0" i="0" strike="noStrike">
              <a:solidFill>
                <a:srgbClr val="000000"/>
              </a:solidFill>
              <a:latin typeface="Arial"/>
              <a:cs typeface="Arial"/>
            </a:rPr>
            <a:t> </a:t>
          </a:r>
        </a:p>
      </xdr:txBody>
    </xdr:sp>
    <xdr:clientData/>
  </xdr:twoCellAnchor>
  <xdr:twoCellAnchor>
    <xdr:from>
      <xdr:col>0</xdr:col>
      <xdr:colOff>0</xdr:colOff>
      <xdr:row>35</xdr:row>
      <xdr:rowOff>1814</xdr:rowOff>
    </xdr:from>
    <xdr:to>
      <xdr:col>20</xdr:col>
      <xdr:colOff>71796</xdr:colOff>
      <xdr:row>39</xdr:row>
      <xdr:rowOff>79508</xdr:rowOff>
    </xdr:to>
    <xdr:sp macro="" textlink="">
      <xdr:nvSpPr>
        <xdr:cNvPr id="5126" name="Text Box 6">
          <a:extLst>
            <a:ext uri="{FF2B5EF4-FFF2-40B4-BE49-F238E27FC236}">
              <a16:creationId xmlns:a16="http://schemas.microsoft.com/office/drawing/2014/main" id="{00000000-0008-0000-0100-000006140000}"/>
            </a:ext>
          </a:extLst>
        </xdr:cNvPr>
        <xdr:cNvSpPr txBox="1">
          <a:spLocks noChangeArrowheads="1"/>
        </xdr:cNvSpPr>
      </xdr:nvSpPr>
      <xdr:spPr bwMode="auto">
        <a:xfrm>
          <a:off x="0" y="6638925"/>
          <a:ext cx="5591175" cy="7620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800" b="0" i="0" strike="noStrike">
              <a:solidFill>
                <a:srgbClr val="000000"/>
              </a:solidFill>
              <a:latin typeface="Arial"/>
              <a:cs typeface="Arial"/>
            </a:rPr>
            <a:t>7.  If the information is correct enter your own swap identification number in the 'Group 2' swap number box. </a:t>
          </a:r>
        </a:p>
      </xdr:txBody>
    </xdr:sp>
    <xdr:clientData/>
  </xdr:twoCellAnchor>
  <xdr:twoCellAnchor>
    <xdr:from>
      <xdr:col>0</xdr:col>
      <xdr:colOff>0</xdr:colOff>
      <xdr:row>36</xdr:row>
      <xdr:rowOff>60324</xdr:rowOff>
    </xdr:from>
    <xdr:to>
      <xdr:col>20</xdr:col>
      <xdr:colOff>0</xdr:colOff>
      <xdr:row>54</xdr:row>
      <xdr:rowOff>105</xdr:rowOff>
    </xdr:to>
    <xdr:sp macro="" textlink="">
      <xdr:nvSpPr>
        <xdr:cNvPr id="5127" name="Text Box 7">
          <a:extLst>
            <a:ext uri="{FF2B5EF4-FFF2-40B4-BE49-F238E27FC236}">
              <a16:creationId xmlns:a16="http://schemas.microsoft.com/office/drawing/2014/main" id="{00000000-0008-0000-0100-000007140000}"/>
            </a:ext>
          </a:extLst>
        </xdr:cNvPr>
        <xdr:cNvSpPr txBox="1">
          <a:spLocks noChangeArrowheads="1"/>
        </xdr:cNvSpPr>
      </xdr:nvSpPr>
      <xdr:spPr bwMode="auto">
        <a:xfrm>
          <a:off x="0" y="5915024"/>
          <a:ext cx="5524500" cy="306705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800" b="0" i="0" strike="noStrike">
              <a:solidFill>
                <a:srgbClr val="000000"/>
              </a:solidFill>
              <a:latin typeface="Arial"/>
              <a:cs typeface="Arial"/>
            </a:rPr>
            <a:t>8.  Enter your name and the date in, respectively, the 'Authorisation by group 2' and 'Date' boxes. Save the worksheet, which must be saved under another name in your own system - eg in a 'swaps' directory  for the year in question, using the relevant group 2 swap number as the file name (eg 'swap24' in directory 'swaps2021').  </a:t>
          </a:r>
        </a:p>
        <a:p>
          <a:pPr algn="l" rtl="0">
            <a:defRPr sz="1000"/>
          </a:pPr>
          <a:endParaRPr lang="en-GB" sz="800" b="0" i="0" strike="noStrike">
            <a:solidFill>
              <a:srgbClr val="000000"/>
            </a:solidFill>
            <a:latin typeface="Arial"/>
            <a:cs typeface="Arial"/>
          </a:endParaRPr>
        </a:p>
        <a:p>
          <a:pPr algn="l" rtl="0">
            <a:defRPr sz="1000"/>
          </a:pPr>
          <a:r>
            <a:rPr lang="en-GB" sz="800" b="0" i="0" strike="noStrike">
              <a:solidFill>
                <a:srgbClr val="000000"/>
              </a:solidFill>
              <a:latin typeface="Arial"/>
              <a:cs typeface="Arial"/>
            </a:rPr>
            <a:t>9. The 10m and under and 10m and Over licence holders leasing in quota should enter the recipient licence number,</a:t>
          </a:r>
          <a:r>
            <a:rPr lang="en-GB" sz="800" b="0" i="0" strike="noStrike" baseline="0">
              <a:solidFill>
                <a:srgbClr val="000000"/>
              </a:solidFill>
              <a:latin typeface="Arial"/>
              <a:cs typeface="Arial"/>
            </a:rPr>
            <a:t> PLN , RSS and vessel name </a:t>
          </a:r>
          <a:r>
            <a:rPr lang="en-GB" sz="800" b="0" i="0" strike="noStrike">
              <a:solidFill>
                <a:srgbClr val="000000"/>
              </a:solidFill>
              <a:latin typeface="Arial"/>
              <a:cs typeface="Arial"/>
            </a:rPr>
            <a:t>in the comments box at the foot of the form. </a:t>
          </a:r>
        </a:p>
        <a:p>
          <a:pPr algn="l" rtl="0">
            <a:defRPr sz="1000"/>
          </a:pPr>
          <a:endParaRPr lang="en-GB" sz="800" b="0" i="0" strike="noStrike">
            <a:solidFill>
              <a:srgbClr val="000000"/>
            </a:solidFill>
            <a:latin typeface="Arial"/>
            <a:cs typeface="Arial"/>
          </a:endParaRPr>
        </a:p>
        <a:p>
          <a:pPr algn="l" rtl="0">
            <a:lnSpc>
              <a:spcPts val="800"/>
            </a:lnSpc>
            <a:defRPr sz="1000"/>
          </a:pPr>
          <a:r>
            <a:rPr lang="en-GB" sz="800" b="0" i="0" strike="noStrike">
              <a:solidFill>
                <a:srgbClr val="000000"/>
              </a:solidFill>
              <a:latin typeface="Arial"/>
              <a:cs typeface="Arial"/>
            </a:rPr>
            <a:t>10. E-mail the spreadsheet to all the relevant Fisheries Administrations, which are:-</a:t>
          </a:r>
        </a:p>
        <a:p>
          <a:pPr algn="l" rtl="0">
            <a:defRPr sz="1000"/>
          </a:pPr>
          <a:endParaRPr lang="en-GB" sz="800" b="0" i="0" strike="noStrike">
            <a:solidFill>
              <a:srgbClr val="000000"/>
            </a:solidFill>
            <a:latin typeface="Arial"/>
            <a:cs typeface="Arial"/>
          </a:endParaRPr>
        </a:p>
        <a:p>
          <a:pPr algn="l" rtl="0">
            <a:lnSpc>
              <a:spcPts val="800"/>
            </a:lnSpc>
            <a:defRPr sz="1000"/>
          </a:pPr>
          <a:r>
            <a:rPr lang="en-GB" sz="800" b="0" i="0" strike="noStrike">
              <a:solidFill>
                <a:srgbClr val="000000"/>
              </a:solidFill>
              <a:latin typeface="Arial"/>
              <a:cs typeface="Arial"/>
            </a:rPr>
            <a:t>Marine Management Organisation (MMO) - where swap involves English groups only</a:t>
          </a:r>
        </a:p>
        <a:p>
          <a:pPr algn="l" rtl="0">
            <a:lnSpc>
              <a:spcPts val="800"/>
            </a:lnSpc>
            <a:defRPr sz="1000"/>
          </a:pPr>
          <a:r>
            <a:rPr lang="en-GB" sz="800" b="0" i="0" strike="noStrike">
              <a:solidFill>
                <a:srgbClr val="000000"/>
              </a:solidFill>
              <a:latin typeface="Arial"/>
              <a:cs typeface="Arial"/>
            </a:rPr>
            <a:t>Welsh Government - where swap involves Welsh groups only</a:t>
          </a:r>
        </a:p>
        <a:p>
          <a:pPr algn="l" rtl="0">
            <a:defRPr sz="1000"/>
          </a:pPr>
          <a:r>
            <a:rPr lang="en-GB" sz="800" b="0" i="0" strike="noStrike">
              <a:solidFill>
                <a:sysClr val="windowText" lastClr="000000"/>
              </a:solidFill>
              <a:latin typeface="Arial"/>
              <a:cs typeface="Arial"/>
            </a:rPr>
            <a:t>Marine Scotland </a:t>
          </a:r>
          <a:r>
            <a:rPr lang="en-GB" sz="800" b="0" i="0" strike="noStrike">
              <a:solidFill>
                <a:srgbClr val="000000"/>
              </a:solidFill>
              <a:latin typeface="Arial"/>
              <a:cs typeface="Arial"/>
            </a:rPr>
            <a:t>- where swap involves Scottish groups only</a:t>
          </a:r>
        </a:p>
        <a:p>
          <a:pPr algn="l" rtl="0">
            <a:lnSpc>
              <a:spcPts val="800"/>
            </a:lnSpc>
            <a:defRPr sz="1000"/>
          </a:pPr>
          <a:r>
            <a:rPr lang="en-GB" sz="800" b="0" i="0" strike="noStrike">
              <a:solidFill>
                <a:srgbClr val="000000"/>
              </a:solidFill>
              <a:latin typeface="Arial"/>
              <a:cs typeface="Arial"/>
            </a:rPr>
            <a:t>Department of Agriculture, Environment and Rural Affairs (DAERA) - where swap involves Northern Ireland groups only</a:t>
          </a:r>
        </a:p>
        <a:p>
          <a:pPr algn="l" rtl="0">
            <a:defRPr sz="1000"/>
          </a:pPr>
          <a:endParaRPr lang="en-GB" sz="800" b="0" i="0" strike="noStrike">
            <a:solidFill>
              <a:srgbClr val="000000"/>
            </a:solidFill>
            <a:latin typeface="Arial"/>
            <a:cs typeface="Arial"/>
          </a:endParaRPr>
        </a:p>
        <a:p>
          <a:pPr algn="l" rtl="0">
            <a:lnSpc>
              <a:spcPts val="800"/>
            </a:lnSpc>
            <a:defRPr sz="1000"/>
          </a:pPr>
          <a:r>
            <a:rPr lang="en-GB" sz="800" b="0" i="0" strike="noStrike">
              <a:solidFill>
                <a:srgbClr val="000000"/>
              </a:solidFill>
              <a:latin typeface="Arial"/>
              <a:cs typeface="Arial"/>
            </a:rPr>
            <a:t>Where</a:t>
          </a:r>
          <a:r>
            <a:rPr lang="en-GB" sz="800" b="0" i="0" strike="noStrike" baseline="0">
              <a:solidFill>
                <a:srgbClr val="000000"/>
              </a:solidFill>
              <a:latin typeface="Arial"/>
              <a:cs typeface="Arial"/>
            </a:rPr>
            <a:t> more than one Fisheries Administration is involved then e-mail the spreadsheet to both Administrations, e.g. to</a:t>
          </a:r>
          <a:endParaRPr lang="en-GB" sz="800" b="0" i="0" strike="noStrike">
            <a:solidFill>
              <a:srgbClr val="000000"/>
            </a:solidFill>
            <a:latin typeface="Arial"/>
            <a:cs typeface="Arial"/>
          </a:endParaRPr>
        </a:p>
        <a:p>
          <a:pPr algn="l" rtl="0">
            <a:defRPr sz="1000"/>
          </a:pPr>
          <a:r>
            <a:rPr lang="en-GB" sz="800" b="0" i="0" strike="noStrike">
              <a:solidFill>
                <a:srgbClr val="000000"/>
              </a:solidFill>
              <a:latin typeface="Arial"/>
              <a:cs typeface="Arial"/>
            </a:rPr>
            <a:t>MMO and Marine Scotland</a:t>
          </a:r>
          <a:r>
            <a:rPr lang="en-GB" sz="800" b="0" i="0" strike="noStrike" baseline="0">
              <a:solidFill>
                <a:srgbClr val="000000"/>
              </a:solidFill>
              <a:latin typeface="Arial"/>
              <a:cs typeface="Arial"/>
            </a:rPr>
            <a:t> </a:t>
          </a:r>
          <a:r>
            <a:rPr lang="en-GB" sz="800" b="0" i="0" strike="noStrike">
              <a:solidFill>
                <a:srgbClr val="000000"/>
              </a:solidFill>
              <a:latin typeface="Arial"/>
              <a:cs typeface="Arial"/>
            </a:rPr>
            <a:t>where swap involves English and Scottish groups</a:t>
          </a:r>
        </a:p>
        <a:p>
          <a:pPr algn="l" rtl="0">
            <a:defRPr sz="1000"/>
          </a:pPr>
          <a:endParaRPr lang="en-GB" sz="800" b="0" i="0" strike="noStrike">
            <a:solidFill>
              <a:srgbClr val="000000"/>
            </a:solidFill>
            <a:latin typeface="Arial"/>
            <a:cs typeface="Arial"/>
          </a:endParaRPr>
        </a:p>
        <a:p>
          <a:pPr algn="l" rtl="0">
            <a:lnSpc>
              <a:spcPts val="700"/>
            </a:lnSpc>
            <a:defRPr sz="1000"/>
          </a:pPr>
          <a:r>
            <a:rPr lang="en-GB" sz="800" b="0" i="0" strike="noStrike">
              <a:solidFill>
                <a:srgbClr val="000000"/>
              </a:solidFill>
              <a:latin typeface="Arial"/>
              <a:cs typeface="Arial"/>
            </a:rPr>
            <a:t>The email addresses are</a:t>
          </a:r>
        </a:p>
        <a:p>
          <a:pPr rtl="0"/>
          <a:r>
            <a:rPr lang="en-GB" sz="800" b="0" i="0">
              <a:effectLst/>
              <a:latin typeface="Arial" panose="020B0604020202020204" pitchFamily="34" charset="0"/>
              <a:ea typeface="+mn-ea"/>
              <a:cs typeface="Arial" panose="020B0604020202020204" pitchFamily="34" charset="0"/>
            </a:rPr>
            <a:t>MMO 	quotaswap.dqs@marinemanagement.org.uk</a:t>
          </a:r>
          <a:endParaRPr lang="en-GB" sz="800">
            <a:effectLst/>
            <a:latin typeface="Arial" panose="020B0604020202020204" pitchFamily="34" charset="0"/>
            <a:cs typeface="Arial" panose="020B0604020202020204" pitchFamily="34" charset="0"/>
          </a:endParaRPr>
        </a:p>
        <a:p>
          <a:pPr rtl="0"/>
          <a:r>
            <a:rPr lang="en-GB" sz="800" b="0" i="0">
              <a:effectLst/>
              <a:latin typeface="Arial" panose="020B0604020202020204" pitchFamily="34" charset="0"/>
              <a:ea typeface="+mn-ea"/>
              <a:cs typeface="Arial" panose="020B0604020202020204" pitchFamily="34" charset="0"/>
            </a:rPr>
            <a:t>Welsh Government 	Barrie.john</a:t>
          </a:r>
          <a:r>
            <a:rPr lang="en-GB" sz="800" b="0" i="0" baseline="0">
              <a:effectLst/>
              <a:latin typeface="Arial" panose="020B0604020202020204" pitchFamily="34" charset="0"/>
              <a:ea typeface="+mn-ea"/>
              <a:cs typeface="Arial" panose="020B0604020202020204" pitchFamily="34" charset="0"/>
            </a:rPr>
            <a:t>@gov.wales</a:t>
          </a:r>
          <a:endParaRPr lang="en-GB" sz="800">
            <a:effectLst/>
            <a:latin typeface="Arial" panose="020B0604020202020204" pitchFamily="34" charset="0"/>
            <a:cs typeface="Arial" panose="020B0604020202020204" pitchFamily="34" charset="0"/>
          </a:endParaRPr>
        </a:p>
        <a:p>
          <a:pPr rtl="0"/>
          <a:r>
            <a:rPr lang="en-GB" sz="800" b="0" i="0">
              <a:effectLst/>
              <a:latin typeface="Arial" panose="020B0604020202020204" pitchFamily="34" charset="0"/>
              <a:ea typeface="+mn-ea"/>
              <a:cs typeface="Arial" panose="020B0604020202020204" pitchFamily="34" charset="0"/>
            </a:rPr>
            <a:t>Marine Scotland 	quotaswaps@gov.scot</a:t>
          </a:r>
          <a:endParaRPr lang="en-GB" sz="800">
            <a:effectLst/>
            <a:latin typeface="Arial" panose="020B0604020202020204" pitchFamily="34" charset="0"/>
            <a:cs typeface="Arial" panose="020B0604020202020204" pitchFamily="34" charset="0"/>
          </a:endParaRPr>
        </a:p>
        <a:p>
          <a:pPr rtl="0" eaLnBrk="1" fontAlgn="auto" latinLnBrk="0" hangingPunct="1"/>
          <a:r>
            <a:rPr lang="en-GB" sz="800" b="0" i="0">
              <a:effectLst/>
              <a:latin typeface="Arial" panose="020B0604020202020204" pitchFamily="34" charset="0"/>
              <a:ea typeface="+mn-ea"/>
              <a:cs typeface="Arial" panose="020B0604020202020204" pitchFamily="34" charset="0"/>
            </a:rPr>
            <a:t>DAERA 	quotaswaps.fisheries@daera-ni.gov.uk</a:t>
          </a:r>
          <a:endParaRPr lang="en-GB" sz="800">
            <a:effectLst/>
            <a:latin typeface="Arial" panose="020B0604020202020204" pitchFamily="34" charset="0"/>
            <a:cs typeface="Arial" panose="020B0604020202020204" pitchFamily="34" charset="0"/>
          </a:endParaRPr>
        </a:p>
        <a:p>
          <a:pPr algn="l" rtl="0">
            <a:defRPr sz="1000"/>
          </a:pPr>
          <a:r>
            <a:rPr lang="en-GB" sz="800" b="0" i="0" strike="noStrike">
              <a:solidFill>
                <a:srgbClr val="000000"/>
              </a:solidFill>
              <a:latin typeface="Arial"/>
              <a:cs typeface="Arial"/>
            </a:rPr>
            <a:t>	</a:t>
          </a:r>
        </a:p>
        <a:p>
          <a:pPr algn="l" rtl="0">
            <a:lnSpc>
              <a:spcPts val="600"/>
            </a:lnSpc>
            <a:defRPr sz="1000"/>
          </a:pPr>
          <a:endParaRPr lang="en-GB" sz="800" b="0" i="0" strike="noStrike">
            <a:solidFill>
              <a:srgbClr val="000000"/>
            </a:solidFill>
            <a:latin typeface="Arial"/>
            <a:cs typeface="Arial"/>
          </a:endParaRPr>
        </a:p>
      </xdr:txBody>
    </xdr:sp>
    <xdr:clientData/>
  </xdr:twoCellAnchor>
  <xdr:twoCellAnchor>
    <xdr:from>
      <xdr:col>0</xdr:col>
      <xdr:colOff>0</xdr:colOff>
      <xdr:row>55</xdr:row>
      <xdr:rowOff>41275</xdr:rowOff>
    </xdr:from>
    <xdr:to>
      <xdr:col>20</xdr:col>
      <xdr:colOff>116163</xdr:colOff>
      <xdr:row>67</xdr:row>
      <xdr:rowOff>50802</xdr:rowOff>
    </xdr:to>
    <xdr:sp macro="" textlink="">
      <xdr:nvSpPr>
        <xdr:cNvPr id="5128" name="Text Box 8">
          <a:extLst>
            <a:ext uri="{FF2B5EF4-FFF2-40B4-BE49-F238E27FC236}">
              <a16:creationId xmlns:a16="http://schemas.microsoft.com/office/drawing/2014/main" id="{00000000-0008-0000-0100-000008140000}"/>
            </a:ext>
          </a:extLst>
        </xdr:cNvPr>
        <xdr:cNvSpPr txBox="1">
          <a:spLocks noChangeArrowheads="1"/>
        </xdr:cNvSpPr>
      </xdr:nvSpPr>
      <xdr:spPr bwMode="auto">
        <a:xfrm>
          <a:off x="0" y="10487025"/>
          <a:ext cx="5648325" cy="19431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800" b="0" i="0" strike="noStrike">
              <a:solidFill>
                <a:srgbClr val="000000"/>
              </a:solidFill>
              <a:latin typeface="Arial"/>
              <a:cs typeface="Arial"/>
            </a:rPr>
            <a:t>10.  The Fishery Administration(s) will give the swap a departmental swap number.</a:t>
          </a:r>
        </a:p>
        <a:p>
          <a:pPr algn="l" rtl="0">
            <a:defRPr sz="1000"/>
          </a:pPr>
          <a:endParaRPr lang="en-GB" sz="800" b="0" i="0" strike="noStrike">
            <a:solidFill>
              <a:srgbClr val="000000"/>
            </a:solidFill>
            <a:latin typeface="Arial"/>
            <a:cs typeface="Arial"/>
          </a:endParaRPr>
        </a:p>
        <a:p>
          <a:pPr algn="l" rtl="0">
            <a:defRPr sz="1000"/>
          </a:pPr>
          <a:r>
            <a:rPr lang="en-GB" sz="800" b="0" i="0" strike="noStrike">
              <a:solidFill>
                <a:srgbClr val="000000"/>
              </a:solidFill>
              <a:latin typeface="Arial"/>
              <a:cs typeface="Arial"/>
            </a:rPr>
            <a:t>11.  If the swap is not approved, they will get in touch with both groups.  FAs should check that swaps involving 'of which' stocks only do not leave groups with more quota in the 'of which' stock than exists in the main stock.</a:t>
          </a:r>
        </a:p>
        <a:p>
          <a:pPr algn="l" rtl="0">
            <a:defRPr sz="1000"/>
          </a:pPr>
          <a:endParaRPr lang="en-GB" sz="800" b="0" i="0" strike="noStrike">
            <a:solidFill>
              <a:srgbClr val="000000"/>
            </a:solidFill>
            <a:latin typeface="Arial"/>
            <a:cs typeface="Arial"/>
          </a:endParaRPr>
        </a:p>
        <a:p>
          <a:pPr algn="l" rtl="0">
            <a:defRPr sz="1000"/>
          </a:pPr>
          <a:r>
            <a:rPr lang="en-GB" sz="800" b="0" i="0" strike="noStrike">
              <a:solidFill>
                <a:srgbClr val="000000"/>
              </a:solidFill>
              <a:latin typeface="Arial"/>
              <a:cs typeface="Arial"/>
            </a:rPr>
            <a:t>12.  If the swap is agreed, they will complete the 'MMO/Welsh Government/Marine Scotland/DAERA authorisation' and 'Date' boxes and add comments where </a:t>
          </a:r>
          <a:r>
            <a:rPr lang="en-GB" sz="800" b="0" i="0" strike="noStrike">
              <a:solidFill>
                <a:sysClr val="windowText" lastClr="000000"/>
              </a:solidFill>
              <a:latin typeface="Arial"/>
              <a:cs typeface="Arial"/>
            </a:rPr>
            <a:t>necessary. The swap will be processed and the spreadsheet will be e-mailed back to both groups involved.</a:t>
          </a:r>
          <a:r>
            <a:rPr lang="en-GB" sz="800" b="0" i="0" strike="noStrike" baseline="0">
              <a:solidFill>
                <a:sysClr val="windowText" lastClr="000000"/>
              </a:solidFill>
              <a:latin typeface="Arial"/>
              <a:cs typeface="Arial"/>
            </a:rPr>
            <a:t> </a:t>
          </a:r>
          <a:r>
            <a:rPr lang="en-GB" sz="800" b="0" i="0" strike="noStrike">
              <a:solidFill>
                <a:srgbClr val="000000"/>
              </a:solidFill>
              <a:latin typeface="Arial"/>
              <a:cs typeface="Arial"/>
            </a:rPr>
            <a:t>If, having submitted a signed swap form to Administrations, a group does not receive confirmation of the swap within two weeks, it should contact Fisheries Administrations to ensure that the form has been received.</a:t>
          </a:r>
          <a:endParaRPr lang="en-GB" sz="800" b="0" i="0" strike="noStrike">
            <a:solidFill>
              <a:srgbClr val="FF0000"/>
            </a:solidFill>
            <a:latin typeface="Arial"/>
            <a:cs typeface="Arial"/>
          </a:endParaRPr>
        </a:p>
        <a:p>
          <a:pPr algn="l" rtl="0">
            <a:defRPr sz="1000"/>
          </a:pPr>
          <a:endParaRPr lang="en-GB" sz="800" b="0" i="0" strike="noStrike">
            <a:solidFill>
              <a:srgbClr val="000000"/>
            </a:solidFill>
            <a:latin typeface="Arial"/>
            <a:cs typeface="Arial"/>
          </a:endParaRPr>
        </a:p>
        <a:p>
          <a:pPr algn="l" rtl="0">
            <a:defRPr sz="1000"/>
          </a:pPr>
          <a:r>
            <a:rPr lang="en-GB" sz="800" b="0" i="0" strike="noStrike">
              <a:solidFill>
                <a:srgbClr val="000000"/>
              </a:solidFill>
              <a:latin typeface="Arial"/>
              <a:cs typeface="Arial"/>
            </a:rPr>
            <a:t> </a:t>
          </a:r>
        </a:p>
        <a:p>
          <a:pPr algn="l" rtl="0">
            <a:defRPr sz="1000"/>
          </a:pPr>
          <a:r>
            <a:rPr lang="en-GB" sz="800" b="0" i="0" strike="noStrike">
              <a:solidFill>
                <a:srgbClr val="000000"/>
              </a:solidFill>
              <a:latin typeface="Arial"/>
              <a:cs typeface="Arial"/>
            </a:rPr>
            <a:t>13.  On receipt of the e-mail, both groups should check the data against their saved spreadsheet.  If the information is correct, no further action is necessary. </a:t>
          </a:r>
          <a:r>
            <a:rPr lang="en-GB" sz="800" b="0" i="0" strike="noStrike">
              <a:solidFill>
                <a:srgbClr val="FF0000"/>
              </a:solidFill>
              <a:latin typeface="Arial"/>
              <a:cs typeface="Arial"/>
            </a:rPr>
            <a:t> </a:t>
          </a:r>
          <a:r>
            <a:rPr lang="en-GB" sz="800" b="0" i="0" strike="noStrike">
              <a:solidFill>
                <a:srgbClr val="000000"/>
              </a:solidFill>
              <a:latin typeface="Arial"/>
              <a:cs typeface="Arial"/>
            </a:rPr>
            <a:t>If it is not, you should contact your Fishery Administration as soon as possible.</a:t>
          </a:r>
        </a:p>
        <a:p>
          <a:pPr algn="l" rtl="0">
            <a:defRPr sz="1000"/>
          </a:pPr>
          <a:endParaRPr lang="en-GB" sz="800" b="0" i="0" strike="noStrike">
            <a:solidFill>
              <a:srgbClr val="000000"/>
            </a:solidFill>
            <a:latin typeface="Arial"/>
            <a:cs typeface="Arial"/>
          </a:endParaRPr>
        </a:p>
      </xdr:txBody>
    </xdr:sp>
    <xdr:clientData/>
  </xdr:twoCellAnchor>
  <xdr:twoCellAnchor>
    <xdr:from>
      <xdr:col>0</xdr:col>
      <xdr:colOff>15875</xdr:colOff>
      <xdr:row>67</xdr:row>
      <xdr:rowOff>93980</xdr:rowOff>
    </xdr:from>
    <xdr:to>
      <xdr:col>20</xdr:col>
      <xdr:colOff>15875</xdr:colOff>
      <xdr:row>71</xdr:row>
      <xdr:rowOff>97498</xdr:rowOff>
    </xdr:to>
    <xdr:sp macro="" textlink="">
      <xdr:nvSpPr>
        <xdr:cNvPr id="5129" name="Text Box 9">
          <a:extLst>
            <a:ext uri="{FF2B5EF4-FFF2-40B4-BE49-F238E27FC236}">
              <a16:creationId xmlns:a16="http://schemas.microsoft.com/office/drawing/2014/main" id="{00000000-0008-0000-0100-000009140000}"/>
            </a:ext>
          </a:extLst>
        </xdr:cNvPr>
        <xdr:cNvSpPr txBox="1">
          <a:spLocks noChangeArrowheads="1"/>
        </xdr:cNvSpPr>
      </xdr:nvSpPr>
      <xdr:spPr bwMode="auto">
        <a:xfrm>
          <a:off x="9525" y="11523345"/>
          <a:ext cx="5181600" cy="638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800" b="0" i="0" strike="noStrike">
              <a:solidFill>
                <a:srgbClr val="000000"/>
              </a:solidFill>
              <a:latin typeface="Arial"/>
              <a:cs typeface="Arial"/>
            </a:rPr>
            <a:t>14.  If you encounter problems using the system, please contact MMO (Alison</a:t>
          </a:r>
          <a:r>
            <a:rPr lang="en-GB" sz="800" b="0" i="0" strike="noStrike" baseline="0">
              <a:solidFill>
                <a:srgbClr val="000000"/>
              </a:solidFill>
              <a:latin typeface="Arial"/>
              <a:cs typeface="Arial"/>
            </a:rPr>
            <a:t> Bourne or Caroline Hudson</a:t>
          </a:r>
          <a:r>
            <a:rPr lang="en-GB" sz="800" b="0" i="0" strike="noStrike">
              <a:solidFill>
                <a:sysClr val="windowText" lastClr="000000"/>
              </a:solidFill>
              <a:latin typeface="Arial"/>
              <a:cs typeface="Arial"/>
            </a:rPr>
            <a:t>), Welsh Government (Barrie</a:t>
          </a:r>
          <a:r>
            <a:rPr lang="en-GB" sz="800" b="0" i="0" strike="noStrike" baseline="0">
              <a:solidFill>
                <a:sysClr val="windowText" lastClr="000000"/>
              </a:solidFill>
              <a:latin typeface="Arial"/>
              <a:cs typeface="Arial"/>
            </a:rPr>
            <a:t> John</a:t>
          </a:r>
          <a:r>
            <a:rPr lang="en-GB" sz="800" b="0" i="0" strike="noStrike">
              <a:solidFill>
                <a:sysClr val="windowText" lastClr="000000"/>
              </a:solidFill>
              <a:latin typeface="Arial"/>
              <a:cs typeface="Arial"/>
            </a:rPr>
            <a:t>), </a:t>
          </a:r>
          <a:r>
            <a:rPr lang="en-GB" sz="800" b="0" i="0" strike="noStrike">
              <a:solidFill>
                <a:srgbClr val="000000"/>
              </a:solidFill>
              <a:latin typeface="Arial"/>
              <a:cs typeface="Arial"/>
            </a:rPr>
            <a:t>Marine Scotland (Ross Parker) or DAERA (Laura Rose).</a:t>
          </a:r>
        </a:p>
        <a:p>
          <a:pPr algn="l" rtl="0">
            <a:defRPr sz="1000"/>
          </a:pPr>
          <a:endParaRPr lang="en-GB" sz="800" b="0" i="0" strike="noStrike">
            <a:solidFill>
              <a:srgbClr val="000000"/>
            </a:solidFill>
            <a:latin typeface="Arial"/>
            <a:cs typeface="Arial"/>
          </a:endParaRPr>
        </a:p>
        <a:p>
          <a:pPr algn="l" rtl="0">
            <a:defRPr sz="1000"/>
          </a:pPr>
          <a:r>
            <a:rPr lang="en-GB" sz="1000" b="1" i="0" strike="noStrike">
              <a:solidFill>
                <a:srgbClr val="000000"/>
              </a:solidFill>
              <a:latin typeface="Arial"/>
              <a:cs typeface="Arial"/>
            </a:rPr>
            <a:t>Contact details</a:t>
          </a:r>
          <a:endParaRPr lang="en-GB" sz="800" b="0" i="0" strike="noStrike">
            <a:solidFill>
              <a:srgbClr val="000000"/>
            </a:solidFill>
            <a:latin typeface="Arial"/>
            <a:cs typeface="Arial"/>
          </a:endParaRPr>
        </a:p>
      </xdr:txBody>
    </xdr:sp>
    <xdr:clientData/>
  </xdr:twoCellAnchor>
  <xdr:twoCellAnchor editAs="oneCell">
    <xdr:from>
      <xdr:col>0</xdr:col>
      <xdr:colOff>0</xdr:colOff>
      <xdr:row>20</xdr:row>
      <xdr:rowOff>1814</xdr:rowOff>
    </xdr:from>
    <xdr:to>
      <xdr:col>20</xdr:col>
      <xdr:colOff>0</xdr:colOff>
      <xdr:row>24</xdr:row>
      <xdr:rowOff>2013</xdr:rowOff>
    </xdr:to>
    <xdr:sp macro="" textlink="">
      <xdr:nvSpPr>
        <xdr:cNvPr id="5130" name="Text Box 10">
          <a:extLst>
            <a:ext uri="{FF2B5EF4-FFF2-40B4-BE49-F238E27FC236}">
              <a16:creationId xmlns:a16="http://schemas.microsoft.com/office/drawing/2014/main" id="{00000000-0008-0000-0100-00000A140000}"/>
            </a:ext>
          </a:extLst>
        </xdr:cNvPr>
        <xdr:cNvSpPr txBox="1">
          <a:spLocks noChangeArrowheads="1"/>
        </xdr:cNvSpPr>
      </xdr:nvSpPr>
      <xdr:spPr bwMode="auto">
        <a:xfrm>
          <a:off x="0" y="3400425"/>
          <a:ext cx="5524500" cy="6096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800" b="0" i="0" strike="noStrike">
              <a:solidFill>
                <a:srgbClr val="000000"/>
              </a:solidFill>
              <a:latin typeface="Arial"/>
              <a:cs typeface="Arial"/>
            </a:rPr>
            <a:t>4. If your swap involves</a:t>
          </a:r>
          <a:r>
            <a:rPr lang="en-GB" sz="800" b="0" i="0" strike="noStrike" baseline="0">
              <a:solidFill>
                <a:srgbClr val="000000"/>
              </a:solidFill>
              <a:latin typeface="Arial"/>
              <a:cs typeface="Arial"/>
            </a:rPr>
            <a:t> Mackerel Western</a:t>
          </a:r>
          <a:r>
            <a:rPr lang="en-GB" sz="800" b="0" i="0" strike="noStrike">
              <a:solidFill>
                <a:srgbClr val="FF0000"/>
              </a:solidFill>
              <a:latin typeface="Arial"/>
              <a:cs typeface="Arial"/>
            </a:rPr>
            <a:t> </a:t>
          </a:r>
          <a:r>
            <a:rPr lang="en-GB" sz="800" b="0" i="0" strike="noStrike">
              <a:solidFill>
                <a:srgbClr val="000000"/>
              </a:solidFill>
              <a:latin typeface="Arial"/>
              <a:cs typeface="Arial"/>
            </a:rPr>
            <a:t>which can be taken in IVa between 1 September to 31 December and 1 January to 15 February please ensure that you complete the </a:t>
          </a:r>
          <a:r>
            <a:rPr lang="en-GB" sz="800" b="0" i="0" strike="noStrike">
              <a:solidFill>
                <a:sysClr val="windowText" lastClr="000000"/>
              </a:solidFill>
              <a:latin typeface="Arial"/>
              <a:cs typeface="Arial"/>
            </a:rPr>
            <a:t>'MAC/*4A-UK'</a:t>
          </a:r>
          <a:r>
            <a:rPr lang="en-GB" sz="800" b="0" i="0" strike="noStrike">
              <a:solidFill>
                <a:srgbClr val="FF0000"/>
              </a:solidFill>
              <a:latin typeface="Arial"/>
              <a:cs typeface="Arial"/>
            </a:rPr>
            <a:t> </a:t>
          </a:r>
          <a:r>
            <a:rPr lang="en-GB" sz="800" b="0" i="0" strike="noStrike">
              <a:solidFill>
                <a:srgbClr val="000000"/>
              </a:solidFill>
              <a:latin typeface="Arial"/>
              <a:cs typeface="Arial"/>
            </a:rPr>
            <a:t>stock on the form.</a:t>
          </a:r>
        </a:p>
        <a:p>
          <a:pPr algn="l" rtl="0">
            <a:defRPr sz="1000"/>
          </a:pPr>
          <a:endParaRPr lang="en-GB" sz="800" b="0" i="0" strike="noStrike">
            <a:solidFill>
              <a:sysClr val="windowText" lastClr="000000"/>
            </a:solidFill>
            <a:latin typeface="Arial"/>
            <a:cs typeface="Arial"/>
          </a:endParaRPr>
        </a:p>
        <a:p>
          <a:pPr algn="l" rtl="0">
            <a:lnSpc>
              <a:spcPts val="800"/>
            </a:lnSpc>
            <a:defRPr sz="1000"/>
          </a:pPr>
          <a:r>
            <a:rPr lang="en-GB" sz="800" b="0" i="0" strike="noStrike">
              <a:solidFill>
                <a:schemeClr val="bg1"/>
              </a:solidFill>
              <a:latin typeface="Arial"/>
              <a:cs typeface="Arial"/>
            </a:rPr>
            <a:t>Please also ensure that when you swap Mackerel North Sea that you select 'NS IVbc Mackerel' if it is your intention to swap that element from your Mackerel IIIa IVbc quota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ites/TEMP/swap35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k000034\AppData\Local\Microsoft\Windows\INetCache\Content.Outlook\WL188Z05\DQS_new_draft%20(002).xlsx" TargetMode="External"/><Relationship Id="rId1" Type="http://schemas.openxmlformats.org/officeDocument/2006/relationships/externalLinkPath" Target="file:///C:\Users\mk000034\AppData\Local\Microsoft\Windows\INetCache\Content.Outlook\WL188Z05\DQS_new_draft%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E-Swap"/>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des"/>
      <sheetName val="E-swap"/>
      <sheetName val="Draft"/>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mailto:scarborough@marinemanagement.org.uk" TargetMode="External"/><Relationship Id="rId3" Type="http://schemas.openxmlformats.org/officeDocument/2006/relationships/hyperlink" Target="mailto:hastings@marinemanagement.org.uk" TargetMode="External"/><Relationship Id="rId7" Type="http://schemas.openxmlformats.org/officeDocument/2006/relationships/hyperlink" Target="mailto:poole@marinemanagement.org.uk" TargetMode="External"/><Relationship Id="rId2" Type="http://schemas.openxmlformats.org/officeDocument/2006/relationships/hyperlink" Target="mailto:grimsby@marinemanagement.org.uk" TargetMode="External"/><Relationship Id="rId1" Type="http://schemas.openxmlformats.org/officeDocument/2006/relationships/hyperlink" Target="mailto:brixham@marinemanagement.org.uk" TargetMode="External"/><Relationship Id="rId6" Type="http://schemas.openxmlformats.org/officeDocument/2006/relationships/hyperlink" Target="mailto:plymouth@marinemanagement.org.uk" TargetMode="External"/><Relationship Id="rId5" Type="http://schemas.openxmlformats.org/officeDocument/2006/relationships/hyperlink" Target="mailto:western@marinemanagement.org.uk" TargetMode="External"/><Relationship Id="rId4" Type="http://schemas.openxmlformats.org/officeDocument/2006/relationships/hyperlink" Target="mailto:lowestoft@marinemanagement.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68"/>
  <sheetViews>
    <sheetView showGridLines="0" tabSelected="1" zoomScaleNormal="100" workbookViewId="0">
      <selection activeCell="D14" sqref="D14"/>
    </sheetView>
  </sheetViews>
  <sheetFormatPr defaultColWidth="0" defaultRowHeight="12.75" zeroHeight="1" x14ac:dyDescent="0.2"/>
  <cols>
    <col min="1" max="1" width="4.1640625" style="32" customWidth="1"/>
    <col min="2" max="2" width="8.1640625" style="11" bestFit="1" customWidth="1"/>
    <col min="3" max="3" width="2" style="11" customWidth="1"/>
    <col min="4" max="4" width="17.83203125" style="11" customWidth="1"/>
    <col min="5" max="5" width="57.33203125" style="11" customWidth="1"/>
    <col min="6" max="7" width="12.6640625" style="11" customWidth="1"/>
    <col min="8" max="8" width="13.6640625" style="11" customWidth="1"/>
    <col min="9" max="9" width="13" style="11" customWidth="1"/>
    <col min="10" max="10" width="4.5" style="42" customWidth="1"/>
    <col min="11" max="11" width="5.6640625" style="42" customWidth="1"/>
    <col min="12" max="12" width="7.1640625" style="42" customWidth="1"/>
    <col min="13" max="13" width="7.1640625" style="7" hidden="1" customWidth="1"/>
    <col min="14" max="14" width="10.5" style="7" hidden="1" customWidth="1"/>
    <col min="15" max="16384" width="9.1640625" style="7" hidden="1"/>
  </cols>
  <sheetData>
    <row r="1" spans="1:12" ht="20.25" x14ac:dyDescent="0.3">
      <c r="A1" s="45" t="s">
        <v>0</v>
      </c>
      <c r="B1" s="31"/>
      <c r="C1" s="31"/>
      <c r="D1" s="31"/>
      <c r="E1" s="31"/>
      <c r="F1" s="31"/>
      <c r="G1" s="31"/>
      <c r="H1" s="31"/>
      <c r="I1" s="31"/>
      <c r="J1" s="31"/>
      <c r="K1" s="31"/>
      <c r="L1" s="31"/>
    </row>
    <row r="2" spans="1:12" x14ac:dyDescent="0.2">
      <c r="A2" s="11"/>
      <c r="J2" s="11"/>
      <c r="K2" s="11"/>
      <c r="L2" s="54"/>
    </row>
    <row r="3" spans="1:12" ht="13.5" thickBot="1" x14ac:dyDescent="0.25">
      <c r="A3" s="54"/>
      <c r="J3" s="11"/>
      <c r="K3" s="11"/>
      <c r="L3" s="11"/>
    </row>
    <row r="4" spans="1:12" ht="27" thickBot="1" x14ac:dyDescent="0.45">
      <c r="A4" s="54"/>
      <c r="B4" s="46"/>
      <c r="H4" s="12" t="s">
        <v>1</v>
      </c>
      <c r="I4" s="13"/>
      <c r="J4" s="11"/>
      <c r="K4" s="11"/>
      <c r="L4" s="11"/>
    </row>
    <row r="5" spans="1:12" ht="15" x14ac:dyDescent="0.2">
      <c r="A5" s="54"/>
      <c r="H5" s="14" t="s">
        <v>2</v>
      </c>
      <c r="J5" s="11"/>
      <c r="K5" s="11"/>
      <c r="L5" s="11"/>
    </row>
    <row r="6" spans="1:12" ht="13.5" thickBot="1" x14ac:dyDescent="0.25">
      <c r="A6" s="54"/>
      <c r="I6" s="11" t="s">
        <v>3</v>
      </c>
      <c r="J6" s="11"/>
      <c r="K6" s="11"/>
      <c r="L6" s="11"/>
    </row>
    <row r="7" spans="1:12" ht="27" thickBot="1" x14ac:dyDescent="0.45">
      <c r="A7" s="54"/>
      <c r="B7" s="12" t="s">
        <v>4</v>
      </c>
      <c r="C7" s="190"/>
      <c r="D7" s="191"/>
      <c r="E7" s="192"/>
      <c r="G7" s="15"/>
      <c r="H7" s="30" t="s">
        <v>5</v>
      </c>
      <c r="I7" s="194"/>
      <c r="J7" s="195"/>
      <c r="K7" s="11"/>
      <c r="L7" s="11"/>
    </row>
    <row r="8" spans="1:12" ht="15" x14ac:dyDescent="0.2">
      <c r="A8" s="54"/>
      <c r="H8" s="14" t="s">
        <v>6</v>
      </c>
      <c r="I8" s="11" t="s">
        <v>3</v>
      </c>
      <c r="J8" s="11"/>
      <c r="K8" s="11"/>
      <c r="L8" s="11"/>
    </row>
    <row r="9" spans="1:12" ht="13.5" thickBot="1" x14ac:dyDescent="0.25">
      <c r="A9" s="54"/>
      <c r="J9" s="11"/>
      <c r="K9" s="11"/>
      <c r="L9" s="11"/>
    </row>
    <row r="10" spans="1:12" ht="27" thickBot="1" x14ac:dyDescent="0.45">
      <c r="A10" s="54"/>
      <c r="B10" s="12" t="s">
        <v>7</v>
      </c>
      <c r="C10" s="190"/>
      <c r="D10" s="191"/>
      <c r="E10" s="192"/>
      <c r="G10" s="15"/>
      <c r="H10" s="30" t="s">
        <v>8</v>
      </c>
      <c r="I10" s="194"/>
      <c r="J10" s="195"/>
      <c r="K10" s="11"/>
      <c r="L10" s="11"/>
    </row>
    <row r="11" spans="1:12" ht="15" x14ac:dyDescent="0.2">
      <c r="A11" s="54"/>
      <c r="H11" s="14" t="s">
        <v>9</v>
      </c>
      <c r="J11" s="11"/>
      <c r="K11" s="11"/>
      <c r="L11" s="11"/>
    </row>
    <row r="12" spans="1:12" x14ac:dyDescent="0.2">
      <c r="A12" s="54"/>
      <c r="J12" s="11"/>
      <c r="K12" s="11"/>
      <c r="L12" s="11"/>
    </row>
    <row r="13" spans="1:12" ht="16.5" thickBot="1" x14ac:dyDescent="0.3">
      <c r="A13" s="54"/>
      <c r="E13" s="16"/>
      <c r="F13" s="193" t="s">
        <v>4</v>
      </c>
      <c r="G13" s="193"/>
      <c r="H13" s="193" t="s">
        <v>7</v>
      </c>
      <c r="I13" s="193"/>
      <c r="J13" s="11"/>
      <c r="K13" s="11"/>
      <c r="L13" s="11"/>
    </row>
    <row r="14" spans="1:12" ht="31.5" x14ac:dyDescent="0.25">
      <c r="A14" s="54"/>
      <c r="C14" s="17"/>
      <c r="D14" s="47" t="str">
        <f>IF(AND(F14=H14,F14&lt;&gt;"",H14&lt;&gt;""),"POs must be different",IF(AND(F14="",H14=""),"",IF(OR(F14="",H14=""),"Specify both POs","")))</f>
        <v/>
      </c>
      <c r="E14" s="102" t="s">
        <v>10</v>
      </c>
      <c r="F14" s="96" t="str">
        <f>IF(ISBLANK(C7),"",C7)</f>
        <v/>
      </c>
      <c r="G14" s="19"/>
      <c r="H14" s="18" t="str">
        <f>IF(ISBLANK(C10),"",C10)</f>
        <v/>
      </c>
      <c r="I14" s="20"/>
      <c r="J14" s="11"/>
      <c r="K14" s="11"/>
      <c r="L14" s="11"/>
    </row>
    <row r="15" spans="1:12" ht="15.75" x14ac:dyDescent="0.25">
      <c r="A15" s="54"/>
      <c r="E15" s="103" t="s">
        <v>11</v>
      </c>
      <c r="F15" s="186"/>
      <c r="G15" s="187"/>
      <c r="H15" s="188"/>
      <c r="I15" s="189"/>
      <c r="J15" s="21"/>
      <c r="K15" s="21"/>
      <c r="L15" s="11"/>
    </row>
    <row r="16" spans="1:12" ht="15.75" x14ac:dyDescent="0.25">
      <c r="A16" s="54"/>
      <c r="E16" s="103" t="s">
        <v>12</v>
      </c>
      <c r="F16" s="97" t="s">
        <v>13</v>
      </c>
      <c r="G16" s="23"/>
      <c r="H16" s="22" t="s">
        <v>13</v>
      </c>
      <c r="I16" s="24"/>
      <c r="J16" s="11"/>
      <c r="K16" s="11"/>
      <c r="L16" s="11"/>
    </row>
    <row r="17" spans="1:12" ht="16.5" thickBot="1" x14ac:dyDescent="0.3">
      <c r="A17" s="54"/>
      <c r="E17" s="103"/>
      <c r="F17" s="98" t="s">
        <v>14</v>
      </c>
      <c r="G17" s="92" t="s">
        <v>15</v>
      </c>
      <c r="H17" s="25" t="s">
        <v>14</v>
      </c>
      <c r="I17" s="93" t="s">
        <v>15</v>
      </c>
      <c r="J17" s="11"/>
      <c r="K17" s="11"/>
      <c r="L17" s="11"/>
    </row>
    <row r="18" spans="1:12" ht="16.5" customHeight="1" x14ac:dyDescent="0.2">
      <c r="A18" s="54"/>
      <c r="D18" s="14" t="str">
        <f>IF(AND(NOT(ISBLANK(E19)),COUNTIF($E$18:$E$37,E19)&gt;1),"Duplicate","")</f>
        <v/>
      </c>
      <c r="E18" s="104"/>
      <c r="F18" s="99"/>
      <c r="G18" s="27"/>
      <c r="H18" s="94" t="str">
        <f t="shared" ref="H18:H23" si="0">IF(ISBLANK(G18),"",G18)</f>
        <v/>
      </c>
      <c r="I18" s="95" t="str">
        <f t="shared" ref="I18:I23" si="1">IF(ISBLANK(F18),"",F18)</f>
        <v/>
      </c>
      <c r="J18" s="181" t="str">
        <f>IF(AND(NOT(ISBLANK(E18)),SUM(F18:I18)=0),"Enter Value",IF(AND(ISBLANK(E18),SUM(F18:I18)&gt;0),"Enter Stock",""))</f>
        <v/>
      </c>
      <c r="K18" s="181"/>
      <c r="L18" s="55"/>
    </row>
    <row r="19" spans="1:12" ht="16.5" customHeight="1" x14ac:dyDescent="0.2">
      <c r="A19" s="54"/>
      <c r="D19" s="14" t="str">
        <f t="shared" ref="D19:D37" si="2">IF(AND(NOT(ISBLANK(E20)),COUNTIF($E$18:$E$37,E20)&gt;1),"Duplicate","")</f>
        <v/>
      </c>
      <c r="E19" s="105"/>
      <c r="F19" s="100"/>
      <c r="G19" s="28"/>
      <c r="H19" s="80" t="str">
        <f t="shared" si="0"/>
        <v/>
      </c>
      <c r="I19" s="81" t="str">
        <f t="shared" si="1"/>
        <v/>
      </c>
      <c r="J19" s="181" t="str">
        <f t="shared" ref="J19:J37" si="3">IF(AND(NOT(ISBLANK(E19)),SUM(F19:I19)=0),"Enter Value",IF(AND(ISBLANK(E19),SUM(F19:I19)&gt;0),"Enter Stock",""))</f>
        <v/>
      </c>
      <c r="K19" s="181"/>
      <c r="L19" s="55"/>
    </row>
    <row r="20" spans="1:12" ht="16.5" customHeight="1" x14ac:dyDescent="0.2">
      <c r="A20" s="54"/>
      <c r="D20" s="14" t="str">
        <f t="shared" si="2"/>
        <v/>
      </c>
      <c r="E20" s="105"/>
      <c r="F20" s="100"/>
      <c r="G20" s="28"/>
      <c r="H20" s="80" t="str">
        <f t="shared" si="0"/>
        <v/>
      </c>
      <c r="I20" s="81" t="str">
        <f t="shared" si="1"/>
        <v/>
      </c>
      <c r="J20" s="181" t="str">
        <f t="shared" si="3"/>
        <v/>
      </c>
      <c r="K20" s="181"/>
      <c r="L20" s="55"/>
    </row>
    <row r="21" spans="1:12" ht="16.5" customHeight="1" x14ac:dyDescent="0.2">
      <c r="A21" s="54"/>
      <c r="D21" s="14" t="str">
        <f t="shared" si="2"/>
        <v/>
      </c>
      <c r="E21" s="105"/>
      <c r="F21" s="100"/>
      <c r="G21" s="28"/>
      <c r="H21" s="80" t="str">
        <f>IF(ISBLANK(G21),"",G21)</f>
        <v/>
      </c>
      <c r="I21" s="81" t="str">
        <f t="shared" si="1"/>
        <v/>
      </c>
      <c r="J21" s="181" t="str">
        <f t="shared" si="3"/>
        <v/>
      </c>
      <c r="K21" s="181"/>
      <c r="L21" s="55"/>
    </row>
    <row r="22" spans="1:12" ht="16.5" customHeight="1" x14ac:dyDescent="0.2">
      <c r="A22" s="54"/>
      <c r="D22" s="14" t="str">
        <f t="shared" si="2"/>
        <v/>
      </c>
      <c r="E22" s="105"/>
      <c r="F22" s="100"/>
      <c r="G22" s="28"/>
      <c r="H22" s="80" t="str">
        <f t="shared" si="0"/>
        <v/>
      </c>
      <c r="I22" s="81" t="str">
        <f t="shared" si="1"/>
        <v/>
      </c>
      <c r="J22" s="181" t="str">
        <f t="shared" si="3"/>
        <v/>
      </c>
      <c r="K22" s="181"/>
      <c r="L22" s="55"/>
    </row>
    <row r="23" spans="1:12" ht="16.5" customHeight="1" x14ac:dyDescent="0.2">
      <c r="A23" s="54"/>
      <c r="D23" s="14" t="str">
        <f t="shared" si="2"/>
        <v/>
      </c>
      <c r="E23" s="105"/>
      <c r="F23" s="100"/>
      <c r="G23" s="28"/>
      <c r="H23" s="80" t="str">
        <f t="shared" si="0"/>
        <v/>
      </c>
      <c r="I23" s="81" t="str">
        <f t="shared" si="1"/>
        <v/>
      </c>
      <c r="J23" s="181" t="str">
        <f t="shared" si="3"/>
        <v/>
      </c>
      <c r="K23" s="181"/>
      <c r="L23" s="55"/>
    </row>
    <row r="24" spans="1:12" ht="16.5" customHeight="1" x14ac:dyDescent="0.2">
      <c r="A24" s="54"/>
      <c r="D24" s="14" t="str">
        <f t="shared" si="2"/>
        <v/>
      </c>
      <c r="E24" s="105"/>
      <c r="F24" s="100"/>
      <c r="G24" s="28"/>
      <c r="H24" s="80" t="str">
        <f t="shared" ref="H24:H37" si="4">IF(ISBLANK(G24),"",G24)</f>
        <v/>
      </c>
      <c r="I24" s="81" t="str">
        <f t="shared" ref="I24:I37" si="5">IF(ISBLANK(F24),"",F24)</f>
        <v/>
      </c>
      <c r="J24" s="181" t="str">
        <f t="shared" si="3"/>
        <v/>
      </c>
      <c r="K24" s="181"/>
      <c r="L24" s="55"/>
    </row>
    <row r="25" spans="1:12" ht="16.5" customHeight="1" x14ac:dyDescent="0.2">
      <c r="A25" s="54"/>
      <c r="D25" s="14" t="str">
        <f t="shared" si="2"/>
        <v/>
      </c>
      <c r="E25" s="105"/>
      <c r="F25" s="100"/>
      <c r="G25" s="28"/>
      <c r="H25" s="80" t="str">
        <f t="shared" si="4"/>
        <v/>
      </c>
      <c r="I25" s="81" t="str">
        <f t="shared" si="5"/>
        <v/>
      </c>
      <c r="J25" s="181" t="str">
        <f t="shared" si="3"/>
        <v/>
      </c>
      <c r="K25" s="181"/>
      <c r="L25" s="55"/>
    </row>
    <row r="26" spans="1:12" ht="16.5" customHeight="1" x14ac:dyDescent="0.2">
      <c r="A26" s="54"/>
      <c r="D26" s="14" t="str">
        <f t="shared" si="2"/>
        <v/>
      </c>
      <c r="E26" s="105"/>
      <c r="F26" s="100"/>
      <c r="G26" s="28"/>
      <c r="H26" s="80" t="str">
        <f t="shared" si="4"/>
        <v/>
      </c>
      <c r="I26" s="81" t="str">
        <f t="shared" si="5"/>
        <v/>
      </c>
      <c r="J26" s="181" t="str">
        <f t="shared" si="3"/>
        <v/>
      </c>
      <c r="K26" s="181"/>
      <c r="L26" s="55"/>
    </row>
    <row r="27" spans="1:12" ht="16.5" customHeight="1" x14ac:dyDescent="0.2">
      <c r="A27" s="54"/>
      <c r="D27" s="14" t="str">
        <f t="shared" si="2"/>
        <v/>
      </c>
      <c r="E27" s="105"/>
      <c r="F27" s="100"/>
      <c r="G27" s="28"/>
      <c r="H27" s="80" t="str">
        <f t="shared" si="4"/>
        <v/>
      </c>
      <c r="I27" s="81" t="str">
        <f t="shared" si="5"/>
        <v/>
      </c>
      <c r="J27" s="181" t="str">
        <f t="shared" si="3"/>
        <v/>
      </c>
      <c r="K27" s="181"/>
      <c r="L27" s="55"/>
    </row>
    <row r="28" spans="1:12" ht="16.5" customHeight="1" x14ac:dyDescent="0.2">
      <c r="A28" s="54"/>
      <c r="D28" s="14" t="str">
        <f t="shared" si="2"/>
        <v/>
      </c>
      <c r="E28" s="105"/>
      <c r="F28" s="100"/>
      <c r="G28" s="28"/>
      <c r="H28" s="80" t="str">
        <f t="shared" si="4"/>
        <v/>
      </c>
      <c r="I28" s="81" t="str">
        <f t="shared" si="5"/>
        <v/>
      </c>
      <c r="J28" s="181" t="str">
        <f t="shared" si="3"/>
        <v/>
      </c>
      <c r="K28" s="181"/>
      <c r="L28" s="55"/>
    </row>
    <row r="29" spans="1:12" ht="16.5" customHeight="1" x14ac:dyDescent="0.2">
      <c r="A29" s="54"/>
      <c r="D29" s="14" t="str">
        <f t="shared" si="2"/>
        <v/>
      </c>
      <c r="E29" s="105"/>
      <c r="F29" s="100"/>
      <c r="G29" s="28"/>
      <c r="H29" s="80" t="str">
        <f t="shared" si="4"/>
        <v/>
      </c>
      <c r="I29" s="81" t="str">
        <f t="shared" si="5"/>
        <v/>
      </c>
      <c r="J29" s="181" t="str">
        <f t="shared" si="3"/>
        <v/>
      </c>
      <c r="K29" s="181"/>
      <c r="L29" s="55"/>
    </row>
    <row r="30" spans="1:12" ht="16.5" customHeight="1" x14ac:dyDescent="0.2">
      <c r="A30" s="54"/>
      <c r="D30" s="14" t="str">
        <f t="shared" si="2"/>
        <v/>
      </c>
      <c r="E30" s="105"/>
      <c r="F30" s="100"/>
      <c r="G30" s="28"/>
      <c r="H30" s="80" t="str">
        <f t="shared" si="4"/>
        <v/>
      </c>
      <c r="I30" s="81" t="str">
        <f t="shared" si="5"/>
        <v/>
      </c>
      <c r="J30" s="181" t="str">
        <f t="shared" si="3"/>
        <v/>
      </c>
      <c r="K30" s="181"/>
      <c r="L30" s="55"/>
    </row>
    <row r="31" spans="1:12" ht="16.5" customHeight="1" x14ac:dyDescent="0.2">
      <c r="A31" s="54"/>
      <c r="D31" s="14" t="str">
        <f t="shared" si="2"/>
        <v/>
      </c>
      <c r="E31" s="105"/>
      <c r="F31" s="100"/>
      <c r="G31" s="28"/>
      <c r="H31" s="80" t="str">
        <f t="shared" si="4"/>
        <v/>
      </c>
      <c r="I31" s="81" t="str">
        <f t="shared" si="5"/>
        <v/>
      </c>
      <c r="J31" s="181" t="str">
        <f t="shared" si="3"/>
        <v/>
      </c>
      <c r="K31" s="181"/>
      <c r="L31" s="55"/>
    </row>
    <row r="32" spans="1:12" ht="16.5" customHeight="1" x14ac:dyDescent="0.2">
      <c r="A32" s="54"/>
      <c r="D32" s="14" t="str">
        <f t="shared" si="2"/>
        <v/>
      </c>
      <c r="E32" s="105"/>
      <c r="F32" s="100"/>
      <c r="G32" s="28"/>
      <c r="H32" s="80" t="str">
        <f t="shared" si="4"/>
        <v/>
      </c>
      <c r="I32" s="81" t="str">
        <f t="shared" si="5"/>
        <v/>
      </c>
      <c r="J32" s="181" t="str">
        <f t="shared" si="3"/>
        <v/>
      </c>
      <c r="K32" s="181"/>
      <c r="L32" s="55"/>
    </row>
    <row r="33" spans="1:12" ht="16.5" customHeight="1" x14ac:dyDescent="0.2">
      <c r="A33" s="54"/>
      <c r="D33" s="14" t="str">
        <f t="shared" si="2"/>
        <v/>
      </c>
      <c r="E33" s="105"/>
      <c r="F33" s="100"/>
      <c r="G33" s="28"/>
      <c r="H33" s="80" t="str">
        <f t="shared" si="4"/>
        <v/>
      </c>
      <c r="I33" s="81" t="str">
        <f t="shared" si="5"/>
        <v/>
      </c>
      <c r="J33" s="181" t="str">
        <f t="shared" si="3"/>
        <v/>
      </c>
      <c r="K33" s="181"/>
      <c r="L33" s="55"/>
    </row>
    <row r="34" spans="1:12" ht="16.5" customHeight="1" x14ac:dyDescent="0.2">
      <c r="A34" s="54"/>
      <c r="D34" s="14" t="str">
        <f t="shared" si="2"/>
        <v/>
      </c>
      <c r="E34" s="105"/>
      <c r="F34" s="100"/>
      <c r="G34" s="28"/>
      <c r="H34" s="80" t="str">
        <f t="shared" si="4"/>
        <v/>
      </c>
      <c r="I34" s="81" t="str">
        <f t="shared" si="5"/>
        <v/>
      </c>
      <c r="J34" s="181" t="str">
        <f t="shared" si="3"/>
        <v/>
      </c>
      <c r="K34" s="181"/>
      <c r="L34" s="55"/>
    </row>
    <row r="35" spans="1:12" ht="16.5" customHeight="1" x14ac:dyDescent="0.2">
      <c r="A35" s="54"/>
      <c r="D35" s="14" t="str">
        <f t="shared" si="2"/>
        <v/>
      </c>
      <c r="E35" s="105"/>
      <c r="F35" s="100"/>
      <c r="G35" s="28"/>
      <c r="H35" s="80" t="str">
        <f t="shared" si="4"/>
        <v/>
      </c>
      <c r="I35" s="81" t="str">
        <f t="shared" si="5"/>
        <v/>
      </c>
      <c r="J35" s="181" t="str">
        <f t="shared" si="3"/>
        <v/>
      </c>
      <c r="K35" s="181"/>
      <c r="L35" s="55"/>
    </row>
    <row r="36" spans="1:12" ht="16.5" customHeight="1" x14ac:dyDescent="0.2">
      <c r="A36" s="54"/>
      <c r="D36" s="14" t="str">
        <f t="shared" si="2"/>
        <v/>
      </c>
      <c r="E36" s="105"/>
      <c r="F36" s="100"/>
      <c r="G36" s="28"/>
      <c r="H36" s="80" t="str">
        <f t="shared" si="4"/>
        <v/>
      </c>
      <c r="I36" s="81" t="str">
        <f t="shared" si="5"/>
        <v/>
      </c>
      <c r="J36" s="181" t="str">
        <f t="shared" si="3"/>
        <v/>
      </c>
      <c r="K36" s="181"/>
      <c r="L36" s="55"/>
    </row>
    <row r="37" spans="1:12" ht="16.5" customHeight="1" thickBot="1" x14ac:dyDescent="0.25">
      <c r="A37" s="54"/>
      <c r="D37" s="14" t="str">
        <f t="shared" si="2"/>
        <v/>
      </c>
      <c r="E37" s="106"/>
      <c r="F37" s="101"/>
      <c r="G37" s="29"/>
      <c r="H37" s="82" t="str">
        <f t="shared" si="4"/>
        <v/>
      </c>
      <c r="I37" s="83" t="str">
        <f t="shared" si="5"/>
        <v/>
      </c>
      <c r="J37" s="181" t="str">
        <f t="shared" si="3"/>
        <v/>
      </c>
      <c r="K37" s="181"/>
      <c r="L37" s="55"/>
    </row>
    <row r="38" spans="1:12" x14ac:dyDescent="0.2">
      <c r="A38" s="54"/>
      <c r="B38" s="54"/>
      <c r="J38" s="11"/>
      <c r="K38" s="11"/>
      <c r="L38" s="11"/>
    </row>
    <row r="39" spans="1:12" ht="15" x14ac:dyDescent="0.2">
      <c r="A39" s="11"/>
      <c r="B39" s="48" t="s">
        <v>16</v>
      </c>
      <c r="J39" s="11"/>
      <c r="K39" s="11"/>
      <c r="L39" s="54"/>
    </row>
    <row r="40" spans="1:12" ht="15" x14ac:dyDescent="0.2">
      <c r="A40" s="11"/>
      <c r="B40" s="49"/>
      <c r="J40" s="11"/>
      <c r="K40" s="11"/>
      <c r="L40" s="54"/>
    </row>
    <row r="41" spans="1:12" ht="15" x14ac:dyDescent="0.2">
      <c r="A41" s="11"/>
      <c r="B41" s="50"/>
      <c r="J41" s="11"/>
      <c r="K41" s="11"/>
      <c r="L41" s="54"/>
    </row>
    <row r="42" spans="1:12" ht="15" x14ac:dyDescent="0.2">
      <c r="A42" s="11"/>
      <c r="D42" s="26" t="s">
        <v>17</v>
      </c>
      <c r="H42" s="26" t="s">
        <v>18</v>
      </c>
      <c r="J42" s="11"/>
      <c r="K42" s="11"/>
      <c r="L42" s="54"/>
    </row>
    <row r="43" spans="1:12" x14ac:dyDescent="0.2">
      <c r="A43" s="11"/>
      <c r="D43" s="177"/>
      <c r="E43" s="178"/>
      <c r="H43" s="182"/>
      <c r="I43" s="183"/>
      <c r="J43" s="11"/>
      <c r="K43" s="11"/>
      <c r="L43" s="54"/>
    </row>
    <row r="44" spans="1:12" x14ac:dyDescent="0.2">
      <c r="A44" s="11"/>
      <c r="D44" s="179"/>
      <c r="E44" s="180"/>
      <c r="H44" s="184"/>
      <c r="I44" s="185"/>
      <c r="J44" s="11"/>
      <c r="K44" s="11"/>
      <c r="L44" s="54"/>
    </row>
    <row r="45" spans="1:12" x14ac:dyDescent="0.2">
      <c r="A45" s="11"/>
      <c r="J45" s="11"/>
      <c r="K45" s="11"/>
      <c r="L45" s="54"/>
    </row>
    <row r="46" spans="1:12" ht="15" x14ac:dyDescent="0.2">
      <c r="A46" s="11"/>
      <c r="D46" s="26" t="s">
        <v>19</v>
      </c>
      <c r="H46" s="26" t="s">
        <v>18</v>
      </c>
      <c r="J46" s="11"/>
      <c r="K46" s="11"/>
      <c r="L46" s="54"/>
    </row>
    <row r="47" spans="1:12" x14ac:dyDescent="0.2">
      <c r="A47" s="11"/>
      <c r="D47" s="177"/>
      <c r="E47" s="178"/>
      <c r="H47" s="182"/>
      <c r="I47" s="183"/>
      <c r="J47" s="11"/>
      <c r="K47" s="11"/>
      <c r="L47" s="54"/>
    </row>
    <row r="48" spans="1:12" x14ac:dyDescent="0.2">
      <c r="A48" s="11"/>
      <c r="D48" s="179"/>
      <c r="E48" s="180"/>
      <c r="H48" s="184"/>
      <c r="I48" s="185"/>
      <c r="J48" s="11"/>
      <c r="K48" s="11"/>
      <c r="L48" s="54"/>
    </row>
    <row r="49" spans="1:12" x14ac:dyDescent="0.2">
      <c r="A49" s="54"/>
      <c r="J49" s="11"/>
      <c r="K49" s="11"/>
      <c r="L49" s="11"/>
    </row>
    <row r="50" spans="1:12" ht="15" x14ac:dyDescent="0.2">
      <c r="A50" s="54"/>
      <c r="D50" s="26" t="s">
        <v>20</v>
      </c>
      <c r="J50" s="11"/>
      <c r="K50" s="11"/>
      <c r="L50" s="54"/>
    </row>
    <row r="51" spans="1:12" x14ac:dyDescent="0.2">
      <c r="A51" s="54"/>
      <c r="D51" s="56" t="s">
        <v>21</v>
      </c>
      <c r="J51" s="11"/>
      <c r="K51" s="11"/>
      <c r="L51" s="54"/>
    </row>
    <row r="52" spans="1:12" ht="15" x14ac:dyDescent="0.2">
      <c r="A52" s="54"/>
      <c r="D52" s="44"/>
      <c r="E52" s="51"/>
      <c r="F52" s="40"/>
      <c r="G52" s="40"/>
      <c r="H52" s="40"/>
      <c r="I52" s="41"/>
      <c r="J52" s="44"/>
      <c r="K52" s="11"/>
      <c r="L52" s="54"/>
    </row>
    <row r="53" spans="1:12" ht="15" x14ac:dyDescent="0.2">
      <c r="A53" s="54"/>
      <c r="D53" s="44"/>
      <c r="E53" s="35"/>
      <c r="F53" s="44"/>
      <c r="G53" s="44"/>
      <c r="H53" s="44"/>
      <c r="I53" s="36"/>
      <c r="J53" s="44"/>
      <c r="K53" s="11"/>
      <c r="L53" s="54"/>
    </row>
    <row r="54" spans="1:12" ht="15" x14ac:dyDescent="0.2">
      <c r="A54" s="54"/>
      <c r="D54" s="44"/>
      <c r="E54" s="35"/>
      <c r="F54" s="44"/>
      <c r="G54" s="44"/>
      <c r="H54" s="44"/>
      <c r="I54" s="36"/>
      <c r="J54" s="44"/>
      <c r="K54" s="11"/>
      <c r="L54" s="54"/>
    </row>
    <row r="55" spans="1:12" ht="15" x14ac:dyDescent="0.2">
      <c r="A55" s="54"/>
      <c r="D55" s="44"/>
      <c r="E55" s="35"/>
      <c r="F55" s="44"/>
      <c r="G55" s="44"/>
      <c r="H55" s="44"/>
      <c r="I55" s="36"/>
      <c r="J55" s="44"/>
      <c r="K55" s="11"/>
      <c r="L55" s="54"/>
    </row>
    <row r="56" spans="1:12" ht="15" x14ac:dyDescent="0.2">
      <c r="A56" s="56"/>
      <c r="D56" s="44"/>
      <c r="E56" s="35"/>
      <c r="F56" s="44"/>
      <c r="G56" s="44"/>
      <c r="H56" s="44"/>
      <c r="I56" s="36"/>
      <c r="J56" s="44"/>
      <c r="K56" s="11"/>
      <c r="L56" s="11"/>
    </row>
    <row r="57" spans="1:12" ht="15" x14ac:dyDescent="0.2">
      <c r="A57" s="56"/>
      <c r="D57" s="44"/>
      <c r="E57" s="35"/>
      <c r="F57" s="44"/>
      <c r="G57" s="44"/>
      <c r="H57" s="44"/>
      <c r="I57" s="36"/>
      <c r="J57" s="44"/>
      <c r="K57" s="11"/>
      <c r="L57" s="11"/>
    </row>
    <row r="58" spans="1:12" ht="15" x14ac:dyDescent="0.2">
      <c r="A58" s="56"/>
      <c r="D58" s="44"/>
      <c r="E58" s="37"/>
      <c r="F58" s="38"/>
      <c r="G58" s="38"/>
      <c r="H58" s="38"/>
      <c r="I58" s="39"/>
      <c r="J58" s="44"/>
      <c r="K58" s="11"/>
      <c r="L58" s="11"/>
    </row>
    <row r="59" spans="1:12" x14ac:dyDescent="0.2">
      <c r="A59" s="56"/>
      <c r="J59" s="11"/>
      <c r="K59" s="11"/>
      <c r="L59" s="11"/>
    </row>
    <row r="60" spans="1:12" ht="15" x14ac:dyDescent="0.2">
      <c r="A60" s="54"/>
      <c r="D60" s="26" t="s">
        <v>22</v>
      </c>
      <c r="H60" s="26" t="s">
        <v>18</v>
      </c>
      <c r="J60" s="11"/>
      <c r="K60" s="11"/>
      <c r="L60" s="54"/>
    </row>
    <row r="61" spans="1:12" x14ac:dyDescent="0.2">
      <c r="A61" s="54"/>
      <c r="D61" s="177" t="s">
        <v>3</v>
      </c>
      <c r="E61" s="178"/>
      <c r="H61" s="182"/>
      <c r="I61" s="183"/>
      <c r="J61" s="11"/>
      <c r="K61" s="11"/>
      <c r="L61" s="54"/>
    </row>
    <row r="62" spans="1:12" x14ac:dyDescent="0.2">
      <c r="A62" s="54"/>
      <c r="D62" s="179"/>
      <c r="E62" s="180"/>
      <c r="H62" s="184"/>
      <c r="I62" s="185"/>
      <c r="J62" s="11"/>
      <c r="K62" s="11"/>
      <c r="L62" s="54"/>
    </row>
    <row r="63" spans="1:12" x14ac:dyDescent="0.2">
      <c r="A63" s="56"/>
      <c r="J63" s="11"/>
      <c r="K63" s="11"/>
      <c r="L63" s="11"/>
    </row>
    <row r="64" spans="1:12" hidden="1" x14ac:dyDescent="0.2">
      <c r="A64" s="56"/>
      <c r="J64" s="11"/>
      <c r="K64" s="11"/>
      <c r="L64" s="11"/>
    </row>
    <row r="65" spans="10:12" hidden="1" x14ac:dyDescent="0.2">
      <c r="J65" s="11"/>
      <c r="K65" s="11"/>
      <c r="L65" s="11"/>
    </row>
    <row r="66" spans="10:12" hidden="1" x14ac:dyDescent="0.2">
      <c r="J66" s="11"/>
      <c r="K66" s="11"/>
      <c r="L66" s="11"/>
    </row>
    <row r="67" spans="10:12" x14ac:dyDescent="0.2">
      <c r="J67" s="11"/>
      <c r="K67" s="11"/>
      <c r="L67" s="11"/>
    </row>
    <row r="68" spans="10:12" hidden="1" x14ac:dyDescent="0.2">
      <c r="J68" s="43"/>
      <c r="K68" s="43"/>
      <c r="L68" s="43"/>
    </row>
  </sheetData>
  <sheetProtection algorithmName="SHA-512" hashValue="/6q12+rFI0ghe+Wre/fyv5WUxA9nghCON4A4tjxMLACVGFrQ9sLC+EQmQACkWl5oinlzM3wJvGs33qb5MNgQkg==" saltValue="rzHQLnZ5PKYrHJsOonmssw==" spinCount="100000" sheet="1" objects="1" scenarios="1"/>
  <dataConsolidate/>
  <mergeCells count="34">
    <mergeCell ref="J18:K18"/>
    <mergeCell ref="F15:G15"/>
    <mergeCell ref="H15:I15"/>
    <mergeCell ref="C7:E7"/>
    <mergeCell ref="C10:E10"/>
    <mergeCell ref="F13:G13"/>
    <mergeCell ref="H13:I13"/>
    <mergeCell ref="I7:J7"/>
    <mergeCell ref="I10:J10"/>
    <mergeCell ref="J19:K19"/>
    <mergeCell ref="J20:K20"/>
    <mergeCell ref="J21:K21"/>
    <mergeCell ref="J22:K22"/>
    <mergeCell ref="J23:K23"/>
    <mergeCell ref="J26:K26"/>
    <mergeCell ref="J24:K24"/>
    <mergeCell ref="J25:K25"/>
    <mergeCell ref="D47:E48"/>
    <mergeCell ref="J37:K37"/>
    <mergeCell ref="J33:K33"/>
    <mergeCell ref="J34:K34"/>
    <mergeCell ref="J35:K35"/>
    <mergeCell ref="J36:K36"/>
    <mergeCell ref="D43:E44"/>
    <mergeCell ref="H43:I44"/>
    <mergeCell ref="H47:I48"/>
    <mergeCell ref="D61:E62"/>
    <mergeCell ref="J27:K27"/>
    <mergeCell ref="J28:K28"/>
    <mergeCell ref="J29:K29"/>
    <mergeCell ref="H61:I62"/>
    <mergeCell ref="J30:K30"/>
    <mergeCell ref="J31:K31"/>
    <mergeCell ref="J32:K32"/>
  </mergeCells>
  <phoneticPr fontId="0" type="noConversion"/>
  <conditionalFormatting sqref="C14:D14">
    <cfRule type="expression" dxfId="1" priority="3" stopIfTrue="1">
      <formula>OR($D14="POs must be different",$D14="Specify both POs")</formula>
    </cfRule>
  </conditionalFormatting>
  <conditionalFormatting sqref="D18:D37">
    <cfRule type="cellIs" dxfId="0" priority="1" stopIfTrue="1" operator="equal">
      <formula>"Duplicate"</formula>
    </cfRule>
  </conditionalFormatting>
  <pageMargins left="0.75" right="0.75" top="0.71" bottom="0.59" header="0.5" footer="0.25"/>
  <pageSetup paperSize="9" scale="68" orientation="portrait" horizontalDpi="4294967292" verticalDpi="300" r:id="rId1"/>
  <headerFooter alignWithMargins="0">
    <oddHeader>&amp;R&amp;"Arial,Bold"&amp;10DQS1 (rev1/2003)</oddHeader>
  </headerFooter>
  <extLst>
    <ext xmlns:x14="http://schemas.microsoft.com/office/spreadsheetml/2009/9/main" uri="{CCE6A557-97BC-4b89-ADB6-D9C93CAAB3DF}">
      <x14:dataValidations xmlns:xm="http://schemas.microsoft.com/office/excel/2006/main" xWindow="438" yWindow="300" count="3">
        <x14:dataValidation type="list" allowBlank="1" showErrorMessage="1" errorTitle="Invalid PO" error="Please enter a valid PO" promptTitle="Group 1" prompt="Select the name of the PO initiating the swap" xr:uid="{B5C6A6B9-7E98-439D-9452-9A008F029647}">
          <x14:formula1>
            <xm:f>'Codes 2026'!$A$2:$A$42</xm:f>
          </x14:formula1>
          <xm:sqref>C7:E7</xm:sqref>
        </x14:dataValidation>
        <x14:dataValidation type="list" allowBlank="1" showErrorMessage="1" errorTitle="Invalid PO" error="Please enter a valid PO" promptTitle="Group 2" prompt="Select the name of the PO accepting the swap" xr:uid="{BC66FC03-AC78-48BE-8F5E-98E35445827D}">
          <x14:formula1>
            <xm:f>'Codes 2026'!$A$2:$A$42</xm:f>
          </x14:formula1>
          <xm:sqref>C10:E10</xm:sqref>
        </x14:dataValidation>
        <x14:dataValidation type="list" allowBlank="1" showErrorMessage="1" errorTitle="Stock Error" error="Please enter a valid stock" promptTitle="Stocks" prompt="Select the stocks to be swapped" xr:uid="{693DEFFD-BF22-4ADF-9C8A-885EF4C8C4F4}">
          <x14:formula1>
            <xm:f>'Codes 2026'!$B$2:$B$134</xm:f>
          </x14:formula1>
          <xm:sqref>E18:E37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130"/>
  <sheetViews>
    <sheetView showGridLines="0" zoomScale="130" zoomScaleNormal="130" workbookViewId="0">
      <selection activeCell="W21" sqref="W21"/>
    </sheetView>
  </sheetViews>
  <sheetFormatPr defaultColWidth="0" defaultRowHeight="12.75" zeroHeight="1" x14ac:dyDescent="0.2"/>
  <cols>
    <col min="1" max="18" width="4.6640625" style="2" customWidth="1"/>
    <col min="19" max="20" width="4.6640625" customWidth="1"/>
    <col min="21" max="21" width="4.6640625" style="2" customWidth="1"/>
    <col min="22" max="23" width="4.6640625" customWidth="1"/>
  </cols>
  <sheetData>
    <row r="1" spans="1:23" x14ac:dyDescent="0.2">
      <c r="A1" s="1" t="s">
        <v>23</v>
      </c>
      <c r="B1" s="1"/>
      <c r="C1" s="1"/>
      <c r="D1" s="1"/>
      <c r="E1" s="1"/>
      <c r="F1" s="1"/>
      <c r="G1" s="1"/>
      <c r="H1" s="1"/>
      <c r="I1" s="1"/>
      <c r="J1" s="1"/>
      <c r="K1" s="1"/>
      <c r="L1" s="1"/>
      <c r="M1" s="1"/>
      <c r="N1" s="1"/>
      <c r="O1" s="1"/>
      <c r="P1" s="1"/>
      <c r="Q1" s="1"/>
      <c r="R1" s="1"/>
      <c r="U1" s="34"/>
    </row>
    <row r="2" spans="1:23" x14ac:dyDescent="0.2">
      <c r="A2" s="1"/>
      <c r="B2" s="1"/>
      <c r="C2" s="1"/>
      <c r="D2" s="1"/>
      <c r="E2" s="1"/>
      <c r="F2" s="1"/>
      <c r="G2" s="1"/>
      <c r="H2" s="1"/>
      <c r="I2" s="1"/>
      <c r="J2" s="1"/>
      <c r="K2" s="1"/>
      <c r="L2" s="1"/>
      <c r="M2" s="1"/>
      <c r="N2" s="1"/>
      <c r="O2" s="1"/>
      <c r="P2" s="1"/>
      <c r="Q2" s="1"/>
      <c r="R2" s="1"/>
      <c r="U2" s="34"/>
    </row>
    <row r="3" spans="1:23" x14ac:dyDescent="0.2">
      <c r="A3" s="1" t="s">
        <v>24</v>
      </c>
      <c r="B3" s="8"/>
      <c r="C3" s="8"/>
      <c r="D3" s="8"/>
      <c r="E3" s="8"/>
      <c r="F3" s="8"/>
      <c r="G3" s="8"/>
      <c r="H3" s="8"/>
      <c r="I3" s="8"/>
      <c r="J3" s="8"/>
      <c r="K3" s="8"/>
      <c r="L3" s="8"/>
      <c r="M3" s="8"/>
      <c r="N3" s="8"/>
      <c r="O3" s="8"/>
      <c r="P3" s="8"/>
      <c r="Q3" s="8"/>
      <c r="R3" s="8"/>
      <c r="S3" s="9"/>
      <c r="T3" s="9"/>
      <c r="U3" s="10"/>
      <c r="V3" s="9"/>
      <c r="W3" s="9"/>
    </row>
    <row r="4" spans="1:23" x14ac:dyDescent="0.2">
      <c r="A4" s="1" t="s">
        <v>25</v>
      </c>
      <c r="B4" s="10"/>
      <c r="C4" s="10"/>
      <c r="D4" s="10"/>
      <c r="E4" s="10"/>
      <c r="F4" s="10"/>
      <c r="G4" s="10"/>
      <c r="H4" s="10"/>
      <c r="I4" s="10"/>
      <c r="J4" s="10"/>
      <c r="K4" s="10"/>
      <c r="L4" s="10"/>
      <c r="M4" s="10"/>
      <c r="N4" s="10"/>
      <c r="O4" s="10"/>
      <c r="P4" s="10"/>
      <c r="Q4" s="10"/>
      <c r="R4" s="10"/>
      <c r="S4" s="9"/>
      <c r="T4" s="9"/>
      <c r="U4" s="10"/>
      <c r="V4" s="9"/>
      <c r="W4" s="9"/>
    </row>
    <row r="5" spans="1:23" x14ac:dyDescent="0.2">
      <c r="A5" s="1"/>
      <c r="B5" s="34"/>
      <c r="C5" s="34"/>
      <c r="D5" s="34"/>
      <c r="E5" s="34"/>
      <c r="F5" s="34"/>
      <c r="G5" s="34"/>
      <c r="H5" s="34"/>
      <c r="I5" s="34"/>
      <c r="J5" s="34"/>
      <c r="K5" s="34"/>
      <c r="L5" s="34"/>
      <c r="M5" s="34"/>
      <c r="N5" s="34"/>
      <c r="O5" s="34"/>
      <c r="P5" s="34"/>
      <c r="Q5" s="34"/>
      <c r="R5" s="34"/>
      <c r="U5" s="34"/>
    </row>
    <row r="6" spans="1:23" x14ac:dyDescent="0.2">
      <c r="A6" s="1" t="s">
        <v>26</v>
      </c>
      <c r="B6" s="1"/>
      <c r="C6" s="1"/>
      <c r="D6" s="1"/>
      <c r="E6" s="1"/>
      <c r="F6" s="1"/>
      <c r="G6" s="1"/>
      <c r="H6" s="1"/>
      <c r="I6" s="1"/>
      <c r="J6" s="1"/>
      <c r="K6" s="1"/>
      <c r="L6" s="1"/>
      <c r="M6" s="1"/>
      <c r="N6" s="1"/>
      <c r="O6" s="1"/>
      <c r="P6" s="1"/>
      <c r="Q6" s="1"/>
      <c r="R6" s="1"/>
      <c r="S6" s="34"/>
      <c r="T6" s="34"/>
      <c r="U6" s="34"/>
      <c r="V6" s="4"/>
    </row>
    <row r="7" spans="1:23" x14ac:dyDescent="0.2">
      <c r="A7" s="5"/>
      <c r="B7" s="52"/>
      <c r="C7" s="52"/>
      <c r="D7" s="52"/>
      <c r="E7" s="52"/>
      <c r="F7" s="52"/>
      <c r="G7" s="52"/>
      <c r="H7" s="52"/>
      <c r="I7" s="52"/>
      <c r="J7" s="52"/>
      <c r="K7" s="52"/>
      <c r="L7" s="52"/>
      <c r="M7" s="52"/>
      <c r="N7" s="52"/>
      <c r="O7" s="52"/>
      <c r="P7" s="52"/>
      <c r="Q7" s="52"/>
      <c r="R7" s="52"/>
      <c r="S7" s="34"/>
      <c r="T7" s="34"/>
      <c r="U7" s="34"/>
      <c r="V7" s="3"/>
    </row>
    <row r="8" spans="1:23" x14ac:dyDescent="0.2">
      <c r="A8" s="5"/>
      <c r="B8" s="53"/>
      <c r="C8" s="53"/>
      <c r="D8" s="53"/>
      <c r="E8" s="53"/>
      <c r="F8" s="53"/>
      <c r="G8" s="53"/>
      <c r="H8" s="53"/>
      <c r="I8" s="53"/>
      <c r="J8" s="53"/>
      <c r="K8" s="53"/>
      <c r="L8" s="53"/>
      <c r="M8" s="53"/>
      <c r="N8" s="53"/>
      <c r="O8" s="53"/>
      <c r="P8" s="53"/>
      <c r="Q8" s="53"/>
      <c r="R8" s="53"/>
      <c r="S8" s="34"/>
      <c r="T8" s="34"/>
      <c r="U8" s="34"/>
      <c r="V8" s="3"/>
    </row>
    <row r="9" spans="1:23" x14ac:dyDescent="0.2">
      <c r="A9" s="5"/>
      <c r="B9" s="34"/>
      <c r="C9" s="34"/>
      <c r="D9" s="34"/>
      <c r="E9" s="34"/>
      <c r="F9" s="34"/>
      <c r="G9" s="34"/>
      <c r="H9" s="34"/>
      <c r="I9" s="34"/>
      <c r="J9" s="34"/>
      <c r="K9" s="34"/>
      <c r="L9" s="34"/>
      <c r="M9" s="34"/>
      <c r="N9" s="34"/>
      <c r="O9" s="34"/>
      <c r="P9" s="34"/>
      <c r="Q9" s="34"/>
      <c r="R9" s="34"/>
      <c r="S9" s="34"/>
      <c r="T9" s="34"/>
      <c r="U9" s="34"/>
    </row>
    <row r="10" spans="1:23" ht="13.5" customHeight="1" x14ac:dyDescent="0.2">
      <c r="A10" s="5"/>
      <c r="B10" s="33"/>
      <c r="C10" s="33"/>
      <c r="D10" s="33"/>
      <c r="E10" s="33"/>
      <c r="F10" s="33"/>
      <c r="G10" s="33"/>
      <c r="H10" s="33"/>
      <c r="I10" s="33"/>
      <c r="J10" s="33"/>
      <c r="K10" s="33"/>
      <c r="L10" s="33"/>
      <c r="M10" s="33"/>
      <c r="N10" s="33"/>
      <c r="O10" s="33"/>
      <c r="P10" s="33"/>
      <c r="Q10" s="33"/>
      <c r="R10" s="33"/>
      <c r="S10" s="34"/>
      <c r="T10" s="34"/>
      <c r="U10" s="34"/>
    </row>
    <row r="11" spans="1:23" ht="13.5" customHeight="1" x14ac:dyDescent="0.2">
      <c r="A11" s="5"/>
      <c r="B11" s="33"/>
      <c r="C11" s="33"/>
      <c r="D11" s="33"/>
      <c r="E11" s="33"/>
      <c r="F11" s="33"/>
      <c r="G11" s="33"/>
      <c r="H11" s="33"/>
      <c r="I11" s="33"/>
      <c r="J11" s="33"/>
      <c r="K11" s="33"/>
      <c r="L11" s="33"/>
      <c r="M11" s="33"/>
      <c r="N11" s="33"/>
      <c r="O11" s="33"/>
      <c r="P11" s="33"/>
      <c r="Q11" s="33"/>
      <c r="R11" s="33"/>
      <c r="S11" s="34"/>
      <c r="T11" s="34"/>
      <c r="U11" s="34"/>
    </row>
    <row r="12" spans="1:23" x14ac:dyDescent="0.2">
      <c r="A12" s="5"/>
      <c r="B12" s="34"/>
      <c r="C12" s="34"/>
      <c r="D12" s="34"/>
      <c r="E12" s="34"/>
      <c r="F12" s="34"/>
      <c r="G12" s="34"/>
      <c r="H12" s="34"/>
      <c r="I12" s="34"/>
      <c r="J12" s="34"/>
      <c r="K12" s="34"/>
      <c r="L12" s="34"/>
      <c r="M12" s="34"/>
      <c r="N12" s="34"/>
      <c r="O12" s="34"/>
      <c r="P12" s="34"/>
      <c r="Q12" s="34"/>
      <c r="R12" s="34"/>
      <c r="S12" s="34"/>
      <c r="T12" s="34"/>
      <c r="U12" s="34"/>
    </row>
    <row r="13" spans="1:23" x14ac:dyDescent="0.2">
      <c r="A13" s="5"/>
      <c r="B13" s="33"/>
      <c r="C13" s="33"/>
      <c r="D13" s="33"/>
      <c r="E13" s="33"/>
      <c r="F13" s="33"/>
      <c r="G13" s="33"/>
      <c r="H13" s="33"/>
      <c r="I13" s="33"/>
      <c r="J13" s="33"/>
      <c r="K13" s="33"/>
      <c r="L13" s="33"/>
      <c r="M13" s="33"/>
      <c r="N13" s="33"/>
      <c r="O13" s="33"/>
      <c r="P13" s="33"/>
      <c r="Q13" s="33"/>
      <c r="R13" s="33"/>
      <c r="S13" s="34"/>
      <c r="T13" s="34"/>
      <c r="U13" s="34"/>
    </row>
    <row r="14" spans="1:23" x14ac:dyDescent="0.2">
      <c r="A14" s="5"/>
      <c r="B14" s="53"/>
      <c r="C14" s="53"/>
      <c r="D14" s="53"/>
      <c r="E14" s="53"/>
      <c r="F14" s="53"/>
      <c r="G14" s="53"/>
      <c r="H14" s="53"/>
      <c r="I14" s="53"/>
      <c r="J14" s="53"/>
      <c r="K14" s="53"/>
      <c r="L14" s="53"/>
      <c r="M14" s="53"/>
      <c r="N14" s="53"/>
      <c r="O14" s="53"/>
      <c r="P14" s="53"/>
      <c r="Q14" s="53"/>
      <c r="R14" s="53"/>
      <c r="S14" s="34"/>
      <c r="T14" s="34"/>
      <c r="U14" s="34"/>
    </row>
    <row r="15" spans="1:23" x14ac:dyDescent="0.2">
      <c r="A15" s="5"/>
      <c r="B15" s="53"/>
      <c r="C15" s="53"/>
      <c r="D15" s="53"/>
      <c r="E15" s="53"/>
      <c r="F15" s="53"/>
      <c r="G15" s="53"/>
      <c r="H15" s="53"/>
      <c r="I15" s="53"/>
      <c r="J15" s="53"/>
      <c r="K15" s="53"/>
      <c r="L15" s="53"/>
      <c r="M15" s="53"/>
      <c r="N15" s="53"/>
      <c r="O15" s="53"/>
      <c r="P15" s="53"/>
      <c r="Q15" s="53"/>
      <c r="R15" s="53"/>
      <c r="S15" s="34"/>
      <c r="T15" s="34"/>
      <c r="U15" s="34"/>
    </row>
    <row r="16" spans="1:23" x14ac:dyDescent="0.2">
      <c r="A16" s="5"/>
      <c r="B16" s="53"/>
      <c r="C16" s="53"/>
      <c r="D16" s="53"/>
      <c r="E16" s="53"/>
      <c r="F16" s="53"/>
      <c r="G16" s="53"/>
      <c r="H16" s="53"/>
      <c r="I16" s="53"/>
      <c r="J16" s="53"/>
      <c r="K16" s="53"/>
      <c r="L16" s="53"/>
      <c r="M16" s="53"/>
      <c r="N16" s="53"/>
      <c r="O16" s="53"/>
      <c r="P16" s="53"/>
      <c r="Q16" s="53"/>
      <c r="R16" s="53"/>
      <c r="S16" s="34"/>
      <c r="T16" s="34"/>
      <c r="U16" s="34"/>
    </row>
    <row r="17" spans="1:22" x14ac:dyDescent="0.2">
      <c r="A17" s="34"/>
      <c r="B17" s="34"/>
      <c r="C17" s="34"/>
      <c r="D17" s="34"/>
      <c r="E17" s="34"/>
      <c r="F17" s="34"/>
      <c r="G17" s="34"/>
      <c r="H17" s="34"/>
      <c r="I17" s="34"/>
      <c r="J17" s="34"/>
      <c r="K17" s="34"/>
      <c r="L17" s="34"/>
      <c r="M17" s="34"/>
      <c r="N17" s="34"/>
      <c r="O17" s="34"/>
      <c r="P17" s="34"/>
      <c r="Q17" s="34"/>
      <c r="R17" s="34"/>
      <c r="S17" s="34"/>
      <c r="T17" s="34"/>
      <c r="U17" s="34"/>
      <c r="V17" s="3"/>
    </row>
    <row r="18" spans="1:22" x14ac:dyDescent="0.2">
      <c r="A18" s="33"/>
      <c r="B18" s="33"/>
      <c r="C18" s="33"/>
      <c r="D18" s="33"/>
      <c r="E18" s="33"/>
      <c r="F18" s="33"/>
      <c r="G18" s="33"/>
      <c r="H18" s="33"/>
      <c r="I18" s="33"/>
      <c r="J18" s="33"/>
      <c r="K18" s="33"/>
      <c r="L18" s="33"/>
      <c r="M18" s="33"/>
      <c r="N18" s="33"/>
      <c r="O18" s="33"/>
      <c r="P18" s="33"/>
      <c r="Q18" s="33"/>
      <c r="R18" s="33"/>
      <c r="S18" s="34"/>
      <c r="T18" s="34"/>
      <c r="U18" s="34"/>
      <c r="V18" s="3"/>
    </row>
    <row r="19" spans="1:22" x14ac:dyDescent="0.2">
      <c r="A19" s="33"/>
      <c r="B19" s="53"/>
      <c r="C19" s="53"/>
      <c r="D19" s="53"/>
      <c r="E19" s="53"/>
      <c r="F19" s="53"/>
      <c r="G19" s="53"/>
      <c r="H19" s="53"/>
      <c r="I19" s="53"/>
      <c r="J19" s="53"/>
      <c r="K19" s="53"/>
      <c r="L19" s="53"/>
      <c r="M19" s="53"/>
      <c r="N19" s="53"/>
      <c r="O19" s="53"/>
      <c r="P19" s="53"/>
      <c r="Q19" s="53"/>
      <c r="R19" s="53"/>
      <c r="S19" s="34"/>
      <c r="T19" s="34"/>
      <c r="U19" s="34"/>
      <c r="V19" s="3"/>
    </row>
    <row r="20" spans="1:22" x14ac:dyDescent="0.2">
      <c r="A20" s="33"/>
      <c r="B20" s="34"/>
      <c r="C20" s="34"/>
      <c r="D20" s="34"/>
      <c r="E20" s="34"/>
      <c r="F20" s="34"/>
      <c r="G20" s="34"/>
      <c r="H20" s="34"/>
      <c r="I20" s="34"/>
      <c r="J20" s="34"/>
      <c r="K20" s="34"/>
      <c r="L20" s="34"/>
      <c r="M20" s="34"/>
      <c r="N20" s="34"/>
      <c r="O20" s="34"/>
      <c r="P20" s="34"/>
      <c r="Q20" s="34"/>
      <c r="R20" s="34"/>
      <c r="S20" s="34"/>
      <c r="T20" s="34"/>
      <c r="U20" s="34"/>
    </row>
    <row r="21" spans="1:22" x14ac:dyDescent="0.2">
      <c r="A21" s="33"/>
      <c r="B21" s="34"/>
      <c r="C21" s="34"/>
      <c r="D21" s="34"/>
      <c r="E21" s="34"/>
      <c r="F21" s="34"/>
      <c r="G21" s="34"/>
      <c r="H21" s="34"/>
      <c r="I21" s="34"/>
      <c r="J21" s="34"/>
      <c r="K21" s="34"/>
      <c r="L21" s="34"/>
      <c r="M21" s="34"/>
      <c r="N21" s="34"/>
      <c r="O21" s="34"/>
      <c r="P21" s="34"/>
      <c r="Q21" s="34"/>
      <c r="R21" s="34"/>
      <c r="S21" s="34"/>
      <c r="T21" s="34"/>
      <c r="U21" s="34"/>
    </row>
    <row r="22" spans="1:22" x14ac:dyDescent="0.2">
      <c r="A22" s="33"/>
      <c r="B22" s="34"/>
      <c r="C22" s="34"/>
      <c r="D22" s="34"/>
      <c r="E22" s="34"/>
      <c r="F22" s="34"/>
      <c r="G22" s="34"/>
      <c r="H22" s="34"/>
      <c r="I22" s="34"/>
      <c r="J22" s="34"/>
      <c r="K22" s="34"/>
      <c r="L22" s="34"/>
      <c r="M22" s="34"/>
      <c r="N22" s="34"/>
      <c r="O22" s="34"/>
      <c r="P22" s="34"/>
      <c r="Q22" s="34"/>
      <c r="R22" s="34"/>
      <c r="S22" s="34"/>
      <c r="T22" s="34"/>
      <c r="U22" s="34"/>
    </row>
    <row r="23" spans="1:22" x14ac:dyDescent="0.2">
      <c r="A23" s="33"/>
      <c r="B23" s="34"/>
      <c r="C23" s="34"/>
      <c r="D23" s="34"/>
      <c r="E23" s="34"/>
      <c r="F23" s="34"/>
      <c r="G23" s="34"/>
      <c r="H23" s="34"/>
      <c r="I23" s="34"/>
      <c r="J23" s="34"/>
      <c r="K23" s="34"/>
      <c r="L23" s="34"/>
      <c r="M23" s="34"/>
      <c r="N23" s="34"/>
      <c r="O23" s="34"/>
      <c r="P23" s="34"/>
      <c r="Q23" s="34"/>
      <c r="R23" s="34"/>
      <c r="S23" s="34"/>
      <c r="T23" s="34"/>
      <c r="U23" s="34"/>
    </row>
    <row r="24" spans="1:22" x14ac:dyDescent="0.2">
      <c r="A24" s="33"/>
      <c r="B24" s="34"/>
      <c r="C24" s="34"/>
      <c r="D24" s="34"/>
      <c r="E24" s="34"/>
      <c r="F24" s="34"/>
      <c r="G24" s="34"/>
      <c r="H24" s="34"/>
      <c r="I24" s="34"/>
      <c r="J24" s="34"/>
      <c r="K24" s="34"/>
      <c r="L24" s="34"/>
      <c r="M24" s="34"/>
      <c r="N24" s="34"/>
      <c r="O24" s="34"/>
      <c r="P24" s="34"/>
      <c r="Q24" s="34"/>
      <c r="R24" s="34"/>
      <c r="S24" s="34"/>
      <c r="T24" s="34"/>
      <c r="U24" s="34"/>
    </row>
    <row r="25" spans="1:22" x14ac:dyDescent="0.2">
      <c r="A25" s="33"/>
      <c r="B25" s="34"/>
      <c r="C25" s="34"/>
      <c r="D25" s="34"/>
      <c r="E25" s="34"/>
      <c r="F25" s="34"/>
      <c r="G25" s="34"/>
      <c r="H25" s="34"/>
      <c r="I25" s="34"/>
      <c r="J25" s="34"/>
      <c r="K25" s="34"/>
      <c r="L25" s="34"/>
      <c r="M25" s="34"/>
      <c r="N25" s="34"/>
      <c r="O25" s="34"/>
      <c r="P25" s="34"/>
      <c r="Q25" s="34"/>
      <c r="R25" s="34"/>
      <c r="S25" s="34"/>
      <c r="T25" s="34"/>
      <c r="U25" s="34"/>
    </row>
    <row r="26" spans="1:22" x14ac:dyDescent="0.2">
      <c r="A26" s="5"/>
      <c r="B26" s="34"/>
      <c r="C26" s="34"/>
      <c r="D26" s="34"/>
      <c r="E26" s="34"/>
      <c r="F26" s="34"/>
      <c r="G26" s="34"/>
      <c r="H26" s="34"/>
      <c r="I26" s="34"/>
      <c r="J26" s="34"/>
      <c r="K26" s="34"/>
      <c r="L26" s="34"/>
      <c r="M26" s="34"/>
      <c r="N26" s="34"/>
      <c r="O26" s="34"/>
      <c r="P26" s="34"/>
      <c r="Q26" s="34"/>
      <c r="R26" s="34"/>
      <c r="S26" s="34"/>
      <c r="T26" s="34"/>
      <c r="U26" s="34"/>
    </row>
    <row r="27" spans="1:22" x14ac:dyDescent="0.2">
      <c r="A27" s="5"/>
      <c r="B27" s="1"/>
      <c r="C27" s="1"/>
      <c r="D27" s="1"/>
      <c r="E27" s="1"/>
      <c r="F27" s="1"/>
      <c r="G27" s="1"/>
      <c r="H27" s="1"/>
      <c r="I27" s="1"/>
      <c r="J27" s="1"/>
      <c r="K27" s="1"/>
      <c r="L27" s="1"/>
      <c r="M27" s="1"/>
      <c r="N27" s="1"/>
      <c r="O27" s="1"/>
      <c r="P27" s="1"/>
      <c r="Q27" s="1"/>
      <c r="R27" s="1"/>
      <c r="S27" s="34"/>
      <c r="T27" s="34"/>
      <c r="U27" s="34"/>
    </row>
    <row r="28" spans="1:22" x14ac:dyDescent="0.2">
      <c r="A28" s="5"/>
      <c r="B28" s="34"/>
      <c r="C28" s="34"/>
      <c r="D28" s="34"/>
      <c r="E28" s="34"/>
      <c r="F28" s="34"/>
      <c r="G28" s="34"/>
      <c r="H28" s="34"/>
      <c r="I28" s="34"/>
      <c r="J28" s="34"/>
      <c r="K28" s="34"/>
      <c r="L28" s="34"/>
      <c r="M28" s="34"/>
      <c r="N28" s="34"/>
      <c r="O28" s="34"/>
      <c r="P28" s="34"/>
      <c r="Q28" s="34"/>
      <c r="R28" s="34"/>
      <c r="S28" s="34"/>
      <c r="T28" s="34"/>
      <c r="U28" s="34"/>
    </row>
    <row r="29" spans="1:22" x14ac:dyDescent="0.2">
      <c r="A29" s="5"/>
      <c r="B29" s="34"/>
      <c r="C29" s="34"/>
      <c r="D29" s="34"/>
      <c r="E29" s="34"/>
      <c r="F29" s="34"/>
      <c r="G29" s="34"/>
      <c r="H29" s="34"/>
      <c r="I29" s="34"/>
      <c r="J29" s="34"/>
      <c r="K29" s="34"/>
      <c r="L29" s="34"/>
      <c r="M29" s="34"/>
      <c r="N29" s="34"/>
      <c r="O29" s="34"/>
      <c r="P29" s="34"/>
      <c r="Q29" s="34"/>
      <c r="R29" s="34"/>
      <c r="S29" s="34"/>
      <c r="T29" s="34"/>
      <c r="U29" s="34"/>
    </row>
    <row r="30" spans="1:22" x14ac:dyDescent="0.2">
      <c r="A30" s="5"/>
      <c r="B30" s="34"/>
      <c r="C30" s="34"/>
      <c r="D30" s="34"/>
      <c r="E30" s="34"/>
      <c r="F30" s="34"/>
      <c r="G30" s="34"/>
      <c r="H30" s="34"/>
      <c r="I30" s="34"/>
      <c r="J30" s="34"/>
      <c r="K30" s="34"/>
      <c r="L30" s="34"/>
      <c r="M30" s="34"/>
      <c r="N30" s="34"/>
      <c r="O30" s="34"/>
      <c r="P30" s="34"/>
      <c r="Q30" s="34"/>
      <c r="R30" s="34"/>
      <c r="S30" s="34"/>
      <c r="T30" s="34"/>
      <c r="U30" s="34"/>
    </row>
    <row r="31" spans="1:22" x14ac:dyDescent="0.2">
      <c r="A31" s="1" t="s">
        <v>27</v>
      </c>
      <c r="B31" s="34"/>
      <c r="C31" s="34"/>
      <c r="D31" s="34"/>
      <c r="E31" s="34"/>
      <c r="F31" s="34"/>
      <c r="G31" s="34"/>
      <c r="H31" s="34"/>
      <c r="I31" s="34"/>
      <c r="J31" s="34"/>
      <c r="K31" s="34"/>
      <c r="L31" s="34"/>
      <c r="M31" s="34"/>
      <c r="N31" s="34"/>
      <c r="O31" s="34"/>
      <c r="P31" s="34"/>
      <c r="Q31" s="34"/>
      <c r="R31" s="34"/>
      <c r="S31" s="34"/>
      <c r="T31" s="34"/>
      <c r="U31" s="34"/>
    </row>
    <row r="32" spans="1:22" x14ac:dyDescent="0.2">
      <c r="A32" s="34"/>
      <c r="B32" s="34"/>
      <c r="C32" s="34"/>
      <c r="D32" s="34"/>
      <c r="E32" s="34"/>
      <c r="F32" s="34"/>
      <c r="G32" s="34"/>
      <c r="H32" s="34"/>
      <c r="I32" s="34"/>
      <c r="J32" s="34"/>
      <c r="K32" s="34"/>
      <c r="L32" s="34"/>
      <c r="M32" s="34"/>
      <c r="N32" s="34"/>
      <c r="O32" s="34"/>
      <c r="P32" s="34"/>
      <c r="Q32" s="34"/>
      <c r="R32" s="34"/>
      <c r="S32" s="34"/>
      <c r="T32" s="34"/>
      <c r="U32" s="34"/>
    </row>
    <row r="33" spans="1:20" x14ac:dyDescent="0.2">
      <c r="A33" s="5"/>
      <c r="B33" s="34"/>
      <c r="C33" s="34"/>
      <c r="D33" s="34"/>
      <c r="E33" s="34"/>
      <c r="F33" s="34"/>
      <c r="G33" s="34"/>
      <c r="H33" s="34"/>
      <c r="I33" s="34"/>
      <c r="J33" s="34"/>
      <c r="K33" s="34"/>
      <c r="L33" s="34"/>
      <c r="M33" s="34"/>
      <c r="N33" s="34"/>
      <c r="O33" s="34"/>
      <c r="P33" s="34"/>
      <c r="Q33" s="34"/>
      <c r="R33" s="34"/>
      <c r="S33" s="34"/>
      <c r="T33" s="34"/>
    </row>
    <row r="34" spans="1:20" x14ac:dyDescent="0.2">
      <c r="A34" s="5"/>
      <c r="B34" s="34"/>
      <c r="C34" s="34"/>
      <c r="D34" s="34"/>
      <c r="E34" s="34"/>
      <c r="F34" s="34"/>
      <c r="G34" s="34"/>
      <c r="H34" s="34"/>
      <c r="I34" s="34"/>
      <c r="J34" s="34"/>
      <c r="K34" s="34"/>
      <c r="L34" s="34"/>
      <c r="M34" s="34"/>
      <c r="N34" s="34"/>
      <c r="O34" s="34"/>
      <c r="P34" s="34"/>
      <c r="Q34" s="34"/>
      <c r="R34" s="34"/>
      <c r="S34" s="34"/>
      <c r="T34" s="34"/>
    </row>
    <row r="35" spans="1:20" x14ac:dyDescent="0.2">
      <c r="A35" s="34"/>
      <c r="B35" s="34"/>
      <c r="C35" s="34"/>
      <c r="D35" s="34"/>
      <c r="E35" s="34"/>
      <c r="F35" s="34"/>
      <c r="G35" s="34"/>
      <c r="H35" s="34"/>
      <c r="I35" s="34"/>
      <c r="J35" s="34"/>
      <c r="K35" s="34"/>
      <c r="L35" s="34"/>
      <c r="M35" s="34"/>
      <c r="N35" s="34"/>
      <c r="O35" s="34"/>
      <c r="P35" s="34"/>
      <c r="Q35" s="34"/>
      <c r="R35" s="34"/>
    </row>
    <row r="36" spans="1:20" x14ac:dyDescent="0.2">
      <c r="A36" s="34"/>
      <c r="B36" s="34"/>
      <c r="C36" s="34"/>
      <c r="D36" s="34"/>
      <c r="E36" s="34"/>
      <c r="F36" s="34"/>
      <c r="G36" s="34"/>
      <c r="H36" s="34"/>
      <c r="I36" s="34"/>
      <c r="J36" s="34"/>
      <c r="K36" s="34"/>
      <c r="L36" s="34"/>
      <c r="M36" s="34"/>
      <c r="N36" s="34"/>
      <c r="O36" s="34"/>
      <c r="P36" s="34"/>
      <c r="Q36" s="34"/>
      <c r="R36" s="34"/>
    </row>
    <row r="37" spans="1:20" x14ac:dyDescent="0.2">
      <c r="A37" s="34"/>
      <c r="B37" s="34"/>
      <c r="C37" s="34"/>
      <c r="D37" s="34"/>
      <c r="E37" s="34"/>
      <c r="F37" s="34"/>
      <c r="G37" s="34"/>
      <c r="H37" s="34"/>
      <c r="I37" s="34"/>
      <c r="J37" s="34"/>
      <c r="K37" s="34"/>
      <c r="L37" s="34"/>
      <c r="M37" s="34"/>
      <c r="N37" s="34"/>
      <c r="O37" s="34"/>
      <c r="P37" s="34"/>
      <c r="Q37" s="34"/>
      <c r="R37" s="34"/>
    </row>
    <row r="38" spans="1:20" x14ac:dyDescent="0.2">
      <c r="A38" s="34"/>
      <c r="B38" s="34"/>
      <c r="C38" s="34"/>
      <c r="D38" s="34"/>
      <c r="E38" s="34"/>
      <c r="F38" s="34"/>
      <c r="G38" s="34"/>
      <c r="H38" s="34"/>
      <c r="I38" s="34"/>
      <c r="J38" s="34"/>
      <c r="K38" s="34"/>
      <c r="L38" s="34"/>
      <c r="M38" s="34"/>
      <c r="N38" s="34"/>
      <c r="O38" s="34"/>
      <c r="P38" s="34"/>
      <c r="Q38" s="34"/>
      <c r="R38" s="34"/>
    </row>
    <row r="39" spans="1:20" x14ac:dyDescent="0.2">
      <c r="A39" s="34"/>
      <c r="B39" s="34"/>
      <c r="C39" s="34"/>
      <c r="D39" s="34"/>
      <c r="E39" s="34"/>
      <c r="F39" s="34"/>
      <c r="G39" s="34"/>
      <c r="H39" s="34"/>
      <c r="I39" s="34"/>
      <c r="J39" s="34"/>
      <c r="K39" s="34"/>
      <c r="L39" s="34"/>
      <c r="M39" s="34"/>
      <c r="N39" s="34"/>
      <c r="O39" s="34"/>
      <c r="P39" s="34"/>
      <c r="Q39" s="34"/>
      <c r="R39" s="34"/>
    </row>
    <row r="40" spans="1:20" x14ac:dyDescent="0.2">
      <c r="A40" s="34"/>
      <c r="B40" s="34"/>
      <c r="C40" s="34"/>
      <c r="D40" s="34"/>
      <c r="E40" s="34"/>
      <c r="F40" s="34"/>
      <c r="G40" s="34"/>
      <c r="H40" s="34"/>
      <c r="I40" s="34"/>
      <c r="J40" s="34"/>
      <c r="K40" s="34"/>
      <c r="L40" s="34"/>
      <c r="M40" s="34"/>
      <c r="N40" s="34"/>
      <c r="O40" s="34"/>
      <c r="P40" s="34"/>
      <c r="Q40" s="34"/>
      <c r="R40" s="34"/>
    </row>
    <row r="41" spans="1:20" x14ac:dyDescent="0.2">
      <c r="A41" s="34"/>
      <c r="B41" s="34"/>
      <c r="C41" s="34"/>
      <c r="D41" s="34"/>
      <c r="E41" s="34"/>
      <c r="F41" s="34"/>
      <c r="G41" s="34"/>
      <c r="H41" s="34"/>
      <c r="I41" s="34"/>
      <c r="J41" s="34"/>
      <c r="K41" s="34"/>
      <c r="L41" s="34"/>
      <c r="M41" s="34"/>
      <c r="N41" s="34"/>
      <c r="O41" s="34"/>
      <c r="P41" s="34"/>
      <c r="Q41" s="34"/>
      <c r="R41" s="34"/>
    </row>
    <row r="42" spans="1:20" x14ac:dyDescent="0.2">
      <c r="A42" s="34"/>
      <c r="B42" s="34"/>
      <c r="C42" s="34"/>
      <c r="D42" s="34"/>
      <c r="E42" s="34"/>
      <c r="F42" s="34"/>
      <c r="G42" s="34"/>
      <c r="H42" s="34"/>
      <c r="I42" s="34"/>
      <c r="J42" s="34"/>
      <c r="K42" s="34"/>
      <c r="L42" s="34"/>
      <c r="M42" s="34"/>
      <c r="N42" s="34"/>
      <c r="O42" s="34"/>
      <c r="P42" s="34"/>
      <c r="Q42" s="34"/>
      <c r="R42" s="34"/>
    </row>
    <row r="43" spans="1:20" x14ac:dyDescent="0.2">
      <c r="A43" s="34"/>
      <c r="B43" s="34"/>
      <c r="C43" s="34"/>
      <c r="D43" s="34"/>
      <c r="E43" s="34"/>
      <c r="F43" s="34"/>
      <c r="G43" s="34"/>
      <c r="H43" s="34"/>
      <c r="I43" s="34"/>
      <c r="J43" s="34"/>
      <c r="K43" s="34"/>
      <c r="L43" s="34"/>
      <c r="M43" s="34"/>
      <c r="N43" s="34"/>
      <c r="O43" s="34"/>
      <c r="P43" s="34"/>
      <c r="Q43" s="34"/>
      <c r="R43" s="34"/>
    </row>
    <row r="44" spans="1:20" x14ac:dyDescent="0.2">
      <c r="A44" s="34"/>
      <c r="B44" s="34"/>
      <c r="C44" s="34"/>
      <c r="D44" s="34"/>
      <c r="E44" s="34"/>
      <c r="F44" s="34"/>
      <c r="G44" s="34"/>
      <c r="H44" s="34"/>
      <c r="I44" s="34"/>
      <c r="J44" s="34"/>
      <c r="K44" s="34"/>
      <c r="L44" s="34"/>
      <c r="M44" s="34"/>
      <c r="N44" s="34"/>
      <c r="O44" s="34"/>
      <c r="P44" s="34"/>
      <c r="Q44" s="34"/>
      <c r="R44" s="34"/>
    </row>
    <row r="45" spans="1:20" x14ac:dyDescent="0.2">
      <c r="A45" s="34"/>
      <c r="B45" s="34"/>
      <c r="C45" s="34"/>
      <c r="D45" s="34"/>
      <c r="E45" s="34"/>
      <c r="F45" s="34"/>
      <c r="G45" s="34"/>
      <c r="H45" s="34"/>
      <c r="I45" s="34"/>
      <c r="J45" s="34"/>
      <c r="K45" s="34"/>
      <c r="L45" s="34"/>
      <c r="M45" s="34"/>
      <c r="N45" s="34"/>
      <c r="O45" s="34"/>
      <c r="P45" s="34"/>
      <c r="Q45" s="34"/>
      <c r="R45" s="34"/>
    </row>
    <row r="46" spans="1:20" x14ac:dyDescent="0.2">
      <c r="A46" s="34"/>
      <c r="B46" s="34"/>
      <c r="C46" s="34"/>
      <c r="D46" s="34"/>
      <c r="E46" s="34"/>
      <c r="F46" s="34"/>
      <c r="G46" s="34"/>
      <c r="H46" s="34"/>
      <c r="I46" s="34"/>
      <c r="J46" s="34"/>
      <c r="K46" s="34"/>
      <c r="L46" s="34"/>
      <c r="M46" s="34"/>
      <c r="N46" s="34"/>
      <c r="O46" s="34"/>
      <c r="P46" s="34"/>
      <c r="Q46" s="34"/>
      <c r="R46" s="34"/>
    </row>
    <row r="47" spans="1:20" x14ac:dyDescent="0.2">
      <c r="A47" s="34"/>
      <c r="B47" s="34"/>
      <c r="C47" s="34"/>
      <c r="D47" s="34"/>
      <c r="E47" s="34"/>
      <c r="F47" s="34"/>
      <c r="G47" s="34"/>
      <c r="H47" s="34"/>
      <c r="I47" s="34"/>
      <c r="J47" s="34"/>
      <c r="K47" s="34"/>
      <c r="L47" s="34"/>
      <c r="M47" s="34"/>
      <c r="N47" s="34"/>
      <c r="O47" s="34"/>
      <c r="P47" s="34"/>
      <c r="Q47" s="34"/>
      <c r="R47" s="34"/>
    </row>
    <row r="48" spans="1:20" x14ac:dyDescent="0.2">
      <c r="A48" s="34"/>
      <c r="B48" s="34"/>
      <c r="C48" s="34"/>
      <c r="D48" s="34"/>
      <c r="E48" s="34"/>
      <c r="F48" s="34"/>
      <c r="G48" s="34"/>
      <c r="H48" s="34"/>
      <c r="I48" s="34"/>
      <c r="J48" s="34"/>
      <c r="K48" s="34"/>
      <c r="L48" s="34"/>
      <c r="M48" s="34"/>
      <c r="N48" s="34"/>
      <c r="O48" s="34"/>
      <c r="P48" s="34"/>
      <c r="Q48" s="34"/>
      <c r="R48" s="34"/>
    </row>
    <row r="49" spans="1:1" x14ac:dyDescent="0.2">
      <c r="A49" s="34"/>
    </row>
    <row r="50" spans="1:1" x14ac:dyDescent="0.2">
      <c r="A50" s="34"/>
    </row>
    <row r="51" spans="1:1" x14ac:dyDescent="0.2">
      <c r="A51" s="34"/>
    </row>
    <row r="52" spans="1:1" x14ac:dyDescent="0.2">
      <c r="A52" s="34"/>
    </row>
    <row r="53" spans="1:1" x14ac:dyDescent="0.2">
      <c r="A53" s="34"/>
    </row>
    <row r="54" spans="1:1" ht="17.25" customHeight="1" x14ac:dyDescent="0.2">
      <c r="A54" s="34"/>
    </row>
    <row r="55" spans="1:1" x14ac:dyDescent="0.2">
      <c r="A55" s="1" t="s">
        <v>28</v>
      </c>
    </row>
    <row r="56" spans="1:1" x14ac:dyDescent="0.2">
      <c r="A56" s="34"/>
    </row>
    <row r="57" spans="1:1" x14ac:dyDescent="0.2">
      <c r="A57" s="34"/>
    </row>
    <row r="58" spans="1:1" x14ac:dyDescent="0.2">
      <c r="A58" s="34"/>
    </row>
    <row r="59" spans="1:1" x14ac:dyDescent="0.2">
      <c r="A59" s="34"/>
    </row>
    <row r="60" spans="1:1" x14ac:dyDescent="0.2">
      <c r="A60" s="34"/>
    </row>
    <row r="61" spans="1:1" x14ac:dyDescent="0.2">
      <c r="A61" s="34"/>
    </row>
    <row r="62" spans="1:1" x14ac:dyDescent="0.2">
      <c r="A62" s="34"/>
    </row>
    <row r="63" spans="1:1" x14ac:dyDescent="0.2">
      <c r="A63" s="34"/>
    </row>
    <row r="64" spans="1:1" x14ac:dyDescent="0.2">
      <c r="A64" s="34"/>
    </row>
    <row r="65" spans="1:21" x14ac:dyDescent="0.2">
      <c r="A65" s="1" t="s">
        <v>29</v>
      </c>
      <c r="B65" s="34"/>
      <c r="C65" s="34"/>
      <c r="D65" s="34"/>
      <c r="E65" s="34"/>
      <c r="F65" s="34"/>
      <c r="G65" s="34"/>
      <c r="H65" s="34"/>
      <c r="I65" s="34"/>
      <c r="J65" s="34"/>
      <c r="K65" s="34"/>
      <c r="L65" s="34"/>
      <c r="M65" s="34"/>
      <c r="N65" s="34"/>
      <c r="O65" s="34"/>
      <c r="P65" s="34"/>
      <c r="Q65" s="34"/>
      <c r="R65" s="34"/>
      <c r="U65" s="34"/>
    </row>
    <row r="66" spans="1:21" x14ac:dyDescent="0.2">
      <c r="A66" s="1"/>
      <c r="B66" s="34"/>
      <c r="C66" s="34"/>
      <c r="D66" s="34"/>
      <c r="E66" s="34"/>
      <c r="F66" s="34"/>
      <c r="G66" s="34"/>
      <c r="H66" s="34"/>
      <c r="I66" s="34"/>
      <c r="J66" s="34"/>
      <c r="K66" s="34"/>
      <c r="L66" s="34"/>
      <c r="M66" s="34"/>
      <c r="N66" s="34"/>
      <c r="O66" s="34"/>
      <c r="P66" s="34"/>
      <c r="Q66" s="34"/>
      <c r="R66" s="34"/>
      <c r="U66" s="34"/>
    </row>
    <row r="67" spans="1:21" x14ac:dyDescent="0.2">
      <c r="A67" s="1"/>
      <c r="B67" s="34"/>
      <c r="C67" s="34"/>
      <c r="D67" s="34"/>
      <c r="E67" s="34"/>
      <c r="F67" s="34"/>
      <c r="G67" s="34"/>
      <c r="H67" s="34"/>
      <c r="I67" s="34"/>
      <c r="J67" s="34"/>
      <c r="K67" s="34"/>
      <c r="L67" s="34"/>
      <c r="M67" s="34"/>
      <c r="N67" s="34"/>
      <c r="O67" s="34"/>
      <c r="P67" s="34"/>
      <c r="Q67" s="34"/>
      <c r="R67" s="34"/>
      <c r="U67" s="34"/>
    </row>
    <row r="68" spans="1:21" s="6" customFormat="1" ht="11.25" x14ac:dyDescent="0.2">
      <c r="A68" s="33"/>
      <c r="B68" s="33"/>
      <c r="C68" s="33"/>
      <c r="D68" s="33"/>
      <c r="E68" s="33"/>
      <c r="F68" s="33"/>
      <c r="G68" s="33"/>
      <c r="H68" s="33"/>
      <c r="I68" s="33"/>
      <c r="J68" s="33"/>
      <c r="K68" s="33"/>
      <c r="L68" s="33"/>
      <c r="M68" s="33"/>
      <c r="N68" s="33"/>
      <c r="O68" s="33"/>
      <c r="P68" s="33"/>
      <c r="Q68" s="33"/>
      <c r="R68" s="33"/>
      <c r="S68" s="33"/>
      <c r="T68" s="33"/>
      <c r="U68" s="33"/>
    </row>
    <row r="69" spans="1:21" s="6" customFormat="1" ht="11.25" x14ac:dyDescent="0.2">
      <c r="A69" s="33"/>
      <c r="B69" s="33"/>
      <c r="C69" s="33"/>
      <c r="D69" s="33"/>
      <c r="E69" s="33"/>
      <c r="F69" s="33"/>
      <c r="G69" s="33"/>
      <c r="H69" s="33"/>
      <c r="I69" s="33"/>
      <c r="J69" s="33"/>
      <c r="K69" s="33"/>
      <c r="L69" s="33"/>
      <c r="M69" s="33"/>
      <c r="N69" s="33"/>
      <c r="O69" s="33"/>
      <c r="P69" s="33"/>
      <c r="Q69" s="33"/>
      <c r="R69" s="33"/>
      <c r="S69" s="33"/>
      <c r="T69" s="33"/>
      <c r="U69" s="33"/>
    </row>
    <row r="70" spans="1:21" s="6" customFormat="1" ht="11.25" x14ac:dyDescent="0.2">
      <c r="A70" s="33"/>
      <c r="B70" s="33"/>
      <c r="C70" s="33"/>
      <c r="D70" s="33"/>
      <c r="E70" s="33"/>
      <c r="F70" s="33"/>
      <c r="G70" s="33"/>
      <c r="H70" s="33"/>
      <c r="I70" s="33"/>
      <c r="J70" s="33"/>
      <c r="K70" s="33"/>
      <c r="L70" s="33"/>
      <c r="M70" s="33"/>
      <c r="N70" s="33"/>
      <c r="O70" s="33"/>
      <c r="P70" s="33"/>
      <c r="Q70" s="33"/>
      <c r="R70" s="33"/>
      <c r="S70" s="33"/>
      <c r="T70" s="33"/>
      <c r="U70" s="33"/>
    </row>
    <row r="71" spans="1:21" s="6" customFormat="1" ht="11.25" x14ac:dyDescent="0.2">
      <c r="A71" s="33"/>
      <c r="B71" s="33"/>
      <c r="C71" s="33"/>
      <c r="D71" s="33"/>
      <c r="E71" s="33"/>
      <c r="F71" s="33"/>
      <c r="G71" s="33"/>
      <c r="H71" s="33"/>
      <c r="I71" s="33"/>
      <c r="J71" s="33"/>
      <c r="K71" s="33"/>
      <c r="L71" s="33"/>
      <c r="M71" s="33"/>
      <c r="N71" s="33"/>
      <c r="O71" s="33"/>
      <c r="P71" s="33"/>
      <c r="Q71" s="33"/>
      <c r="R71" s="33"/>
      <c r="S71" s="33"/>
      <c r="T71" s="33"/>
      <c r="U71" s="33"/>
    </row>
    <row r="72" spans="1:21" s="6" customFormat="1" ht="11.25" x14ac:dyDescent="0.2">
      <c r="A72" s="33"/>
      <c r="B72" s="33"/>
      <c r="C72" s="33"/>
      <c r="D72" s="33"/>
      <c r="E72" s="33"/>
      <c r="F72" s="33"/>
      <c r="G72" s="33"/>
      <c r="H72" s="33"/>
      <c r="I72" s="33"/>
      <c r="J72" s="33"/>
      <c r="K72" s="33"/>
      <c r="L72" s="33"/>
      <c r="M72" s="33"/>
      <c r="N72" s="33"/>
      <c r="O72" s="33"/>
      <c r="P72" s="33"/>
      <c r="Q72" s="33"/>
      <c r="R72" s="33"/>
      <c r="S72" s="33"/>
      <c r="T72" s="33"/>
      <c r="U72" s="33"/>
    </row>
    <row r="73" spans="1:21" s="6" customFormat="1" ht="10.35" customHeight="1" x14ac:dyDescent="0.2">
      <c r="A73" s="33" t="s">
        <v>30</v>
      </c>
      <c r="B73" s="33"/>
      <c r="C73" s="33"/>
      <c r="D73" s="33"/>
      <c r="E73" s="33"/>
      <c r="F73" s="33"/>
      <c r="G73" s="33"/>
      <c r="H73" s="33"/>
      <c r="I73" s="33"/>
      <c r="J73" s="33"/>
      <c r="K73" s="33"/>
      <c r="L73" s="33"/>
      <c r="M73" s="33"/>
      <c r="N73" s="33"/>
      <c r="O73" s="33"/>
      <c r="P73" s="33"/>
      <c r="Q73" s="33"/>
      <c r="R73" s="33"/>
      <c r="S73" s="33"/>
      <c r="T73" s="33"/>
      <c r="U73" s="33"/>
    </row>
    <row r="74" spans="1:21" s="6" customFormat="1" ht="10.35" customHeight="1" x14ac:dyDescent="0.2">
      <c r="A74" s="33" t="s">
        <v>31</v>
      </c>
      <c r="B74" s="33"/>
      <c r="C74" s="33"/>
      <c r="D74" s="33"/>
      <c r="E74" s="33"/>
      <c r="F74" s="33"/>
      <c r="G74" s="33"/>
      <c r="H74" s="33"/>
      <c r="I74" s="33"/>
      <c r="J74" s="33"/>
      <c r="K74" s="33"/>
      <c r="L74" s="33"/>
      <c r="M74" s="33"/>
      <c r="N74" s="33"/>
      <c r="O74" s="33"/>
      <c r="P74" s="33"/>
      <c r="Q74" s="33"/>
      <c r="R74" s="33"/>
      <c r="S74" s="33"/>
      <c r="T74" s="33"/>
      <c r="U74" s="33"/>
    </row>
    <row r="75" spans="1:21" s="6" customFormat="1" ht="10.35" customHeight="1" x14ac:dyDescent="0.2">
      <c r="A75" s="33" t="s">
        <v>32</v>
      </c>
      <c r="B75" s="33"/>
      <c r="C75" s="33"/>
      <c r="D75" s="33"/>
      <c r="E75" s="33"/>
      <c r="F75" s="33"/>
      <c r="G75" s="33"/>
      <c r="H75" s="33"/>
      <c r="I75" s="33"/>
      <c r="J75" s="33"/>
      <c r="K75" s="33"/>
      <c r="L75" s="33"/>
      <c r="M75" s="33"/>
      <c r="N75" s="33"/>
      <c r="O75" s="33"/>
      <c r="P75" s="33"/>
      <c r="Q75" s="33"/>
      <c r="R75" s="33"/>
      <c r="S75" s="33"/>
      <c r="T75" s="33"/>
      <c r="U75" s="33"/>
    </row>
    <row r="76" spans="1:21" s="6" customFormat="1" ht="10.35" customHeight="1" x14ac:dyDescent="0.2">
      <c r="A76" s="33" t="s">
        <v>33</v>
      </c>
      <c r="B76" s="33"/>
      <c r="C76" s="33"/>
      <c r="D76" s="33"/>
      <c r="E76" s="33"/>
      <c r="F76" s="33"/>
      <c r="G76" s="33"/>
      <c r="H76" s="33"/>
      <c r="I76" s="33"/>
      <c r="J76" s="33"/>
      <c r="K76" s="33"/>
      <c r="L76" s="33"/>
      <c r="M76" s="33"/>
      <c r="N76" s="33"/>
      <c r="O76" s="33"/>
      <c r="P76" s="33"/>
      <c r="Q76" s="33"/>
      <c r="R76" s="33"/>
      <c r="S76" s="33"/>
      <c r="T76" s="33"/>
      <c r="U76" s="33"/>
    </row>
    <row r="77" spans="1:21" s="6" customFormat="1" ht="10.35" customHeight="1" x14ac:dyDescent="0.2">
      <c r="A77" s="33" t="s">
        <v>34</v>
      </c>
      <c r="B77" s="33"/>
      <c r="C77" s="33"/>
      <c r="D77" s="33"/>
      <c r="E77" s="33"/>
      <c r="F77" s="33"/>
      <c r="G77" s="33"/>
      <c r="H77" s="33"/>
      <c r="I77" s="33"/>
      <c r="J77" s="33"/>
      <c r="K77" s="33"/>
      <c r="L77" s="33"/>
      <c r="M77" s="33"/>
      <c r="N77" s="33"/>
      <c r="O77" s="33"/>
      <c r="P77" s="33"/>
      <c r="Q77" s="33"/>
      <c r="R77" s="33"/>
      <c r="S77" s="33"/>
      <c r="T77" s="33"/>
      <c r="U77" s="33"/>
    </row>
    <row r="78" spans="1:21" s="6" customFormat="1" ht="10.35" customHeight="1" x14ac:dyDescent="0.2">
      <c r="A78" s="33" t="s">
        <v>35</v>
      </c>
      <c r="B78" s="33"/>
      <c r="C78" s="33"/>
      <c r="D78" s="33"/>
      <c r="E78" s="33"/>
      <c r="F78" s="33"/>
      <c r="G78" s="33"/>
      <c r="H78" s="33"/>
      <c r="I78" s="33"/>
      <c r="J78" s="33"/>
      <c r="K78" s="33"/>
      <c r="L78" s="33"/>
      <c r="M78" s="33"/>
      <c r="N78" s="33"/>
      <c r="O78" s="33"/>
      <c r="P78" s="33"/>
      <c r="Q78" s="33"/>
      <c r="R78" s="33"/>
      <c r="S78" s="33"/>
      <c r="T78" s="33"/>
      <c r="U78" s="33"/>
    </row>
    <row r="79" spans="1:21" s="87" customFormat="1" ht="10.5" customHeight="1" x14ac:dyDescent="0.2">
      <c r="A79" s="86" t="s">
        <v>36</v>
      </c>
      <c r="B79" s="86"/>
      <c r="C79" s="86"/>
      <c r="D79" s="86"/>
      <c r="E79" s="86"/>
      <c r="F79" s="86"/>
      <c r="G79" s="86"/>
      <c r="H79" s="86"/>
      <c r="I79" s="86"/>
      <c r="J79" s="86"/>
      <c r="K79" s="86"/>
      <c r="L79" s="86"/>
      <c r="M79" s="86"/>
      <c r="N79" s="86"/>
      <c r="O79" s="86"/>
      <c r="P79" s="86"/>
      <c r="Q79" s="86"/>
      <c r="R79" s="86"/>
      <c r="S79" s="86"/>
      <c r="T79" s="86"/>
      <c r="U79" s="86"/>
    </row>
    <row r="80" spans="1:21" s="88" customFormat="1" ht="12.75" customHeight="1" x14ac:dyDescent="0.2">
      <c r="A80" s="86" t="s">
        <v>37</v>
      </c>
      <c r="B80" s="86"/>
      <c r="C80" s="86"/>
      <c r="D80" s="86"/>
      <c r="E80" s="86"/>
      <c r="F80" s="86"/>
      <c r="G80" s="86"/>
      <c r="H80" s="86"/>
      <c r="I80" s="86"/>
      <c r="J80" s="86"/>
      <c r="K80" s="86"/>
      <c r="L80" s="86"/>
      <c r="M80" s="86"/>
      <c r="N80" s="86"/>
      <c r="O80" s="86"/>
      <c r="P80" s="86"/>
      <c r="Q80" s="91"/>
      <c r="R80" s="91"/>
      <c r="U80" s="91"/>
    </row>
    <row r="81" spans="1:21" ht="10.35" customHeight="1" x14ac:dyDescent="0.2">
      <c r="A81" s="33" t="s">
        <v>38</v>
      </c>
      <c r="B81" s="34"/>
      <c r="C81" s="34"/>
      <c r="D81" s="34"/>
      <c r="E81" s="34"/>
      <c r="F81" s="34"/>
      <c r="G81" s="34"/>
      <c r="H81" s="34"/>
      <c r="I81" s="34"/>
      <c r="J81" s="34"/>
      <c r="K81" s="34"/>
      <c r="L81" s="34"/>
      <c r="M81" s="34"/>
      <c r="N81" s="34"/>
      <c r="O81" s="34"/>
      <c r="P81" s="34"/>
      <c r="Q81" s="34"/>
      <c r="R81" s="34"/>
      <c r="U81" s="34"/>
    </row>
    <row r="82" spans="1:21" s="33" customFormat="1" ht="11.25" x14ac:dyDescent="0.2">
      <c r="A82" s="33" t="s">
        <v>39</v>
      </c>
      <c r="M82" s="85"/>
      <c r="N82" s="85"/>
      <c r="O82" s="85"/>
      <c r="P82" s="85"/>
      <c r="Q82" s="85"/>
      <c r="R82" s="85"/>
      <c r="S82" s="85"/>
      <c r="T82" s="85"/>
      <c r="U82" s="85"/>
    </row>
    <row r="83" spans="1:21" x14ac:dyDescent="0.2">
      <c r="A83" s="34"/>
      <c r="B83" s="34"/>
      <c r="C83" s="34"/>
      <c r="D83" s="34"/>
      <c r="E83" s="34"/>
      <c r="F83" s="34"/>
      <c r="G83" s="34"/>
      <c r="H83" s="34"/>
      <c r="I83" s="34"/>
      <c r="J83" s="34"/>
      <c r="K83" s="34"/>
      <c r="L83" s="34"/>
      <c r="M83" s="34"/>
      <c r="N83" s="34"/>
      <c r="O83" s="34"/>
      <c r="P83" s="34"/>
      <c r="Q83" s="34"/>
      <c r="R83" s="34"/>
      <c r="U83" s="34"/>
    </row>
    <row r="84" spans="1:21" x14ac:dyDescent="0.2">
      <c r="A84" s="34"/>
      <c r="B84" s="34" t="s">
        <v>3</v>
      </c>
      <c r="C84" s="34"/>
      <c r="D84" s="34"/>
      <c r="E84" s="34"/>
      <c r="F84" s="34"/>
      <c r="G84" s="34"/>
      <c r="H84" s="34"/>
      <c r="I84" s="34"/>
      <c r="J84" s="34"/>
      <c r="K84" s="34"/>
      <c r="L84" s="34"/>
      <c r="M84" s="34"/>
      <c r="N84" s="34"/>
      <c r="O84" s="34"/>
      <c r="P84" s="34"/>
      <c r="Q84" s="34"/>
      <c r="R84" s="34"/>
      <c r="U84" s="34"/>
    </row>
    <row r="85" spans="1:21" x14ac:dyDescent="0.2">
      <c r="A85" s="34"/>
      <c r="B85" s="34"/>
      <c r="C85" s="34"/>
      <c r="D85" s="34"/>
      <c r="E85" s="34"/>
      <c r="F85" s="34"/>
      <c r="G85" s="34"/>
      <c r="H85" s="34"/>
      <c r="I85" s="34"/>
      <c r="J85" s="34"/>
      <c r="K85" s="34"/>
      <c r="L85" s="34"/>
      <c r="M85" s="34"/>
      <c r="N85" s="34"/>
      <c r="O85" s="34"/>
      <c r="P85" s="34"/>
      <c r="Q85" s="34"/>
      <c r="R85" s="34"/>
      <c r="U85" s="34"/>
    </row>
    <row r="86" spans="1:21" x14ac:dyDescent="0.2">
      <c r="A86" s="34"/>
      <c r="B86" s="34"/>
      <c r="C86" s="34"/>
      <c r="D86" s="34"/>
      <c r="E86" s="34"/>
      <c r="F86" s="34"/>
      <c r="G86" s="34"/>
      <c r="H86" s="34"/>
      <c r="I86" s="34"/>
      <c r="J86" s="34"/>
      <c r="K86" s="34"/>
      <c r="L86" s="34"/>
      <c r="M86" s="34"/>
      <c r="N86" s="34"/>
      <c r="O86" s="34"/>
      <c r="P86" s="34"/>
      <c r="Q86" s="34"/>
      <c r="R86" s="34"/>
      <c r="U86" s="34"/>
    </row>
    <row r="87" spans="1:21" x14ac:dyDescent="0.2">
      <c r="A87" s="34"/>
      <c r="B87" s="34"/>
      <c r="C87" s="34"/>
      <c r="D87" s="34"/>
      <c r="E87" s="34"/>
      <c r="F87" s="34"/>
      <c r="G87" s="34"/>
      <c r="H87" s="34"/>
      <c r="I87" s="34"/>
      <c r="J87" s="34"/>
      <c r="K87" s="34"/>
      <c r="L87" s="34"/>
      <c r="M87" s="34"/>
      <c r="N87" s="34"/>
      <c r="O87" s="34"/>
      <c r="P87" s="34"/>
      <c r="Q87" s="34"/>
      <c r="R87" s="34"/>
      <c r="U87" s="34"/>
    </row>
    <row r="88" spans="1:21" x14ac:dyDescent="0.2">
      <c r="A88" s="34"/>
      <c r="B88" s="34"/>
      <c r="C88" s="34"/>
      <c r="D88" s="34"/>
      <c r="E88" s="34"/>
      <c r="F88" s="34"/>
      <c r="G88" s="34"/>
      <c r="H88" s="34"/>
      <c r="I88" s="34"/>
      <c r="J88" s="34"/>
      <c r="K88" s="34"/>
      <c r="L88" s="34"/>
      <c r="M88" s="34"/>
      <c r="N88" s="34"/>
      <c r="O88" s="34"/>
      <c r="P88" s="34"/>
      <c r="Q88" s="34"/>
      <c r="R88" s="34"/>
      <c r="U88" s="34"/>
    </row>
    <row r="89" spans="1:21" x14ac:dyDescent="0.2">
      <c r="A89" s="34"/>
      <c r="B89" s="34"/>
      <c r="C89" s="34"/>
      <c r="D89" s="34"/>
      <c r="E89" s="34"/>
      <c r="F89" s="34"/>
      <c r="G89" s="34"/>
      <c r="H89" s="34"/>
      <c r="I89" s="34"/>
      <c r="J89" s="34"/>
      <c r="K89" s="34"/>
      <c r="L89" s="34"/>
      <c r="M89" s="34"/>
      <c r="N89" s="34"/>
      <c r="O89" s="34"/>
      <c r="P89" s="34"/>
      <c r="Q89" s="34"/>
      <c r="R89" s="34"/>
      <c r="U89" s="34"/>
    </row>
    <row r="90" spans="1:21" x14ac:dyDescent="0.2">
      <c r="A90" s="34"/>
      <c r="B90" s="34"/>
      <c r="C90" s="34"/>
      <c r="D90" s="34"/>
      <c r="E90" s="34"/>
      <c r="F90" s="34"/>
      <c r="G90" s="34"/>
      <c r="H90" s="34"/>
      <c r="I90" s="34"/>
      <c r="J90" s="34"/>
      <c r="K90" s="34"/>
      <c r="L90" s="34"/>
      <c r="M90" s="34"/>
      <c r="N90" s="34"/>
      <c r="O90" s="34"/>
      <c r="P90" s="34"/>
      <c r="Q90" s="34"/>
      <c r="R90" s="34"/>
      <c r="U90" s="34"/>
    </row>
    <row r="91" spans="1:21" x14ac:dyDescent="0.2">
      <c r="A91" s="34"/>
      <c r="B91" s="34"/>
      <c r="C91" s="34"/>
      <c r="D91" s="34"/>
      <c r="E91" s="34"/>
      <c r="F91" s="34"/>
      <c r="G91" s="34"/>
      <c r="H91" s="34"/>
      <c r="I91" s="34"/>
      <c r="J91" s="34"/>
      <c r="K91" s="34"/>
      <c r="L91" s="34"/>
      <c r="M91" s="34"/>
      <c r="N91" s="34"/>
      <c r="O91" s="34"/>
      <c r="P91" s="34"/>
      <c r="Q91" s="34"/>
      <c r="R91" s="34"/>
      <c r="U91" s="34"/>
    </row>
    <row r="92" spans="1:21" x14ac:dyDescent="0.2">
      <c r="A92" s="34"/>
      <c r="B92" s="34"/>
      <c r="C92" s="34"/>
      <c r="D92" s="34"/>
      <c r="E92" s="34"/>
      <c r="F92" s="34"/>
      <c r="G92" s="34"/>
      <c r="H92" s="34"/>
      <c r="I92" s="34"/>
      <c r="J92" s="34"/>
      <c r="K92" s="34"/>
      <c r="L92" s="34"/>
      <c r="M92" s="34"/>
      <c r="N92" s="34"/>
      <c r="O92" s="34"/>
      <c r="P92" s="34"/>
      <c r="Q92" s="34"/>
      <c r="R92" s="34"/>
      <c r="U92" s="34"/>
    </row>
    <row r="93" spans="1:21" x14ac:dyDescent="0.2">
      <c r="A93" s="34"/>
      <c r="B93" s="34"/>
      <c r="C93" s="34"/>
      <c r="D93" s="34"/>
      <c r="E93" s="34"/>
      <c r="F93" s="34"/>
      <c r="G93" s="34"/>
      <c r="H93" s="34"/>
      <c r="I93" s="34"/>
      <c r="J93" s="34"/>
      <c r="K93" s="34"/>
      <c r="L93" s="34"/>
      <c r="M93" s="34"/>
      <c r="N93" s="34"/>
      <c r="O93" s="34"/>
      <c r="P93" s="34"/>
      <c r="Q93" s="34"/>
      <c r="R93" s="34"/>
      <c r="U93" s="34"/>
    </row>
    <row r="94" spans="1:21" x14ac:dyDescent="0.2">
      <c r="A94" s="34"/>
      <c r="B94" s="34"/>
      <c r="C94" s="34"/>
      <c r="D94" s="34"/>
      <c r="E94" s="34"/>
      <c r="F94" s="34"/>
      <c r="G94" s="34"/>
      <c r="H94" s="34"/>
      <c r="I94" s="34"/>
      <c r="J94" s="34"/>
      <c r="K94" s="34"/>
      <c r="L94" s="34"/>
      <c r="M94" s="34"/>
      <c r="N94" s="34"/>
      <c r="O94" s="34"/>
      <c r="P94" s="34"/>
      <c r="Q94" s="34"/>
      <c r="R94" s="34"/>
      <c r="U94" s="34"/>
    </row>
    <row r="95" spans="1:21" x14ac:dyDescent="0.2">
      <c r="A95" s="34"/>
      <c r="B95" s="34"/>
      <c r="C95" s="34"/>
      <c r="D95" s="34"/>
      <c r="E95" s="34"/>
      <c r="F95" s="34"/>
      <c r="G95" s="34"/>
      <c r="H95" s="34"/>
      <c r="I95" s="34"/>
      <c r="J95" s="34"/>
      <c r="K95" s="34"/>
      <c r="L95" s="34"/>
      <c r="M95" s="34"/>
      <c r="N95" s="34"/>
      <c r="O95" s="34"/>
      <c r="P95" s="34"/>
      <c r="Q95" s="34"/>
      <c r="R95" s="34"/>
      <c r="U95" s="34"/>
    </row>
    <row r="96" spans="1:21" x14ac:dyDescent="0.2">
      <c r="A96" s="34"/>
      <c r="B96" s="34"/>
      <c r="C96" s="34"/>
      <c r="D96" s="34"/>
      <c r="E96" s="34"/>
      <c r="F96" s="34"/>
      <c r="G96" s="34"/>
      <c r="H96" s="34"/>
      <c r="I96" s="34"/>
      <c r="J96" s="34"/>
      <c r="K96" s="34"/>
      <c r="L96" s="34"/>
      <c r="M96" s="34"/>
      <c r="N96" s="34"/>
      <c r="O96" s="34"/>
      <c r="P96" s="34"/>
      <c r="Q96" s="34"/>
      <c r="R96" s="34"/>
      <c r="U96" s="34"/>
    </row>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sheetData>
  <sheetProtection algorithmName="SHA-512" hashValue="e8hUUVR+S+ITmJM4/gTlK4gpYsMULX1AkH60Ke2a/Y8LE4EGpngVrowTWoA7f/xhBHunKqdgVi8vFpSOEMVKRw==" saltValue="kZo0CV57HSgdp4/SlI8ZWA==" spinCount="100000" sheet="1" objects="1" scenarios="1"/>
  <phoneticPr fontId="0" type="noConversion"/>
  <pageMargins left="0.39370078740157483" right="0.39370078740157483" top="0.59055118110236227" bottom="0.59055118110236227" header="0.39370078740157483" footer="0.39370078740157483"/>
  <pageSetup paperSize="9" fitToHeight="0" orientation="portrait" horizontalDpi="4294967292"/>
  <headerFooter alignWithMargins="0">
    <oddFoote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3B2CF-3409-4CF6-A1A7-482F95E8F50F}">
  <dimension ref="A1:O40"/>
  <sheetViews>
    <sheetView workbookViewId="0">
      <selection activeCell="C30" sqref="C30"/>
    </sheetView>
  </sheetViews>
  <sheetFormatPr defaultColWidth="9.33203125" defaultRowHeight="11.25" x14ac:dyDescent="0.2"/>
  <cols>
    <col min="1" max="1" width="11.6640625" style="60" bestFit="1" customWidth="1"/>
    <col min="2" max="2" width="20.6640625" style="60" bestFit="1" customWidth="1"/>
    <col min="3" max="3" width="41.5" style="60" customWidth="1"/>
    <col min="4" max="4" width="38.83203125" style="60" bestFit="1" customWidth="1"/>
    <col min="5" max="6" width="9.33203125" style="60"/>
    <col min="7" max="7" width="36.33203125" style="60" customWidth="1"/>
    <col min="8" max="10" width="9.33203125" style="60"/>
    <col min="11" max="11" width="33" style="60" customWidth="1"/>
    <col min="12" max="12" width="31.5" style="60" customWidth="1"/>
    <col min="13" max="16384" width="9.33203125" style="60"/>
  </cols>
  <sheetData>
    <row r="1" spans="1:15" ht="15" x14ac:dyDescent="0.2">
      <c r="A1" s="65"/>
      <c r="B1" s="65"/>
      <c r="C1" s="66"/>
      <c r="D1" s="66"/>
      <c r="E1" s="65"/>
      <c r="F1" s="65"/>
      <c r="G1" s="65"/>
      <c r="H1" s="65"/>
      <c r="I1" s="65"/>
      <c r="J1" s="65"/>
      <c r="K1" s="65"/>
      <c r="L1" s="65"/>
      <c r="M1" s="66"/>
      <c r="N1" s="66"/>
      <c r="O1" s="66"/>
    </row>
    <row r="2" spans="1:15" ht="15" x14ac:dyDescent="0.2">
      <c r="A2" s="57" t="s">
        <v>40</v>
      </c>
      <c r="B2" s="57" t="s">
        <v>41</v>
      </c>
      <c r="C2" s="58" t="s">
        <v>42</v>
      </c>
      <c r="D2" s="58" t="s">
        <v>43</v>
      </c>
      <c r="E2" s="61" t="s">
        <v>44</v>
      </c>
      <c r="F2" s="61" t="s">
        <v>45</v>
      </c>
      <c r="G2" s="58" t="s">
        <v>46</v>
      </c>
      <c r="H2" s="62" t="s">
        <v>45</v>
      </c>
      <c r="I2" s="62" t="s">
        <v>44</v>
      </c>
      <c r="J2" s="65"/>
      <c r="K2" s="65"/>
      <c r="L2" s="65"/>
      <c r="M2" s="66"/>
      <c r="N2" s="66"/>
      <c r="O2" s="66"/>
    </row>
    <row r="3" spans="1:15" ht="15" x14ac:dyDescent="0.2">
      <c r="A3" s="63" t="str">
        <f>IF(ISBLANK('E-swap'!E18),"", 'E-swap'!$I$4)</f>
        <v/>
      </c>
      <c r="B3" s="64" t="str">
        <f>IF(ISBLANK('E-swap'!E18), "", VLOOKUP('E-swap'!E18,'Codes 2026'!$B$1:$D$135,3,FALSE))</f>
        <v/>
      </c>
      <c r="C3" s="64" t="str">
        <f>IF(ISBLANK('E-swap'!E18),"",VLOOKUP('E-swap'!E18,'Codes 2026'!$B$1:$D$134,2,FALSE))</f>
        <v/>
      </c>
      <c r="D3" s="64" t="str">
        <f>IF(ISBLANK('E-swap'!E18), "", 'E-swap'!$C$7)</f>
        <v/>
      </c>
      <c r="E3" s="64" t="str">
        <f>IF(ISBLANK('E-swap'!E18), "", 'E-swap'!F18)</f>
        <v/>
      </c>
      <c r="F3" s="64" t="str">
        <f>IF(ISBLANK('E-swap'!E18), "", 'E-swap'!G18)</f>
        <v/>
      </c>
      <c r="G3" s="64" t="str">
        <f>IF(ISBLANK('E-swap'!E18), "", 'E-swap'!$C$10)</f>
        <v/>
      </c>
      <c r="H3" s="64" t="str">
        <f>IF(ISBLANK('E-swap'!E18), "", 'E-swap'!I18)</f>
        <v/>
      </c>
      <c r="I3" s="64" t="str">
        <f>IF(ISBLANK('E-swap'!E18), "", 'E-swap'!H18)</f>
        <v/>
      </c>
      <c r="J3" s="65"/>
      <c r="K3" s="65"/>
      <c r="L3" s="65"/>
      <c r="M3" s="66"/>
      <c r="N3" s="66"/>
      <c r="O3" s="66"/>
    </row>
    <row r="4" spans="1:15" ht="15" x14ac:dyDescent="0.2">
      <c r="A4" s="63" t="str">
        <f>IF(ISBLANK('E-swap'!E19),"", 'E-swap'!$I$4)</f>
        <v/>
      </c>
      <c r="B4" s="64" t="str">
        <f>IF(ISBLANK('E-swap'!E19), "", VLOOKUP('E-swap'!E19,'Codes 2026'!$B$1:$D$135,3,FALSE))</f>
        <v/>
      </c>
      <c r="C4" s="64" t="str">
        <f>IF(ISBLANK('E-swap'!E19),"",VLOOKUP('E-swap'!E19,'Codes 2026'!$B$1:$D$134,2,FALSE))</f>
        <v/>
      </c>
      <c r="D4" s="64" t="str">
        <f>IF(ISBLANK('E-swap'!E19), "", 'E-swap'!$C$7)</f>
        <v/>
      </c>
      <c r="E4" s="64" t="str">
        <f>IF(ISBLANK('E-swap'!E19), "", 'E-swap'!F19)</f>
        <v/>
      </c>
      <c r="F4" s="64" t="str">
        <f>IF(ISBLANK('E-swap'!E19), "", 'E-swap'!G19)</f>
        <v/>
      </c>
      <c r="G4" s="64" t="str">
        <f>IF(ISBLANK('E-swap'!E19), "", 'E-swap'!$C$10)</f>
        <v/>
      </c>
      <c r="H4" s="64" t="str">
        <f>IF(ISBLANK('E-swap'!E19), "", 'E-swap'!I19)</f>
        <v/>
      </c>
      <c r="I4" s="64" t="str">
        <f>IF(ISBLANK('E-swap'!E19), "", 'E-swap'!H19)</f>
        <v/>
      </c>
      <c r="J4" s="65"/>
      <c r="K4" s="65"/>
      <c r="L4" s="65"/>
      <c r="M4" s="66"/>
      <c r="N4" s="66"/>
      <c r="O4" s="66"/>
    </row>
    <row r="5" spans="1:15" ht="15" x14ac:dyDescent="0.2">
      <c r="A5" s="63" t="str">
        <f>IF(ISBLANK('E-swap'!E20),"", 'E-swap'!$I$4)</f>
        <v/>
      </c>
      <c r="B5" s="64" t="str">
        <f>IF(ISBLANK('E-swap'!E20), "", VLOOKUP('E-swap'!E20,'Codes 2026'!$B$1:$D$135,3,FALSE))</f>
        <v/>
      </c>
      <c r="C5" s="64" t="str">
        <f>IF(ISBLANK('E-swap'!E20),"",VLOOKUP('E-swap'!E20,'Codes 2026'!$B$1:$D$134,2,FALSE))</f>
        <v/>
      </c>
      <c r="D5" s="64" t="str">
        <f>IF(ISBLANK('E-swap'!E20), "", 'E-swap'!$C$7)</f>
        <v/>
      </c>
      <c r="E5" s="64" t="str">
        <f>IF(ISBLANK('E-swap'!E20), "", 'E-swap'!F20)</f>
        <v/>
      </c>
      <c r="F5" s="64" t="str">
        <f>IF(ISBLANK('E-swap'!E20), "", 'E-swap'!G20)</f>
        <v/>
      </c>
      <c r="G5" s="64" t="str">
        <f>IF(ISBLANK('E-swap'!E20), "", 'E-swap'!$C$10)</f>
        <v/>
      </c>
      <c r="H5" s="64" t="str">
        <f>IF(ISBLANK('E-swap'!E20), "", 'E-swap'!I20)</f>
        <v/>
      </c>
      <c r="I5" s="64" t="str">
        <f>IF(ISBLANK('E-swap'!E20), "", 'E-swap'!H20)</f>
        <v/>
      </c>
      <c r="J5" s="65"/>
      <c r="K5" s="65"/>
      <c r="L5" s="65"/>
      <c r="M5" s="66"/>
      <c r="N5" s="66"/>
      <c r="O5" s="66"/>
    </row>
    <row r="6" spans="1:15" ht="15" x14ac:dyDescent="0.2">
      <c r="A6" s="63" t="str">
        <f>IF(ISBLANK('E-swap'!E21),"", 'E-swap'!$I$4)</f>
        <v/>
      </c>
      <c r="B6" s="64" t="str">
        <f>IF(ISBLANK('E-swap'!E21), "", VLOOKUP('E-swap'!E21,'Codes 2026'!$B$1:$D$135,3,FALSE))</f>
        <v/>
      </c>
      <c r="C6" s="64" t="str">
        <f>IF(ISBLANK('E-swap'!E21),"",VLOOKUP('E-swap'!E21,'Codes 2026'!$B$1:$D$134,2,FALSE))</f>
        <v/>
      </c>
      <c r="D6" s="64" t="str">
        <f>IF(ISBLANK('E-swap'!E21), "", 'E-swap'!$C$7)</f>
        <v/>
      </c>
      <c r="E6" s="64" t="str">
        <f>IF(ISBLANK('E-swap'!E21), "", 'E-swap'!F21)</f>
        <v/>
      </c>
      <c r="F6" s="64" t="str">
        <f>IF(ISBLANK('E-swap'!E21), "", 'E-swap'!G21)</f>
        <v/>
      </c>
      <c r="G6" s="64" t="str">
        <f>IF(ISBLANK('E-swap'!E21), "", 'E-swap'!$C$10)</f>
        <v/>
      </c>
      <c r="H6" s="64" t="str">
        <f>IF(ISBLANK('E-swap'!E21), "", 'E-swap'!I21)</f>
        <v/>
      </c>
      <c r="I6" s="64" t="str">
        <f>IF(ISBLANK('E-swap'!E21), "", 'E-swap'!H21)</f>
        <v/>
      </c>
      <c r="J6" s="65"/>
      <c r="K6" s="65"/>
      <c r="L6" s="65"/>
      <c r="M6" s="66"/>
      <c r="N6" s="66"/>
      <c r="O6" s="66"/>
    </row>
    <row r="7" spans="1:15" ht="15" x14ac:dyDescent="0.2">
      <c r="A7" s="63" t="str">
        <f>IF(ISBLANK('E-swap'!E22),"", 'E-swap'!$I$4)</f>
        <v/>
      </c>
      <c r="B7" s="64" t="str">
        <f>IF(ISBLANK('E-swap'!E22), "", VLOOKUP('E-swap'!E22,'Codes 2026'!$B$1:$D$135,3,FALSE))</f>
        <v/>
      </c>
      <c r="C7" s="64" t="str">
        <f>IF(ISBLANK('E-swap'!E22),"",VLOOKUP('E-swap'!E22,'Codes 2026'!$B$1:$D$134,2,FALSE))</f>
        <v/>
      </c>
      <c r="D7" s="64" t="str">
        <f>IF(ISBLANK('E-swap'!E22), "", 'E-swap'!$C$7)</f>
        <v/>
      </c>
      <c r="E7" s="64" t="str">
        <f>IF(ISBLANK('E-swap'!E22), "", 'E-swap'!F22)</f>
        <v/>
      </c>
      <c r="F7" s="64" t="str">
        <f>IF(ISBLANK('E-swap'!E22), "", 'E-swap'!G22)</f>
        <v/>
      </c>
      <c r="G7" s="64" t="str">
        <f>IF(ISBLANK('E-swap'!E22), "", 'E-swap'!$C$10)</f>
        <v/>
      </c>
      <c r="H7" s="64" t="str">
        <f>IF(ISBLANK('E-swap'!E22), "", 'E-swap'!I22)</f>
        <v/>
      </c>
      <c r="I7" s="64" t="str">
        <f>IF(ISBLANK('E-swap'!E22), "", 'E-swap'!H22)</f>
        <v/>
      </c>
      <c r="J7" s="65"/>
      <c r="K7" s="78"/>
      <c r="L7" s="78"/>
      <c r="M7" s="66"/>
      <c r="N7" s="66"/>
      <c r="O7" s="66"/>
    </row>
    <row r="8" spans="1:15" ht="15" x14ac:dyDescent="0.2">
      <c r="A8" s="63" t="str">
        <f>IF(ISBLANK('E-swap'!E23),"", 'E-swap'!$I$4)</f>
        <v/>
      </c>
      <c r="B8" s="64" t="str">
        <f>IF(ISBLANK('E-swap'!E23), "", VLOOKUP('E-swap'!E23,'Codes 2026'!$B$1:$D$135,3,FALSE))</f>
        <v/>
      </c>
      <c r="C8" s="64" t="str">
        <f>IF(ISBLANK('E-swap'!E23),"",VLOOKUP('E-swap'!E23,'Codes 2026'!$B$1:$D$134,2,FALSE))</f>
        <v/>
      </c>
      <c r="D8" s="64" t="str">
        <f>IF(ISBLANK('E-swap'!E23), "", 'E-swap'!$C$7)</f>
        <v/>
      </c>
      <c r="E8" s="64" t="str">
        <f>IF(ISBLANK('E-swap'!E23), "", 'E-swap'!F23)</f>
        <v/>
      </c>
      <c r="F8" s="64" t="str">
        <f>IF(ISBLANK('E-swap'!E23), "", 'E-swap'!G23)</f>
        <v/>
      </c>
      <c r="G8" s="64" t="str">
        <f>IF(ISBLANK('E-swap'!E23), "", 'E-swap'!$C$10)</f>
        <v/>
      </c>
      <c r="H8" s="64" t="str">
        <f>IF(ISBLANK('E-swap'!E23), "", 'E-swap'!I23)</f>
        <v/>
      </c>
      <c r="I8" s="64" t="str">
        <f>IF(ISBLANK('E-swap'!E23), "", 'E-swap'!H23)</f>
        <v/>
      </c>
      <c r="J8" s="65"/>
      <c r="K8" s="65"/>
      <c r="L8" s="65"/>
      <c r="M8" s="66"/>
      <c r="N8" s="66"/>
      <c r="O8" s="66"/>
    </row>
    <row r="9" spans="1:15" ht="15" x14ac:dyDescent="0.2">
      <c r="A9" s="63" t="str">
        <f>IF(ISBLANK('E-swap'!E24),"", 'E-swap'!$I$4)</f>
        <v/>
      </c>
      <c r="B9" s="64" t="str">
        <f>IF(ISBLANK('E-swap'!E24), "", VLOOKUP('E-swap'!E24,'Codes 2026'!$B$1:$D$135,3,FALSE))</f>
        <v/>
      </c>
      <c r="C9" s="64" t="str">
        <f>IF(ISBLANK('E-swap'!E24),"",VLOOKUP('E-swap'!E24,'Codes 2026'!$B$1:$D$134,2,FALSE))</f>
        <v/>
      </c>
      <c r="D9" s="64" t="str">
        <f>IF(ISBLANK('E-swap'!E24), "", 'E-swap'!$C$7)</f>
        <v/>
      </c>
      <c r="E9" s="64" t="str">
        <f>IF(ISBLANK('E-swap'!E24), "", 'E-swap'!F24)</f>
        <v/>
      </c>
      <c r="F9" s="64" t="str">
        <f>IF(ISBLANK('E-swap'!E24), "", 'E-swap'!G24)</f>
        <v/>
      </c>
      <c r="G9" s="64" t="str">
        <f>IF(ISBLANK('E-swap'!E24), "", 'E-swap'!$C$10)</f>
        <v/>
      </c>
      <c r="H9" s="64" t="str">
        <f>IF(ISBLANK('E-swap'!E24), "", 'E-swap'!I24)</f>
        <v/>
      </c>
      <c r="I9" s="64" t="str">
        <f>IF(ISBLANK('E-swap'!E24), "", 'E-swap'!H24)</f>
        <v/>
      </c>
      <c r="J9" s="65"/>
      <c r="K9" s="65"/>
      <c r="L9" s="65"/>
      <c r="M9" s="66"/>
      <c r="N9" s="66"/>
      <c r="O9" s="66"/>
    </row>
    <row r="10" spans="1:15" ht="15" x14ac:dyDescent="0.2">
      <c r="A10" s="63" t="str">
        <f>IF(ISBLANK('E-swap'!E25),"", 'E-swap'!$I$4)</f>
        <v/>
      </c>
      <c r="B10" s="64" t="str">
        <f>IF(ISBLANK('E-swap'!E25), "", VLOOKUP('E-swap'!E25,'Codes 2026'!$B$1:$D$135,3,FALSE))</f>
        <v/>
      </c>
      <c r="C10" s="64" t="str">
        <f>IF(ISBLANK('E-swap'!E25),"",VLOOKUP('E-swap'!E25,'Codes 2026'!$B$1:$D$134,2,FALSE))</f>
        <v/>
      </c>
      <c r="D10" s="64" t="str">
        <f>IF(ISBLANK('E-swap'!E25), "", 'E-swap'!$C$7)</f>
        <v/>
      </c>
      <c r="E10" s="64" t="str">
        <f>IF(ISBLANK('E-swap'!E25), "", 'E-swap'!F25)</f>
        <v/>
      </c>
      <c r="F10" s="64" t="str">
        <f>IF(ISBLANK('E-swap'!E25), "", 'E-swap'!G25)</f>
        <v/>
      </c>
      <c r="G10" s="64" t="str">
        <f>IF(ISBLANK('E-swap'!E25), "", 'E-swap'!$C$10)</f>
        <v/>
      </c>
      <c r="H10" s="64" t="str">
        <f>IF(ISBLANK('E-swap'!E25), "", 'E-swap'!I25)</f>
        <v/>
      </c>
      <c r="I10" s="64" t="str">
        <f>IF(ISBLANK('E-swap'!E25), "", 'E-swap'!H25)</f>
        <v/>
      </c>
      <c r="J10" s="65"/>
      <c r="K10" s="65"/>
      <c r="L10" s="65"/>
      <c r="M10" s="66"/>
      <c r="N10" s="66"/>
      <c r="O10" s="66"/>
    </row>
    <row r="11" spans="1:15" ht="15" x14ac:dyDescent="0.2">
      <c r="A11" s="63" t="str">
        <f>IF(ISBLANK('E-swap'!E26),"", 'E-swap'!$I$4)</f>
        <v/>
      </c>
      <c r="B11" s="64" t="str">
        <f>IF(ISBLANK('E-swap'!E26), "", VLOOKUP('E-swap'!E26,'Codes 2026'!$B$1:$D$135,3,FALSE))</f>
        <v/>
      </c>
      <c r="C11" s="64" t="str">
        <f>IF(ISBLANK('E-swap'!E26),"",VLOOKUP('E-swap'!E26,'Codes 2026'!$B$1:$D$134,2,FALSE))</f>
        <v/>
      </c>
      <c r="D11" s="64" t="str">
        <f>IF(ISBLANK('E-swap'!E26), "", 'E-swap'!$C$7)</f>
        <v/>
      </c>
      <c r="E11" s="64" t="str">
        <f>IF(ISBLANK('E-swap'!E26), "", 'E-swap'!F26)</f>
        <v/>
      </c>
      <c r="F11" s="64" t="str">
        <f>IF(ISBLANK('E-swap'!E26), "", 'E-swap'!G26)</f>
        <v/>
      </c>
      <c r="G11" s="64" t="str">
        <f>IF(ISBLANK('E-swap'!E26), "", 'E-swap'!$C$10)</f>
        <v/>
      </c>
      <c r="H11" s="64" t="str">
        <f>IF(ISBLANK('E-swap'!E26), "", 'E-swap'!I26)</f>
        <v/>
      </c>
      <c r="I11" s="64" t="str">
        <f>IF(ISBLANK('E-swap'!E26), "", 'E-swap'!H26)</f>
        <v/>
      </c>
      <c r="J11" s="65"/>
      <c r="K11" s="65"/>
      <c r="L11" s="65"/>
      <c r="M11" s="66"/>
      <c r="N11" s="66"/>
      <c r="O11" s="66"/>
    </row>
    <row r="12" spans="1:15" ht="15" x14ac:dyDescent="0.2">
      <c r="A12" s="63" t="str">
        <f>IF(ISBLANK('E-swap'!E27),"", 'E-swap'!$I$4)</f>
        <v/>
      </c>
      <c r="B12" s="64" t="str">
        <f>IF(ISBLANK('E-swap'!E27), "", VLOOKUP('E-swap'!E27,'Codes 2026'!$B$1:$D$135,3,FALSE))</f>
        <v/>
      </c>
      <c r="C12" s="64" t="str">
        <f>IF(ISBLANK('E-swap'!E27),"",VLOOKUP('E-swap'!E27,'Codes 2026'!$B$1:$D$134,2,FALSE))</f>
        <v/>
      </c>
      <c r="D12" s="64" t="str">
        <f>IF(ISBLANK('E-swap'!E27), "", 'E-swap'!$C$7)</f>
        <v/>
      </c>
      <c r="E12" s="64" t="str">
        <f>IF(ISBLANK('E-swap'!E27), "", 'E-swap'!F27)</f>
        <v/>
      </c>
      <c r="F12" s="64" t="str">
        <f>IF(ISBLANK('E-swap'!E27), "", 'E-swap'!G27)</f>
        <v/>
      </c>
      <c r="G12" s="64" t="str">
        <f>IF(ISBLANK('E-swap'!E27), "", 'E-swap'!$C$10)</f>
        <v/>
      </c>
      <c r="H12" s="64" t="str">
        <f>IF(ISBLANK('E-swap'!E27), "", 'E-swap'!I27)</f>
        <v/>
      </c>
      <c r="I12" s="64" t="str">
        <f>IF(ISBLANK('E-swap'!E27), "", 'E-swap'!H27)</f>
        <v/>
      </c>
      <c r="J12" s="65"/>
      <c r="K12" s="65"/>
      <c r="L12" s="65"/>
      <c r="M12" s="66"/>
      <c r="N12" s="66"/>
      <c r="O12" s="66"/>
    </row>
    <row r="13" spans="1:15" ht="15" x14ac:dyDescent="0.2">
      <c r="A13" s="63" t="str">
        <f>IF(ISBLANK('E-swap'!E28),"", 'E-swap'!$I$4)</f>
        <v/>
      </c>
      <c r="B13" s="64" t="str">
        <f>IF(ISBLANK('E-swap'!E28), "", VLOOKUP('E-swap'!E28,'Codes 2026'!$B$1:$D$135,3,FALSE))</f>
        <v/>
      </c>
      <c r="C13" s="64" t="str">
        <f>IF(ISBLANK('E-swap'!E28),"",VLOOKUP('E-swap'!E28,'Codes 2026'!$B$1:$D$134,2,FALSE))</f>
        <v/>
      </c>
      <c r="D13" s="64" t="str">
        <f>IF(ISBLANK('E-swap'!E28), "", 'E-swap'!$C$7)</f>
        <v/>
      </c>
      <c r="E13" s="64" t="str">
        <f>IF(ISBLANK('E-swap'!E28), "", 'E-swap'!F28)</f>
        <v/>
      </c>
      <c r="F13" s="64" t="str">
        <f>IF(ISBLANK('E-swap'!E28), "", 'E-swap'!G28)</f>
        <v/>
      </c>
      <c r="G13" s="64" t="str">
        <f>IF(ISBLANK('E-swap'!E28), "", 'E-swap'!$C$10)</f>
        <v/>
      </c>
      <c r="H13" s="64" t="str">
        <f>IF(ISBLANK('E-swap'!E28), "", 'E-swap'!I28)</f>
        <v/>
      </c>
      <c r="I13" s="64" t="str">
        <f>IF(ISBLANK('E-swap'!E28), "", 'E-swap'!H28)</f>
        <v/>
      </c>
      <c r="J13" s="65"/>
      <c r="K13" s="65"/>
      <c r="L13" s="65"/>
      <c r="M13" s="66"/>
      <c r="N13" s="66"/>
      <c r="O13" s="66"/>
    </row>
    <row r="14" spans="1:15" ht="15" x14ac:dyDescent="0.2">
      <c r="A14" s="63" t="str">
        <f>IF(ISBLANK('E-swap'!E29),"", 'E-swap'!$I$4)</f>
        <v/>
      </c>
      <c r="B14" s="64" t="str">
        <f>IF(ISBLANK('E-swap'!E29), "", VLOOKUP('E-swap'!E29,'Codes 2026'!$B$1:$D$135,3,FALSE))</f>
        <v/>
      </c>
      <c r="C14" s="64" t="str">
        <f>IF(ISBLANK('E-swap'!E29),"",VLOOKUP('E-swap'!E29,'Codes 2026'!$B$1:$D$134,2,FALSE))</f>
        <v/>
      </c>
      <c r="D14" s="64" t="str">
        <f>IF(ISBLANK('E-swap'!E29), "", 'E-swap'!$C$7)</f>
        <v/>
      </c>
      <c r="E14" s="64" t="str">
        <f>IF(ISBLANK('E-swap'!E29), "", 'E-swap'!F29)</f>
        <v/>
      </c>
      <c r="F14" s="64" t="str">
        <f>IF(ISBLANK('E-swap'!E29), "", 'E-swap'!G29)</f>
        <v/>
      </c>
      <c r="G14" s="64" t="str">
        <f>IF(ISBLANK('E-swap'!E29), "", 'E-swap'!$C$10)</f>
        <v/>
      </c>
      <c r="H14" s="64" t="str">
        <f>IF(ISBLANK('E-swap'!E29), "", 'E-swap'!I29)</f>
        <v/>
      </c>
      <c r="I14" s="64" t="str">
        <f>IF(ISBLANK('E-swap'!E29), "", 'E-swap'!H29)</f>
        <v/>
      </c>
      <c r="J14" s="65"/>
      <c r="K14" s="65"/>
      <c r="L14" s="65"/>
      <c r="M14" s="66"/>
      <c r="N14" s="66"/>
      <c r="O14" s="66"/>
    </row>
    <row r="15" spans="1:15" ht="15" x14ac:dyDescent="0.2">
      <c r="A15" s="63" t="str">
        <f>IF(ISBLANK('E-swap'!E30),"", 'E-swap'!$I$4)</f>
        <v/>
      </c>
      <c r="B15" s="64" t="str">
        <f>IF(ISBLANK('E-swap'!E30), "", VLOOKUP('E-swap'!E30,'Codes 2026'!$B$1:$D$135,3,FALSE))</f>
        <v/>
      </c>
      <c r="C15" s="64" t="str">
        <f>IF(ISBLANK('E-swap'!E30),"",VLOOKUP('E-swap'!E30,'Codes 2026'!$B$1:$D$134,2,FALSE))</f>
        <v/>
      </c>
      <c r="D15" s="64" t="str">
        <f>IF(ISBLANK('E-swap'!E30), "", 'E-swap'!$C$7)</f>
        <v/>
      </c>
      <c r="E15" s="64" t="str">
        <f>IF(ISBLANK('E-swap'!E30), "", 'E-swap'!F30)</f>
        <v/>
      </c>
      <c r="F15" s="64" t="str">
        <f>IF(ISBLANK('E-swap'!E30), "", 'E-swap'!G30)</f>
        <v/>
      </c>
      <c r="G15" s="64" t="str">
        <f>IF(ISBLANK('E-swap'!E30), "", 'E-swap'!$C$10)</f>
        <v/>
      </c>
      <c r="H15" s="64" t="str">
        <f>IF(ISBLANK('E-swap'!E30), "", 'E-swap'!I30)</f>
        <v/>
      </c>
      <c r="I15" s="64" t="str">
        <f>IF(ISBLANK('E-swap'!E30), "", 'E-swap'!H30)</f>
        <v/>
      </c>
      <c r="J15" s="65"/>
      <c r="K15" s="65"/>
      <c r="L15" s="65"/>
      <c r="M15" s="66"/>
      <c r="N15" s="66"/>
      <c r="O15" s="66"/>
    </row>
    <row r="16" spans="1:15" ht="15" x14ac:dyDescent="0.2">
      <c r="A16" s="63" t="str">
        <f>IF(ISBLANK('E-swap'!E31),"", 'E-swap'!$I$4)</f>
        <v/>
      </c>
      <c r="B16" s="64" t="str">
        <f>IF(ISBLANK('E-swap'!E31), "", VLOOKUP('E-swap'!E31,'Codes 2026'!$B$1:$D$135,3,FALSE))</f>
        <v/>
      </c>
      <c r="C16" s="64" t="str">
        <f>IF(ISBLANK('E-swap'!E31),"",VLOOKUP('E-swap'!E31,'Codes 2026'!$B$1:$D$134,2,FALSE))</f>
        <v/>
      </c>
      <c r="D16" s="64" t="str">
        <f>IF(ISBLANK('E-swap'!E31), "", 'E-swap'!$C$7)</f>
        <v/>
      </c>
      <c r="E16" s="64" t="str">
        <f>IF(ISBLANK('E-swap'!E31), "", 'E-swap'!F31)</f>
        <v/>
      </c>
      <c r="F16" s="64" t="str">
        <f>IF(ISBLANK('E-swap'!E31), "", 'E-swap'!G31)</f>
        <v/>
      </c>
      <c r="G16" s="64" t="str">
        <f>IF(ISBLANK('E-swap'!E31), "", 'E-swap'!$C$10)</f>
        <v/>
      </c>
      <c r="H16" s="64" t="str">
        <f>IF(ISBLANK('E-swap'!E31), "", 'E-swap'!I31)</f>
        <v/>
      </c>
      <c r="I16" s="64" t="str">
        <f>IF(ISBLANK('E-swap'!E31), "", 'E-swap'!H31)</f>
        <v/>
      </c>
      <c r="J16" s="65"/>
      <c r="K16" s="65"/>
      <c r="L16" s="78"/>
      <c r="M16" s="66"/>
      <c r="N16" s="66"/>
      <c r="O16" s="66"/>
    </row>
    <row r="17" spans="1:15" ht="15.75" x14ac:dyDescent="0.25">
      <c r="A17" s="63" t="str">
        <f>IF(ISBLANK('E-swap'!E32),"", 'E-swap'!$I$4)</f>
        <v/>
      </c>
      <c r="B17" s="64" t="str">
        <f>IF(ISBLANK('E-swap'!E32), "", VLOOKUP('E-swap'!E32,'Codes 2026'!$B$1:$D$135,3,FALSE))</f>
        <v/>
      </c>
      <c r="C17" s="64" t="str">
        <f>IF(ISBLANK('E-swap'!E32),"",VLOOKUP('E-swap'!E32,'Codes 2026'!$B$1:$D$134,2,FALSE))</f>
        <v/>
      </c>
      <c r="D17" s="64" t="str">
        <f>IF(ISBLANK('E-swap'!E32), "", 'E-swap'!$C$7)</f>
        <v/>
      </c>
      <c r="E17" s="64" t="str">
        <f>IF(ISBLANK('E-swap'!E32), "", 'E-swap'!F32)</f>
        <v/>
      </c>
      <c r="F17" s="64" t="str">
        <f>IF(ISBLANK('E-swap'!E32), "", 'E-swap'!G32)</f>
        <v/>
      </c>
      <c r="G17" s="64" t="str">
        <f>IF(ISBLANK('E-swap'!E32), "", 'E-swap'!$C$10)</f>
        <v/>
      </c>
      <c r="H17" s="64" t="str">
        <f>IF(ISBLANK('E-swap'!E32), "", 'E-swap'!I32)</f>
        <v/>
      </c>
      <c r="I17" s="64" t="str">
        <f>IF(ISBLANK('E-swap'!E32), "", 'E-swap'!H32)</f>
        <v/>
      </c>
      <c r="J17" s="65"/>
      <c r="K17" s="79"/>
      <c r="L17" s="79"/>
      <c r="M17" s="66"/>
      <c r="N17" s="66"/>
      <c r="O17" s="66"/>
    </row>
    <row r="18" spans="1:15" ht="15" x14ac:dyDescent="0.2">
      <c r="A18" s="63" t="str">
        <f>IF(ISBLANK('E-swap'!E33),"", 'E-swap'!$I$4)</f>
        <v/>
      </c>
      <c r="B18" s="64" t="str">
        <f>IF(ISBLANK('E-swap'!E33), "", VLOOKUP('E-swap'!E33,'Codes 2026'!$B$1:$D$135,3,FALSE))</f>
        <v/>
      </c>
      <c r="C18" s="64" t="str">
        <f>IF(ISBLANK('E-swap'!E33),"",VLOOKUP('E-swap'!E33,'Codes 2026'!$B$1:$D$134,2,FALSE))</f>
        <v/>
      </c>
      <c r="D18" s="64" t="str">
        <f>IF(ISBLANK('E-swap'!E33), "", 'E-swap'!$C$7)</f>
        <v/>
      </c>
      <c r="E18" s="64" t="str">
        <f>IF(ISBLANK('E-swap'!E33), "", 'E-swap'!F33)</f>
        <v/>
      </c>
      <c r="F18" s="64" t="str">
        <f>IF(ISBLANK('E-swap'!E33), "", 'E-swap'!G33)</f>
        <v/>
      </c>
      <c r="G18" s="64" t="str">
        <f>IF(ISBLANK('E-swap'!E33), "", 'E-swap'!$C$10)</f>
        <v/>
      </c>
      <c r="H18" s="64" t="str">
        <f>IF(ISBLANK('E-swap'!E33), "", 'E-swap'!I33)</f>
        <v/>
      </c>
      <c r="I18" s="64" t="str">
        <f>IF(ISBLANK('E-swap'!E33), "", 'E-swap'!H33)</f>
        <v/>
      </c>
      <c r="J18" s="65"/>
      <c r="K18" s="65"/>
      <c r="L18" s="65"/>
      <c r="M18" s="66"/>
      <c r="N18" s="66"/>
      <c r="O18" s="66"/>
    </row>
    <row r="19" spans="1:15" ht="15" x14ac:dyDescent="0.2">
      <c r="A19" s="63" t="str">
        <f>IF(ISBLANK('E-swap'!E34),"", 'E-swap'!$I$4)</f>
        <v/>
      </c>
      <c r="B19" s="64" t="str">
        <f>IF(ISBLANK('E-swap'!E34), "", VLOOKUP('E-swap'!E34,'Codes 2026'!$B$1:$D$135,3,FALSE))</f>
        <v/>
      </c>
      <c r="C19" s="64" t="str">
        <f>IF(ISBLANK('E-swap'!E34),"",VLOOKUP('E-swap'!E34,'Codes 2026'!$B$1:$D$134,2,FALSE))</f>
        <v/>
      </c>
      <c r="D19" s="64" t="str">
        <f>IF(ISBLANK('E-swap'!E34), "", 'E-swap'!$C$7)</f>
        <v/>
      </c>
      <c r="E19" s="64" t="str">
        <f>IF(ISBLANK('E-swap'!E34), "", 'E-swap'!F34)</f>
        <v/>
      </c>
      <c r="F19" s="64" t="str">
        <f>IF(ISBLANK('E-swap'!E34), "", 'E-swap'!G34)</f>
        <v/>
      </c>
      <c r="G19" s="64" t="str">
        <f>IF(ISBLANK('E-swap'!E34), "", 'E-swap'!$C$10)</f>
        <v/>
      </c>
      <c r="H19" s="64" t="str">
        <f>IF(ISBLANK('E-swap'!E34), "", 'E-swap'!I34)</f>
        <v/>
      </c>
      <c r="I19" s="64" t="str">
        <f>IF(ISBLANK('E-swap'!E34), "", 'E-swap'!H34)</f>
        <v/>
      </c>
      <c r="J19" s="65"/>
      <c r="K19" s="65"/>
      <c r="L19" s="65"/>
      <c r="M19" s="66"/>
      <c r="N19" s="66"/>
      <c r="O19" s="66"/>
    </row>
    <row r="20" spans="1:15" ht="15" x14ac:dyDescent="0.2">
      <c r="A20" s="63" t="str">
        <f>IF(ISBLANK('E-swap'!E35),"", 'E-swap'!$I$4)</f>
        <v/>
      </c>
      <c r="B20" s="64" t="str">
        <f>IF(ISBLANK('E-swap'!E35), "", VLOOKUP('E-swap'!E35,'Codes 2026'!$B$1:$D$135,3,FALSE))</f>
        <v/>
      </c>
      <c r="C20" s="64" t="str">
        <f>IF(ISBLANK('E-swap'!E35),"",VLOOKUP('E-swap'!E35,'Codes 2026'!$B$1:$D$134,2,FALSE))</f>
        <v/>
      </c>
      <c r="D20" s="64" t="str">
        <f>IF(ISBLANK('E-swap'!E35), "", 'E-swap'!$C$7)</f>
        <v/>
      </c>
      <c r="E20" s="64" t="str">
        <f>IF(ISBLANK('E-swap'!E35), "", 'E-swap'!F35)</f>
        <v/>
      </c>
      <c r="F20" s="64" t="str">
        <f>IF(ISBLANK('E-swap'!E35), "", 'E-swap'!G35)</f>
        <v/>
      </c>
      <c r="G20" s="64" t="str">
        <f>IF(ISBLANK('E-swap'!E35), "", 'E-swap'!$C$10)</f>
        <v/>
      </c>
      <c r="H20" s="64" t="str">
        <f>IF(ISBLANK('E-swap'!E35), "", 'E-swap'!I35)</f>
        <v/>
      </c>
      <c r="I20" s="64" t="str">
        <f>IF(ISBLANK('E-swap'!E35), "", 'E-swap'!H35)</f>
        <v/>
      </c>
      <c r="J20" s="65"/>
      <c r="K20" s="65"/>
      <c r="L20" s="65"/>
      <c r="M20" s="66"/>
      <c r="N20" s="66"/>
      <c r="O20" s="66"/>
    </row>
    <row r="21" spans="1:15" ht="15" x14ac:dyDescent="0.2">
      <c r="A21" s="63" t="str">
        <f>IF(ISBLANK('E-swap'!E36),"", 'E-swap'!$I$4)</f>
        <v/>
      </c>
      <c r="B21" s="64" t="str">
        <f>IF(ISBLANK('E-swap'!E36), "", VLOOKUP('E-swap'!E36,'Codes 2026'!$B$1:$D$135,3,FALSE))</f>
        <v/>
      </c>
      <c r="C21" s="64" t="str">
        <f>IF(ISBLANK('E-swap'!E36),"",VLOOKUP('E-swap'!E36,'Codes 2026'!$B$1:$D$134,2,FALSE))</f>
        <v/>
      </c>
      <c r="D21" s="64" t="str">
        <f>IF(ISBLANK('E-swap'!E36), "", 'E-swap'!$C$7)</f>
        <v/>
      </c>
      <c r="E21" s="64" t="str">
        <f>IF(ISBLANK('E-swap'!E36), "", 'E-swap'!F36)</f>
        <v/>
      </c>
      <c r="F21" s="64" t="str">
        <f>IF(ISBLANK('E-swap'!E36), "", 'E-swap'!G36)</f>
        <v/>
      </c>
      <c r="G21" s="64" t="str">
        <f>IF(ISBLANK('E-swap'!E36), "", 'E-swap'!$C$10)</f>
        <v/>
      </c>
      <c r="H21" s="64" t="str">
        <f>IF(ISBLANK('E-swap'!E36), "", 'E-swap'!I36)</f>
        <v/>
      </c>
      <c r="I21" s="64" t="str">
        <f>IF(ISBLANK('E-swap'!E36), "", 'E-swap'!H36)</f>
        <v/>
      </c>
      <c r="J21" s="65"/>
      <c r="K21" s="65"/>
      <c r="L21" s="65"/>
      <c r="M21" s="66"/>
      <c r="N21" s="66"/>
      <c r="O21" s="66"/>
    </row>
    <row r="22" spans="1:15" ht="15" x14ac:dyDescent="0.2">
      <c r="A22" s="63" t="str">
        <f>IF(ISBLANK('E-swap'!E37),"", 'E-swap'!$I$4)</f>
        <v/>
      </c>
      <c r="B22" s="64" t="str">
        <f>IF(ISBLANK('E-swap'!E37), "", VLOOKUP('E-swap'!E37,'Codes 2026'!$B$1:$D$135,3,FALSE))</f>
        <v/>
      </c>
      <c r="C22" s="64" t="str">
        <f>IF(ISBLANK('E-swap'!E37),"",VLOOKUP('E-swap'!E37,'Codes 2026'!$B$1:$D$134,2,FALSE))</f>
        <v/>
      </c>
      <c r="D22" s="64" t="str">
        <f>IF(ISBLANK('E-swap'!E37), "", 'E-swap'!$C$7)</f>
        <v/>
      </c>
      <c r="E22" s="64" t="str">
        <f>IF(ISBLANK('E-swap'!E37), "", 'E-swap'!F37)</f>
        <v/>
      </c>
      <c r="F22" s="64" t="str">
        <f>IF(ISBLANK('E-swap'!E37), "", 'E-swap'!G37)</f>
        <v/>
      </c>
      <c r="G22" s="64" t="str">
        <f>IF(ISBLANK('E-swap'!E37), "", 'E-swap'!$C$10)</f>
        <v/>
      </c>
      <c r="H22" s="64" t="str">
        <f>IF(ISBLANK('E-swap'!E37), "", 'E-swap'!I37)</f>
        <v/>
      </c>
      <c r="I22" s="64" t="str">
        <f>IF(ISBLANK('E-swap'!E37), "", 'E-swap'!H37)</f>
        <v/>
      </c>
      <c r="J22" s="65"/>
      <c r="K22" s="65"/>
      <c r="L22" s="65"/>
      <c r="M22" s="66"/>
      <c r="N22" s="66"/>
      <c r="O22" s="66"/>
    </row>
    <row r="23" spans="1:15" ht="15" x14ac:dyDescent="0.2">
      <c r="A23" s="65"/>
      <c r="B23" s="65"/>
      <c r="C23" s="65"/>
      <c r="D23" s="65"/>
      <c r="E23" s="65"/>
      <c r="F23" s="65"/>
      <c r="G23" s="65"/>
      <c r="H23" s="65"/>
      <c r="I23" s="65"/>
      <c r="J23" s="65"/>
      <c r="K23" s="65"/>
      <c r="L23" s="65"/>
      <c r="M23" s="66"/>
      <c r="N23" s="66"/>
      <c r="O23" s="66"/>
    </row>
    <row r="24" spans="1:15" ht="15" x14ac:dyDescent="0.2">
      <c r="A24" s="65"/>
      <c r="B24" s="65"/>
      <c r="C24" s="65"/>
      <c r="D24" s="65"/>
      <c r="E24" s="65"/>
      <c r="F24" s="65"/>
      <c r="G24" s="65"/>
      <c r="H24" s="65"/>
      <c r="I24" s="65"/>
      <c r="J24" s="65"/>
      <c r="K24" s="65"/>
      <c r="L24" s="65"/>
      <c r="M24" s="66"/>
      <c r="N24" s="66"/>
      <c r="O24" s="66"/>
    </row>
    <row r="25" spans="1:15" ht="15" x14ac:dyDescent="0.2">
      <c r="A25" s="65"/>
      <c r="B25" s="65"/>
      <c r="C25" s="65"/>
      <c r="D25" s="65"/>
      <c r="E25" s="65"/>
      <c r="F25" s="65"/>
      <c r="G25" s="65"/>
      <c r="H25" s="65"/>
      <c r="I25" s="65"/>
      <c r="J25" s="65"/>
      <c r="K25" s="65"/>
      <c r="L25" s="65"/>
      <c r="M25" s="66"/>
      <c r="N25" s="66"/>
      <c r="O25" s="66"/>
    </row>
    <row r="26" spans="1:15" ht="15" x14ac:dyDescent="0.2">
      <c r="A26" s="65"/>
      <c r="B26" s="65"/>
      <c r="C26" s="65"/>
      <c r="D26" s="65"/>
      <c r="E26" s="65"/>
      <c r="F26" s="65"/>
      <c r="G26" s="65"/>
      <c r="H26" s="65"/>
      <c r="I26" s="65"/>
      <c r="J26" s="65"/>
      <c r="K26" s="65"/>
      <c r="L26" s="65"/>
      <c r="M26" s="66"/>
      <c r="N26" s="66"/>
      <c r="O26" s="66"/>
    </row>
    <row r="27" spans="1:15" ht="15" x14ac:dyDescent="0.2">
      <c r="A27" s="59"/>
      <c r="B27" s="59"/>
      <c r="C27" s="59"/>
      <c r="D27" s="59"/>
      <c r="E27" s="59"/>
      <c r="F27" s="59"/>
      <c r="G27" s="59"/>
      <c r="H27" s="59"/>
      <c r="I27" s="59"/>
      <c r="J27" s="59"/>
      <c r="K27" s="59"/>
      <c r="L27" s="59"/>
    </row>
    <row r="28" spans="1:15" ht="15" x14ac:dyDescent="0.2">
      <c r="A28" s="59"/>
      <c r="B28" s="59"/>
      <c r="C28" s="59"/>
      <c r="D28" s="59"/>
      <c r="E28" s="59"/>
      <c r="F28" s="59"/>
      <c r="G28" s="59"/>
      <c r="H28" s="59"/>
      <c r="I28" s="59"/>
      <c r="J28" s="59"/>
      <c r="K28" s="59"/>
      <c r="L28" s="59"/>
    </row>
    <row r="29" spans="1:15" ht="15" x14ac:dyDescent="0.2">
      <c r="A29" s="59"/>
      <c r="B29" s="59"/>
      <c r="C29" s="59"/>
      <c r="D29" s="59"/>
      <c r="E29" s="59"/>
      <c r="F29" s="59"/>
      <c r="G29" s="59"/>
      <c r="H29" s="59"/>
      <c r="I29" s="59"/>
      <c r="J29" s="59"/>
      <c r="K29" s="59"/>
      <c r="L29" s="59"/>
    </row>
    <row r="30" spans="1:15" ht="15" x14ac:dyDescent="0.2">
      <c r="A30" s="59"/>
      <c r="B30" s="59"/>
      <c r="C30" s="59"/>
      <c r="D30" s="59"/>
      <c r="E30" s="59"/>
      <c r="F30" s="59"/>
      <c r="G30" s="59"/>
      <c r="H30" s="59"/>
      <c r="I30" s="59"/>
      <c r="J30" s="59"/>
      <c r="K30" s="59"/>
      <c r="L30" s="59"/>
    </row>
    <row r="31" spans="1:15" ht="15" x14ac:dyDescent="0.2">
      <c r="A31" s="59"/>
      <c r="B31" s="59"/>
      <c r="C31" s="59"/>
      <c r="D31" s="59"/>
      <c r="E31" s="59"/>
      <c r="F31" s="59"/>
      <c r="G31" s="59"/>
      <c r="H31" s="59"/>
      <c r="I31" s="59"/>
      <c r="J31" s="59"/>
      <c r="K31" s="59"/>
      <c r="L31" s="59"/>
    </row>
    <row r="32" spans="1:15" ht="15" x14ac:dyDescent="0.2">
      <c r="A32" s="59"/>
      <c r="B32" s="59"/>
      <c r="C32" s="59"/>
      <c r="D32" s="59"/>
      <c r="E32" s="59"/>
      <c r="F32" s="59"/>
      <c r="G32" s="59"/>
      <c r="H32" s="59"/>
      <c r="I32" s="59"/>
      <c r="J32" s="59"/>
      <c r="K32" s="59"/>
      <c r="L32" s="59"/>
    </row>
    <row r="33" spans="1:12" ht="15" x14ac:dyDescent="0.2">
      <c r="A33" s="59"/>
      <c r="B33" s="59"/>
      <c r="C33" s="59"/>
      <c r="D33" s="59"/>
      <c r="E33" s="59"/>
      <c r="F33" s="59"/>
      <c r="G33" s="59"/>
      <c r="H33" s="59"/>
      <c r="I33" s="59"/>
      <c r="J33" s="59"/>
      <c r="K33" s="59"/>
      <c r="L33" s="59"/>
    </row>
    <row r="34" spans="1:12" ht="15" x14ac:dyDescent="0.2">
      <c r="A34" s="59"/>
      <c r="B34" s="59"/>
      <c r="C34" s="59"/>
      <c r="D34" s="59"/>
      <c r="E34" s="59"/>
      <c r="F34" s="59"/>
      <c r="G34" s="59"/>
      <c r="H34" s="59"/>
      <c r="I34" s="59"/>
      <c r="J34" s="59"/>
      <c r="K34" s="59"/>
      <c r="L34" s="59"/>
    </row>
    <row r="35" spans="1:12" ht="15" x14ac:dyDescent="0.2">
      <c r="A35" s="59"/>
      <c r="B35" s="59"/>
      <c r="C35" s="59"/>
      <c r="D35" s="59"/>
      <c r="E35" s="59"/>
      <c r="F35" s="59"/>
      <c r="G35" s="59"/>
      <c r="H35" s="59"/>
      <c r="I35" s="59"/>
      <c r="J35" s="59"/>
      <c r="K35" s="59"/>
      <c r="L35" s="59"/>
    </row>
    <row r="36" spans="1:12" ht="15" x14ac:dyDescent="0.2">
      <c r="A36" s="59"/>
      <c r="B36" s="59"/>
      <c r="C36" s="59"/>
      <c r="D36" s="59"/>
      <c r="E36" s="59"/>
      <c r="F36" s="59"/>
      <c r="G36" s="59"/>
      <c r="H36" s="59"/>
      <c r="I36" s="59"/>
      <c r="J36" s="59"/>
      <c r="K36" s="59"/>
      <c r="L36" s="59"/>
    </row>
    <row r="37" spans="1:12" ht="15" x14ac:dyDescent="0.2">
      <c r="A37" s="59"/>
      <c r="B37" s="59"/>
      <c r="C37" s="59"/>
      <c r="D37" s="59"/>
      <c r="E37" s="59"/>
      <c r="F37" s="59"/>
      <c r="G37" s="59"/>
      <c r="H37" s="59"/>
      <c r="I37" s="59"/>
      <c r="J37" s="59"/>
      <c r="K37" s="59"/>
      <c r="L37" s="59"/>
    </row>
    <row r="38" spans="1:12" ht="15" x14ac:dyDescent="0.2">
      <c r="A38" s="59"/>
      <c r="B38" s="59"/>
      <c r="C38" s="59"/>
      <c r="D38" s="59"/>
      <c r="E38" s="59"/>
      <c r="F38" s="59"/>
      <c r="G38" s="59"/>
      <c r="H38" s="59"/>
      <c r="I38" s="59"/>
      <c r="J38" s="59"/>
      <c r="K38" s="59"/>
      <c r="L38" s="59"/>
    </row>
    <row r="39" spans="1:12" ht="15" x14ac:dyDescent="0.2">
      <c r="A39" s="59"/>
      <c r="B39" s="59"/>
      <c r="C39" s="59"/>
      <c r="D39" s="59"/>
      <c r="E39" s="59"/>
      <c r="F39" s="59"/>
      <c r="G39" s="59"/>
      <c r="H39" s="59"/>
      <c r="I39" s="59"/>
      <c r="J39" s="59"/>
      <c r="K39" s="59"/>
      <c r="L39" s="59"/>
    </row>
    <row r="40" spans="1:12" ht="15" x14ac:dyDescent="0.2">
      <c r="A40" s="59"/>
      <c r="B40" s="59"/>
      <c r="C40" s="59"/>
      <c r="D40" s="59"/>
      <c r="E40" s="59"/>
      <c r="F40" s="59"/>
      <c r="G40" s="59"/>
      <c r="H40" s="59"/>
      <c r="I40" s="59"/>
      <c r="J40" s="59"/>
      <c r="K40" s="59"/>
      <c r="L40" s="59"/>
    </row>
  </sheetData>
  <sheetProtection algorithmName="SHA-512" hashValue="rMHwViZbvA6fevDd5U2SFbmxVRlSPkAbDX4H7ltUJmHObHKmTs5/dT6j73DSIrzf2yF1RiX6vKWV65Efd/T9FQ==" saltValue="WeNkQkVsIZkvbMxaekeYB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1E2B-0E13-49F2-9F20-9C5F8637A2AC}">
  <dimension ref="A1:M21"/>
  <sheetViews>
    <sheetView workbookViewId="0">
      <selection activeCell="D28" sqref="D28"/>
    </sheetView>
  </sheetViews>
  <sheetFormatPr defaultColWidth="9.33203125" defaultRowHeight="12.75" x14ac:dyDescent="0.2"/>
  <cols>
    <col min="1" max="1" width="19" style="70" customWidth="1"/>
    <col min="2" max="2" width="15.33203125" style="75" customWidth="1"/>
    <col min="3" max="3" width="30" style="70" customWidth="1"/>
    <col min="4" max="4" width="31" style="70" customWidth="1"/>
    <col min="5" max="5" width="37" style="70" customWidth="1"/>
    <col min="6" max="6" width="15.33203125" style="77" customWidth="1"/>
    <col min="7" max="7" width="25.5" style="77" customWidth="1"/>
    <col min="8" max="13" width="9.33203125" style="76"/>
    <col min="14" max="16384" width="9.33203125" style="70"/>
  </cols>
  <sheetData>
    <row r="1" spans="1:7" ht="15.75" customHeight="1" x14ac:dyDescent="0.2">
      <c r="A1" s="67" t="s">
        <v>47</v>
      </c>
      <c r="B1" s="73" t="s">
        <v>48</v>
      </c>
      <c r="C1" s="68" t="s">
        <v>49</v>
      </c>
      <c r="D1" s="68" t="s">
        <v>50</v>
      </c>
      <c r="E1" s="69" t="s">
        <v>51</v>
      </c>
      <c r="F1" s="67" t="s">
        <v>52</v>
      </c>
      <c r="G1" s="67" t="s">
        <v>53</v>
      </c>
    </row>
    <row r="2" spans="1:7" ht="15.75" customHeight="1" x14ac:dyDescent="0.2">
      <c r="A2" s="71" t="str">
        <f>IF(ISBLANK('E-swap'!E18), "", 'E-swap'!$I$4)</f>
        <v/>
      </c>
      <c r="B2" s="74" t="str">
        <f>IF(ISBLANK('E-swap'!E18),"",'E-swap'!$H$61)</f>
        <v/>
      </c>
      <c r="C2" s="72" t="str">
        <f>IF(ISBLANK('E-swap'!E18), "", IF('E-swap'!F18=Tracker!F2, 'E-swap'!$C$7, 'E-swap'!$C$10))</f>
        <v/>
      </c>
      <c r="D2" s="72" t="str">
        <f>IF(ISBLANK('E-swap'!E18), "", IF('E-swap'!G18=Tracker!F2, 'E-swap'!$C$7, 'E-swap'!$C$10))</f>
        <v/>
      </c>
      <c r="E2" s="72" t="str">
        <f>IF(ISBLANK('E-swap'!E18), "", 'E-swap'!E18)</f>
        <v/>
      </c>
      <c r="F2" s="84" t="str">
        <f>IF(ISBLANK('E-swap'!E18), "", MAX('E-swap'!F18:I18))</f>
        <v/>
      </c>
      <c r="G2" s="71" t="str">
        <f>IF(ISBLANK('E-swap'!E18), "", "Domestic")</f>
        <v/>
      </c>
    </row>
    <row r="3" spans="1:7" ht="15.75" customHeight="1" x14ac:dyDescent="0.2">
      <c r="A3" s="71" t="str">
        <f>IF(ISBLANK('E-swap'!E19), "", 'E-swap'!$I$4)</f>
        <v/>
      </c>
      <c r="B3" s="74" t="str">
        <f>IF(ISBLANK('E-swap'!E19),"",'E-swap'!$H$61)</f>
        <v/>
      </c>
      <c r="C3" s="72" t="str">
        <f>IF(ISBLANK('E-swap'!E19), "", IF('E-swap'!F19=Tracker!F3, 'E-swap'!$C$7, 'E-swap'!$C$10))</f>
        <v/>
      </c>
      <c r="D3" s="72" t="str">
        <f>IF(ISBLANK('E-swap'!E19), "", IF('E-swap'!G19=Tracker!F3, 'E-swap'!$C$7, 'E-swap'!$C$10))</f>
        <v/>
      </c>
      <c r="E3" s="72" t="str">
        <f>IF(ISBLANK('E-swap'!E19), "", 'E-swap'!E19)</f>
        <v/>
      </c>
      <c r="F3" s="84" t="str">
        <f>IF(ISBLANK('E-swap'!E19), "", MAX('E-swap'!F19:I19))</f>
        <v/>
      </c>
      <c r="G3" s="71" t="str">
        <f>IF(ISBLANK('E-swap'!E19), "", "Domestic")</f>
        <v/>
      </c>
    </row>
    <row r="4" spans="1:7" ht="15.75" customHeight="1" x14ac:dyDescent="0.2">
      <c r="A4" s="71" t="str">
        <f>IF(ISBLANK('E-swap'!E20), "", 'E-swap'!$I$4)</f>
        <v/>
      </c>
      <c r="B4" s="74" t="str">
        <f>IF(ISBLANK('E-swap'!E20),"",'E-swap'!$H$61)</f>
        <v/>
      </c>
      <c r="C4" s="72" t="str">
        <f>IF(ISBLANK('E-swap'!E20), "", IF('E-swap'!F20=Tracker!F4, 'E-swap'!$C$7, 'E-swap'!$C$10))</f>
        <v/>
      </c>
      <c r="D4" s="72" t="str">
        <f>IF(ISBLANK('E-swap'!E20), "", IF('E-swap'!G20=Tracker!F4, 'E-swap'!$C$7, 'E-swap'!$C$10))</f>
        <v/>
      </c>
      <c r="E4" s="72" t="str">
        <f>IF(ISBLANK('E-swap'!E20), "", 'E-swap'!E20)</f>
        <v/>
      </c>
      <c r="F4" s="84" t="str">
        <f>IF(ISBLANK('E-swap'!E20), "", MAX('E-swap'!F20:I20))</f>
        <v/>
      </c>
      <c r="G4" s="71" t="str">
        <f>IF(ISBLANK('E-swap'!E20), "", "Domestic")</f>
        <v/>
      </c>
    </row>
    <row r="5" spans="1:7" ht="15.75" customHeight="1" x14ac:dyDescent="0.2">
      <c r="A5" s="71" t="str">
        <f>IF(ISBLANK('E-swap'!E21), "", 'E-swap'!$I$4)</f>
        <v/>
      </c>
      <c r="B5" s="74" t="str">
        <f>IF(ISBLANK('E-swap'!E21),"",'E-swap'!$H$61)</f>
        <v/>
      </c>
      <c r="C5" s="72" t="str">
        <f>IF(ISBLANK('E-swap'!E21), "", IF('E-swap'!F21=Tracker!F5, 'E-swap'!$C$7, 'E-swap'!$C$10))</f>
        <v/>
      </c>
      <c r="D5" s="72" t="str">
        <f>IF(ISBLANK('E-swap'!E21), "", IF('E-swap'!G21=Tracker!F5, 'E-swap'!$C$7, 'E-swap'!$C$10))</f>
        <v/>
      </c>
      <c r="E5" s="72" t="str">
        <f>IF(ISBLANK('E-swap'!E21), "", 'E-swap'!E21)</f>
        <v/>
      </c>
      <c r="F5" s="84" t="str">
        <f>IF(ISBLANK('E-swap'!E21), "", MAX('E-swap'!F21:I21))</f>
        <v/>
      </c>
      <c r="G5" s="71" t="str">
        <f>IF(ISBLANK('E-swap'!E21), "", "Domestic")</f>
        <v/>
      </c>
    </row>
    <row r="6" spans="1:7" ht="15.75" customHeight="1" x14ac:dyDescent="0.2">
      <c r="A6" s="71" t="str">
        <f>IF(ISBLANK('E-swap'!E22), "", 'E-swap'!$I$4)</f>
        <v/>
      </c>
      <c r="B6" s="74" t="str">
        <f>IF(ISBLANK('E-swap'!E22),"",'E-swap'!$H$61)</f>
        <v/>
      </c>
      <c r="C6" s="72" t="str">
        <f>IF(ISBLANK('E-swap'!E22), "", IF('E-swap'!F22=Tracker!F6, 'E-swap'!$C$7, 'E-swap'!$C$10))</f>
        <v/>
      </c>
      <c r="D6" s="72" t="str">
        <f>IF(ISBLANK('E-swap'!E22), "", IF('E-swap'!G22=Tracker!F6, 'E-swap'!$C$7, 'E-swap'!$C$10))</f>
        <v/>
      </c>
      <c r="E6" s="72" t="str">
        <f>IF(ISBLANK('E-swap'!E22), "", 'E-swap'!E22)</f>
        <v/>
      </c>
      <c r="F6" s="84" t="str">
        <f>IF(ISBLANK('E-swap'!E22), "", MAX('E-swap'!F22:I22))</f>
        <v/>
      </c>
      <c r="G6" s="71" t="str">
        <f>IF(ISBLANK('E-swap'!E22), "", "Domestic")</f>
        <v/>
      </c>
    </row>
    <row r="7" spans="1:7" ht="15.75" customHeight="1" x14ac:dyDescent="0.2">
      <c r="A7" s="71" t="str">
        <f>IF(ISBLANK('E-swap'!E23), "", 'E-swap'!$I$4)</f>
        <v/>
      </c>
      <c r="B7" s="74" t="str">
        <f>IF(ISBLANK('E-swap'!E23),"",'E-swap'!$H$61)</f>
        <v/>
      </c>
      <c r="C7" s="72" t="str">
        <f>IF(ISBLANK('E-swap'!E23), "", IF('E-swap'!F23=Tracker!F7, 'E-swap'!$C$7, 'E-swap'!$C$10))</f>
        <v/>
      </c>
      <c r="D7" s="72" t="str">
        <f>IF(ISBLANK('E-swap'!E23), "", IF('E-swap'!G23=Tracker!F7, 'E-swap'!$C$7, 'E-swap'!$C$10))</f>
        <v/>
      </c>
      <c r="E7" s="72" t="str">
        <f>IF(ISBLANK('E-swap'!E23), "", 'E-swap'!E23)</f>
        <v/>
      </c>
      <c r="F7" s="84" t="str">
        <f>IF(ISBLANK('E-swap'!E23), "", MAX('E-swap'!F23:I23))</f>
        <v/>
      </c>
      <c r="G7" s="71" t="str">
        <f>IF(ISBLANK('E-swap'!E23), "", "Domestic")</f>
        <v/>
      </c>
    </row>
    <row r="8" spans="1:7" ht="15.75" customHeight="1" x14ac:dyDescent="0.2">
      <c r="A8" s="71" t="str">
        <f>IF(ISBLANK('E-swap'!E24), "", 'E-swap'!$I$4)</f>
        <v/>
      </c>
      <c r="B8" s="74" t="str">
        <f>IF(ISBLANK('E-swap'!E24),"",'E-swap'!$H$61)</f>
        <v/>
      </c>
      <c r="C8" s="72" t="str">
        <f>IF(ISBLANK('E-swap'!E24), "", IF('E-swap'!F24=Tracker!F8, 'E-swap'!$C$7, 'E-swap'!$C$10))</f>
        <v/>
      </c>
      <c r="D8" s="72" t="str">
        <f>IF(ISBLANK('E-swap'!E24), "", IF('E-swap'!G24=Tracker!F8, 'E-swap'!$C$7, 'E-swap'!$C$10))</f>
        <v/>
      </c>
      <c r="E8" s="72" t="str">
        <f>IF(ISBLANK('E-swap'!E24), "", 'E-swap'!E24)</f>
        <v/>
      </c>
      <c r="F8" s="84" t="str">
        <f>IF(ISBLANK('E-swap'!E24), "", MAX('E-swap'!F24:I24))</f>
        <v/>
      </c>
      <c r="G8" s="71" t="str">
        <f>IF(ISBLANK('E-swap'!E24), "", "Domestic")</f>
        <v/>
      </c>
    </row>
    <row r="9" spans="1:7" ht="15.75" customHeight="1" x14ac:dyDescent="0.2">
      <c r="A9" s="71" t="str">
        <f>IF(ISBLANK('E-swap'!E25), "", 'E-swap'!$I$4)</f>
        <v/>
      </c>
      <c r="B9" s="74" t="str">
        <f>IF(ISBLANK('E-swap'!E25),"",'E-swap'!$H$61)</f>
        <v/>
      </c>
      <c r="C9" s="72" t="str">
        <f>IF(ISBLANK('E-swap'!E25), "", IF('E-swap'!F25=Tracker!F9, 'E-swap'!$C$7, 'E-swap'!$C$10))</f>
        <v/>
      </c>
      <c r="D9" s="72" t="str">
        <f>IF(ISBLANK('E-swap'!E25), "", IF('E-swap'!G25=Tracker!F9, 'E-swap'!$C$7, 'E-swap'!$C$10))</f>
        <v/>
      </c>
      <c r="E9" s="72" t="str">
        <f>IF(ISBLANK('E-swap'!E25), "", 'E-swap'!E25)</f>
        <v/>
      </c>
      <c r="F9" s="84" t="str">
        <f>IF(ISBLANK('E-swap'!E25), "", MAX('E-swap'!F25:I25))</f>
        <v/>
      </c>
      <c r="G9" s="71" t="str">
        <f>IF(ISBLANK('E-swap'!E25), "", "Domestic")</f>
        <v/>
      </c>
    </row>
    <row r="10" spans="1:7" ht="15.75" customHeight="1" x14ac:dyDescent="0.2">
      <c r="A10" s="71" t="str">
        <f>IF(ISBLANK('E-swap'!E26), "", 'E-swap'!$I$4)</f>
        <v/>
      </c>
      <c r="B10" s="74" t="str">
        <f>IF(ISBLANK('E-swap'!E26),"",'E-swap'!$H$61)</f>
        <v/>
      </c>
      <c r="C10" s="72" t="str">
        <f>IF(ISBLANK('E-swap'!E26), "", IF('E-swap'!F26=Tracker!F10, 'E-swap'!$C$7, 'E-swap'!$C$10))</f>
        <v/>
      </c>
      <c r="D10" s="72" t="str">
        <f>IF(ISBLANK('E-swap'!E26), "", IF('E-swap'!G26=Tracker!F10, 'E-swap'!$C$7, 'E-swap'!$C$10))</f>
        <v/>
      </c>
      <c r="E10" s="72" t="str">
        <f>IF(ISBLANK('E-swap'!E26), "", 'E-swap'!E26)</f>
        <v/>
      </c>
      <c r="F10" s="84" t="str">
        <f>IF(ISBLANK('E-swap'!E26), "", MAX('E-swap'!F26:I26))</f>
        <v/>
      </c>
      <c r="G10" s="71" t="str">
        <f>IF(ISBLANK('E-swap'!E26), "", "Domestic")</f>
        <v/>
      </c>
    </row>
    <row r="11" spans="1:7" ht="15.75" customHeight="1" x14ac:dyDescent="0.2">
      <c r="A11" s="71" t="str">
        <f>IF(ISBLANK('E-swap'!E27), "", 'E-swap'!$I$4)</f>
        <v/>
      </c>
      <c r="B11" s="74" t="str">
        <f>IF(ISBLANK('E-swap'!E27),"",'E-swap'!$H$61)</f>
        <v/>
      </c>
      <c r="C11" s="72" t="str">
        <f>IF(ISBLANK('E-swap'!E27), "", IF('E-swap'!F27=Tracker!F11, 'E-swap'!$C$7, 'E-swap'!$C$10))</f>
        <v/>
      </c>
      <c r="D11" s="72" t="str">
        <f>IF(ISBLANK('E-swap'!E27), "", IF('E-swap'!G27=Tracker!F11, 'E-swap'!$C$7, 'E-swap'!$C$10))</f>
        <v/>
      </c>
      <c r="E11" s="72" t="str">
        <f>IF(ISBLANK('E-swap'!E27), "", 'E-swap'!E27)</f>
        <v/>
      </c>
      <c r="F11" s="84" t="str">
        <f>IF(ISBLANK('E-swap'!E27), "", MAX('E-swap'!F27:I27))</f>
        <v/>
      </c>
      <c r="G11" s="71" t="str">
        <f>IF(ISBLANK('E-swap'!E27), "", "Domestic")</f>
        <v/>
      </c>
    </row>
    <row r="12" spans="1:7" ht="15.75" customHeight="1" x14ac:dyDescent="0.2">
      <c r="A12" s="71" t="str">
        <f>IF(ISBLANK('E-swap'!E28), "", 'E-swap'!$I$4)</f>
        <v/>
      </c>
      <c r="B12" s="74" t="str">
        <f>IF(ISBLANK('E-swap'!E28),"",'E-swap'!$H$61)</f>
        <v/>
      </c>
      <c r="C12" s="72" t="str">
        <f>IF(ISBLANK('E-swap'!E28), "", IF('E-swap'!F28=Tracker!F12, 'E-swap'!$C$7, 'E-swap'!$C$10))</f>
        <v/>
      </c>
      <c r="D12" s="72" t="str">
        <f>IF(ISBLANK('E-swap'!E28), "", IF('E-swap'!G28=Tracker!F12, 'E-swap'!$C$7, 'E-swap'!$C$10))</f>
        <v/>
      </c>
      <c r="E12" s="72" t="str">
        <f>IF(ISBLANK('E-swap'!E28), "", 'E-swap'!E28)</f>
        <v/>
      </c>
      <c r="F12" s="84" t="str">
        <f>IF(ISBLANK('E-swap'!E28), "", MAX('E-swap'!F28:I28))</f>
        <v/>
      </c>
      <c r="G12" s="71" t="str">
        <f>IF(ISBLANK('E-swap'!E28), "", "Domestic")</f>
        <v/>
      </c>
    </row>
    <row r="13" spans="1:7" ht="15.75" customHeight="1" x14ac:dyDescent="0.2">
      <c r="A13" s="71" t="str">
        <f>IF(ISBLANK('E-swap'!E29), "", 'E-swap'!$I$4)</f>
        <v/>
      </c>
      <c r="B13" s="74" t="str">
        <f>IF(ISBLANK('E-swap'!E29),"",'E-swap'!$H$61)</f>
        <v/>
      </c>
      <c r="C13" s="72" t="str">
        <f>IF(ISBLANK('E-swap'!E29), "", IF('E-swap'!F29=Tracker!F13, 'E-swap'!$C$7, 'E-swap'!$C$10))</f>
        <v/>
      </c>
      <c r="D13" s="72" t="str">
        <f>IF(ISBLANK('E-swap'!E29), "", IF('E-swap'!G29=Tracker!F13, 'E-swap'!$C$7, 'E-swap'!$C$10))</f>
        <v/>
      </c>
      <c r="E13" s="72" t="str">
        <f>IF(ISBLANK('E-swap'!E29), "", 'E-swap'!E29)</f>
        <v/>
      </c>
      <c r="F13" s="84" t="str">
        <f>IF(ISBLANK('E-swap'!E29), "", MAX('E-swap'!F29:I29))</f>
        <v/>
      </c>
      <c r="G13" s="71" t="str">
        <f>IF(ISBLANK('E-swap'!E29), "", "Domestic")</f>
        <v/>
      </c>
    </row>
    <row r="14" spans="1:7" ht="15.75" customHeight="1" x14ac:dyDescent="0.2">
      <c r="A14" s="71" t="str">
        <f>IF(ISBLANK('E-swap'!E30), "", 'E-swap'!$I$4)</f>
        <v/>
      </c>
      <c r="B14" s="74" t="str">
        <f>IF(ISBLANK('E-swap'!E30),"",'E-swap'!$H$61)</f>
        <v/>
      </c>
      <c r="C14" s="72" t="str">
        <f>IF(ISBLANK('E-swap'!E30), "", IF('E-swap'!F30=Tracker!F14, 'E-swap'!$C$7, 'E-swap'!$C$10))</f>
        <v/>
      </c>
      <c r="D14" s="72" t="str">
        <f>IF(ISBLANK('E-swap'!E30), "", IF('E-swap'!G30=Tracker!F14, 'E-swap'!$C$7, 'E-swap'!$C$10))</f>
        <v/>
      </c>
      <c r="E14" s="72" t="str">
        <f>IF(ISBLANK('E-swap'!E30), "", 'E-swap'!E30)</f>
        <v/>
      </c>
      <c r="F14" s="84" t="str">
        <f>IF(ISBLANK('E-swap'!E30), "", MAX('E-swap'!F30:I30))</f>
        <v/>
      </c>
      <c r="G14" s="71" t="str">
        <f>IF(ISBLANK('E-swap'!E30), "", "Domestic")</f>
        <v/>
      </c>
    </row>
    <row r="15" spans="1:7" ht="15.75" customHeight="1" x14ac:dyDescent="0.2">
      <c r="A15" s="71" t="str">
        <f>IF(ISBLANK('E-swap'!E31), "", 'E-swap'!$I$4)</f>
        <v/>
      </c>
      <c r="B15" s="74" t="str">
        <f>IF(ISBLANK('E-swap'!E31),"",'E-swap'!$H$61)</f>
        <v/>
      </c>
      <c r="C15" s="72" t="str">
        <f>IF(ISBLANK('E-swap'!E31), "", IF('E-swap'!F31=Tracker!F15, 'E-swap'!$C$7, 'E-swap'!$C$10))</f>
        <v/>
      </c>
      <c r="D15" s="72" t="str">
        <f>IF(ISBLANK('E-swap'!E31), "", IF('E-swap'!G31=Tracker!F15, 'E-swap'!$C$7, 'E-swap'!$C$10))</f>
        <v/>
      </c>
      <c r="E15" s="72" t="str">
        <f>IF(ISBLANK('E-swap'!E31), "", 'E-swap'!E31)</f>
        <v/>
      </c>
      <c r="F15" s="84" t="str">
        <f>IF(ISBLANK('E-swap'!E31), "", MAX('E-swap'!F31:I31))</f>
        <v/>
      </c>
      <c r="G15" s="71" t="str">
        <f>IF(ISBLANK('E-swap'!E31), "", "Domestic")</f>
        <v/>
      </c>
    </row>
    <row r="16" spans="1:7" ht="15.75" customHeight="1" x14ac:dyDescent="0.2">
      <c r="A16" s="71" t="str">
        <f>IF(ISBLANK('E-swap'!E32), "", 'E-swap'!$I$4)</f>
        <v/>
      </c>
      <c r="B16" s="74" t="str">
        <f>IF(ISBLANK('E-swap'!E32),"",'E-swap'!$H$61)</f>
        <v/>
      </c>
      <c r="C16" s="72" t="str">
        <f>IF(ISBLANK('E-swap'!E32), "", IF('E-swap'!F32=Tracker!F16, 'E-swap'!$C$7, 'E-swap'!$C$10))</f>
        <v/>
      </c>
      <c r="D16" s="72" t="str">
        <f>IF(ISBLANK('E-swap'!E32), "", IF('E-swap'!G32=Tracker!F16, 'E-swap'!$C$7, 'E-swap'!$C$10))</f>
        <v/>
      </c>
      <c r="E16" s="72" t="str">
        <f>IF(ISBLANK('E-swap'!E32), "", 'E-swap'!E32)</f>
        <v/>
      </c>
      <c r="F16" s="84" t="str">
        <f>IF(ISBLANK('E-swap'!E32), "", MAX('E-swap'!F32:I32))</f>
        <v/>
      </c>
      <c r="G16" s="71" t="str">
        <f>IF(ISBLANK('E-swap'!E32), "", "Domestic")</f>
        <v/>
      </c>
    </row>
    <row r="17" spans="1:7" ht="15.75" customHeight="1" x14ac:dyDescent="0.2">
      <c r="A17" s="71" t="str">
        <f>IF(ISBLANK('E-swap'!E33), "", 'E-swap'!$I$4)</f>
        <v/>
      </c>
      <c r="B17" s="74" t="str">
        <f>IF(ISBLANK('E-swap'!E33),"",'E-swap'!$H$61)</f>
        <v/>
      </c>
      <c r="C17" s="72" t="str">
        <f>IF(ISBLANK('E-swap'!E33), "", IF('E-swap'!F33=Tracker!F17, 'E-swap'!$C$7, 'E-swap'!$C$10))</f>
        <v/>
      </c>
      <c r="D17" s="72" t="str">
        <f>IF(ISBLANK('E-swap'!E33), "", IF('E-swap'!G33=Tracker!F17, 'E-swap'!$C$7, 'E-swap'!$C$10))</f>
        <v/>
      </c>
      <c r="E17" s="72" t="str">
        <f>IF(ISBLANK('E-swap'!E33), "", 'E-swap'!E33)</f>
        <v/>
      </c>
      <c r="F17" s="84" t="str">
        <f>IF(ISBLANK('E-swap'!E33), "", MAX('E-swap'!F33:I33))</f>
        <v/>
      </c>
      <c r="G17" s="71" t="str">
        <f>IF(ISBLANK('E-swap'!E33), "", "Domestic")</f>
        <v/>
      </c>
    </row>
    <row r="18" spans="1:7" ht="15.75" customHeight="1" x14ac:dyDescent="0.2">
      <c r="A18" s="71" t="str">
        <f>IF(ISBLANK('E-swap'!E34), "", 'E-swap'!$I$4)</f>
        <v/>
      </c>
      <c r="B18" s="74" t="str">
        <f>IF(ISBLANK('E-swap'!E34),"",'E-swap'!$H$61)</f>
        <v/>
      </c>
      <c r="C18" s="72" t="str">
        <f>IF(ISBLANK('E-swap'!E34), "", IF('E-swap'!F34=Tracker!F18, 'E-swap'!$C$7, 'E-swap'!$C$10))</f>
        <v/>
      </c>
      <c r="D18" s="72" t="str">
        <f>IF(ISBLANK('E-swap'!E34), "", IF('E-swap'!G34=Tracker!F18, 'E-swap'!$C$7, 'E-swap'!$C$10))</f>
        <v/>
      </c>
      <c r="E18" s="72" t="str">
        <f>IF(ISBLANK('E-swap'!E34), "", 'E-swap'!E34)</f>
        <v/>
      </c>
      <c r="F18" s="84" t="str">
        <f>IF(ISBLANK('E-swap'!E34), "", MAX('E-swap'!F34:I34))</f>
        <v/>
      </c>
      <c r="G18" s="71" t="str">
        <f>IF(ISBLANK('E-swap'!E34), "", "Domestic")</f>
        <v/>
      </c>
    </row>
    <row r="19" spans="1:7" ht="15.75" customHeight="1" x14ac:dyDescent="0.2">
      <c r="A19" s="71" t="str">
        <f>IF(ISBLANK('E-swap'!E35), "", 'E-swap'!$I$4)</f>
        <v/>
      </c>
      <c r="B19" s="74" t="str">
        <f>IF(ISBLANK('E-swap'!E35),"",'E-swap'!$H$61)</f>
        <v/>
      </c>
      <c r="C19" s="72" t="str">
        <f>IF(ISBLANK('E-swap'!E35), "", IF('E-swap'!F35=Tracker!F19, 'E-swap'!$C$7, 'E-swap'!$C$10))</f>
        <v/>
      </c>
      <c r="D19" s="72" t="str">
        <f>IF(ISBLANK('E-swap'!E35), "", IF('E-swap'!G35=Tracker!F19, 'E-swap'!$C$7, 'E-swap'!$C$10))</f>
        <v/>
      </c>
      <c r="E19" s="72" t="str">
        <f>IF(ISBLANK('E-swap'!E35), "", 'E-swap'!E35)</f>
        <v/>
      </c>
      <c r="F19" s="84" t="str">
        <f>IF(ISBLANK('E-swap'!E35), "", MAX('E-swap'!F35:I35))</f>
        <v/>
      </c>
      <c r="G19" s="71" t="str">
        <f>IF(ISBLANK('E-swap'!E35), "", "Domestic")</f>
        <v/>
      </c>
    </row>
    <row r="20" spans="1:7" ht="15.75" customHeight="1" x14ac:dyDescent="0.2">
      <c r="A20" s="71" t="str">
        <f>IF(ISBLANK('E-swap'!E36), "", 'E-swap'!$I$4)</f>
        <v/>
      </c>
      <c r="B20" s="74" t="str">
        <f>IF(ISBLANK('E-swap'!E36),"",'E-swap'!$H$61)</f>
        <v/>
      </c>
      <c r="C20" s="72" t="str">
        <f>IF(ISBLANK('E-swap'!E36), "", IF('E-swap'!F36=Tracker!F20, 'E-swap'!$C$7, 'E-swap'!$C$10))</f>
        <v/>
      </c>
      <c r="D20" s="72" t="str">
        <f>IF(ISBLANK('E-swap'!E36), "", IF('E-swap'!G36=Tracker!F20, 'E-swap'!$C$7, 'E-swap'!$C$10))</f>
        <v/>
      </c>
      <c r="E20" s="72" t="str">
        <f>IF(ISBLANK('E-swap'!E36), "", 'E-swap'!E36)</f>
        <v/>
      </c>
      <c r="F20" s="84" t="str">
        <f>IF(ISBLANK('E-swap'!E36), "", MAX('E-swap'!F36:I36))</f>
        <v/>
      </c>
      <c r="G20" s="71" t="str">
        <f>IF(ISBLANK('E-swap'!E36), "", "Domestic")</f>
        <v/>
      </c>
    </row>
    <row r="21" spans="1:7" ht="15.75" customHeight="1" x14ac:dyDescent="0.2">
      <c r="A21" s="71" t="str">
        <f>IF(ISBLANK('E-swap'!E37), "", 'E-swap'!$I$4)</f>
        <v/>
      </c>
      <c r="B21" s="74" t="str">
        <f>IF(ISBLANK('E-swap'!E37),"",'E-swap'!$H$61)</f>
        <v/>
      </c>
      <c r="C21" s="72" t="str">
        <f>IF(ISBLANK('E-swap'!E37), "", IF('E-swap'!F37=Tracker!F21, 'E-swap'!$C$7, 'E-swap'!$C$10))</f>
        <v/>
      </c>
      <c r="D21" s="72" t="str">
        <f>IF(ISBLANK('E-swap'!E37), "", IF('E-swap'!G37=Tracker!F21, 'E-swap'!$C$7, 'E-swap'!$C$10))</f>
        <v/>
      </c>
      <c r="E21" s="72" t="str">
        <f>IF(ISBLANK('E-swap'!E37), "", 'E-swap'!E37)</f>
        <v/>
      </c>
      <c r="F21" s="84" t="str">
        <f>IF(ISBLANK('E-swap'!E37), "", MAX('E-swap'!F37:I37))</f>
        <v/>
      </c>
      <c r="G21" s="71" t="str">
        <f>IF(ISBLANK('E-swap'!E37), "", "Domestic")</f>
        <v/>
      </c>
    </row>
  </sheetData>
  <sheetProtection algorithmName="SHA-512" hashValue="4u2w0jF7iAaSzSqPkz6/gK9+ZLtE6xZPHouBzC9/k7DjM2AZzirTOtpIfSSIZ3kF+hvYdfBC2Fvi/OQOB8bF5g==" saltValue="J496U/O305HWSfkQn6elH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77FD-255C-4870-97DE-90FA073E3D74}">
  <dimension ref="A1:W149"/>
  <sheetViews>
    <sheetView workbookViewId="0">
      <selection activeCell="E35" sqref="E35"/>
    </sheetView>
  </sheetViews>
  <sheetFormatPr defaultColWidth="9.1640625" defaultRowHeight="12.75" x14ac:dyDescent="0.2"/>
  <cols>
    <col min="1" max="1" width="32.1640625" style="90" customWidth="1"/>
    <col min="2" max="2" width="66.6640625" style="90" bestFit="1" customWidth="1"/>
    <col min="3" max="3" width="57.6640625" style="90" bestFit="1" customWidth="1"/>
    <col min="4" max="4" width="19" style="90" customWidth="1"/>
    <col min="5" max="5" width="74.33203125" style="90" customWidth="1"/>
    <col min="6" max="6" width="20.1640625" style="90" customWidth="1"/>
    <col min="7" max="16384" width="9.1640625" style="90"/>
  </cols>
  <sheetData>
    <row r="1" spans="1:6" s="89" customFormat="1" x14ac:dyDescent="0.2">
      <c r="A1" s="124" t="s">
        <v>54</v>
      </c>
      <c r="B1" s="110" t="s">
        <v>55</v>
      </c>
      <c r="C1" s="120" t="s">
        <v>56</v>
      </c>
      <c r="D1" s="111" t="s">
        <v>57</v>
      </c>
      <c r="E1" s="128" t="s">
        <v>58</v>
      </c>
      <c r="F1" s="116" t="s">
        <v>57</v>
      </c>
    </row>
    <row r="2" spans="1:6" x14ac:dyDescent="0.2">
      <c r="A2" s="125" t="s">
        <v>59</v>
      </c>
      <c r="B2" s="112" t="s">
        <v>60</v>
      </c>
      <c r="C2" s="108" t="s">
        <v>61</v>
      </c>
      <c r="D2" s="113" t="s">
        <v>62</v>
      </c>
      <c r="E2" s="129" t="s">
        <v>63</v>
      </c>
      <c r="F2" s="117" t="s">
        <v>64</v>
      </c>
    </row>
    <row r="3" spans="1:6" x14ac:dyDescent="0.2">
      <c r="A3" s="126" t="s">
        <v>65</v>
      </c>
      <c r="B3" s="114" t="s">
        <v>66</v>
      </c>
      <c r="C3" s="107" t="s">
        <v>67</v>
      </c>
      <c r="D3" s="115" t="s">
        <v>68</v>
      </c>
      <c r="E3" s="130" t="s">
        <v>69</v>
      </c>
      <c r="F3" s="118" t="s">
        <v>70</v>
      </c>
    </row>
    <row r="4" spans="1:6" x14ac:dyDescent="0.2">
      <c r="A4" s="126" t="s">
        <v>71</v>
      </c>
      <c r="B4" s="114" t="s">
        <v>72</v>
      </c>
      <c r="C4" s="107" t="s">
        <v>73</v>
      </c>
      <c r="D4" s="115" t="s">
        <v>74</v>
      </c>
      <c r="E4" s="130" t="s">
        <v>75</v>
      </c>
      <c r="F4" s="118" t="s">
        <v>76</v>
      </c>
    </row>
    <row r="5" spans="1:6" x14ac:dyDescent="0.2">
      <c r="A5" s="126" t="s">
        <v>77</v>
      </c>
      <c r="B5" s="114" t="s">
        <v>78</v>
      </c>
      <c r="C5" s="107" t="s">
        <v>79</v>
      </c>
      <c r="D5" s="115" t="s">
        <v>80</v>
      </c>
      <c r="E5" s="130" t="s">
        <v>81</v>
      </c>
      <c r="F5" s="118" t="s">
        <v>82</v>
      </c>
    </row>
    <row r="6" spans="1:6" x14ac:dyDescent="0.2">
      <c r="A6" s="126" t="s">
        <v>83</v>
      </c>
      <c r="B6" s="114" t="s">
        <v>84</v>
      </c>
      <c r="C6" s="107" t="s">
        <v>85</v>
      </c>
      <c r="D6" s="115" t="s">
        <v>86</v>
      </c>
      <c r="E6" s="130" t="s">
        <v>87</v>
      </c>
      <c r="F6" s="118" t="s">
        <v>88</v>
      </c>
    </row>
    <row r="7" spans="1:6" x14ac:dyDescent="0.2">
      <c r="A7" s="126" t="s">
        <v>89</v>
      </c>
      <c r="B7" s="114" t="s">
        <v>90</v>
      </c>
      <c r="C7" s="107" t="s">
        <v>91</v>
      </c>
      <c r="D7" s="115" t="s">
        <v>92</v>
      </c>
      <c r="E7" s="130" t="s">
        <v>93</v>
      </c>
      <c r="F7" s="118" t="s">
        <v>94</v>
      </c>
    </row>
    <row r="8" spans="1:6" x14ac:dyDescent="0.2">
      <c r="A8" s="126" t="s">
        <v>95</v>
      </c>
      <c r="B8" s="114" t="s">
        <v>96</v>
      </c>
      <c r="C8" s="107" t="s">
        <v>97</v>
      </c>
      <c r="D8" s="115" t="s">
        <v>98</v>
      </c>
      <c r="E8" s="130" t="s">
        <v>99</v>
      </c>
      <c r="F8" s="118" t="s">
        <v>100</v>
      </c>
    </row>
    <row r="9" spans="1:6" x14ac:dyDescent="0.2">
      <c r="A9" s="126" t="s">
        <v>101</v>
      </c>
      <c r="B9" s="114" t="s">
        <v>102</v>
      </c>
      <c r="C9" s="107" t="s">
        <v>103</v>
      </c>
      <c r="D9" s="115" t="s">
        <v>104</v>
      </c>
      <c r="E9" s="130" t="s">
        <v>105</v>
      </c>
      <c r="F9" s="118" t="s">
        <v>106</v>
      </c>
    </row>
    <row r="10" spans="1:6" x14ac:dyDescent="0.2">
      <c r="A10" s="126" t="s">
        <v>107</v>
      </c>
      <c r="B10" s="114" t="s">
        <v>108</v>
      </c>
      <c r="C10" s="107" t="s">
        <v>109</v>
      </c>
      <c r="D10" s="115" t="s">
        <v>110</v>
      </c>
      <c r="E10" s="130" t="s">
        <v>111</v>
      </c>
      <c r="F10" s="118" t="s">
        <v>112</v>
      </c>
    </row>
    <row r="11" spans="1:6" x14ac:dyDescent="0.2">
      <c r="A11" s="126" t="s">
        <v>113</v>
      </c>
      <c r="B11" s="114" t="s">
        <v>114</v>
      </c>
      <c r="C11" s="107" t="s">
        <v>115</v>
      </c>
      <c r="D11" s="115" t="s">
        <v>116</v>
      </c>
      <c r="E11" s="130" t="s">
        <v>117</v>
      </c>
      <c r="F11" s="118" t="s">
        <v>118</v>
      </c>
    </row>
    <row r="12" spans="1:6" x14ac:dyDescent="0.2">
      <c r="A12" s="90" t="s">
        <v>119</v>
      </c>
      <c r="B12" s="114" t="s">
        <v>120</v>
      </c>
      <c r="C12" s="107" t="s">
        <v>121</v>
      </c>
      <c r="D12" s="115" t="s">
        <v>122</v>
      </c>
      <c r="E12" s="130" t="s">
        <v>123</v>
      </c>
      <c r="F12" s="118" t="s">
        <v>124</v>
      </c>
    </row>
    <row r="13" spans="1:6" x14ac:dyDescent="0.2">
      <c r="A13" s="126" t="s">
        <v>125</v>
      </c>
      <c r="B13" s="114" t="s">
        <v>126</v>
      </c>
      <c r="C13" s="107" t="s">
        <v>127</v>
      </c>
      <c r="D13" s="115" t="s">
        <v>128</v>
      </c>
      <c r="E13" s="130" t="s">
        <v>129</v>
      </c>
      <c r="F13" s="118" t="s">
        <v>130</v>
      </c>
    </row>
    <row r="14" spans="1:6" x14ac:dyDescent="0.2">
      <c r="A14" s="126" t="s">
        <v>131</v>
      </c>
      <c r="B14" s="114" t="s">
        <v>132</v>
      </c>
      <c r="C14" s="107" t="s">
        <v>133</v>
      </c>
      <c r="D14" s="115" t="s">
        <v>134</v>
      </c>
      <c r="E14" s="130" t="s">
        <v>135</v>
      </c>
      <c r="F14" s="118" t="s">
        <v>136</v>
      </c>
    </row>
    <row r="15" spans="1:6" x14ac:dyDescent="0.2">
      <c r="A15" s="126" t="s">
        <v>137</v>
      </c>
      <c r="B15" s="114" t="s">
        <v>138</v>
      </c>
      <c r="C15" s="107" t="s">
        <v>139</v>
      </c>
      <c r="D15" s="115" t="s">
        <v>140</v>
      </c>
      <c r="E15" s="130" t="s">
        <v>141</v>
      </c>
      <c r="F15" s="118" t="s">
        <v>142</v>
      </c>
    </row>
    <row r="16" spans="1:6" x14ac:dyDescent="0.2">
      <c r="A16" s="126" t="s">
        <v>143</v>
      </c>
      <c r="B16" s="114" t="s">
        <v>144</v>
      </c>
      <c r="C16" s="107" t="s">
        <v>145</v>
      </c>
      <c r="D16" s="115" t="s">
        <v>146</v>
      </c>
      <c r="E16" s="130" t="s">
        <v>147</v>
      </c>
      <c r="F16" s="118" t="s">
        <v>148</v>
      </c>
    </row>
    <row r="17" spans="1:6" x14ac:dyDescent="0.2">
      <c r="A17" s="126" t="s">
        <v>149</v>
      </c>
      <c r="B17" s="114" t="s">
        <v>150</v>
      </c>
      <c r="C17" s="107" t="s">
        <v>151</v>
      </c>
      <c r="D17" s="115" t="s">
        <v>152</v>
      </c>
      <c r="E17" s="130" t="s">
        <v>153</v>
      </c>
      <c r="F17" s="118" t="s">
        <v>154</v>
      </c>
    </row>
    <row r="18" spans="1:6" x14ac:dyDescent="0.2">
      <c r="A18" s="126" t="s">
        <v>155</v>
      </c>
      <c r="B18" s="114" t="s">
        <v>156</v>
      </c>
      <c r="C18" s="107" t="s">
        <v>157</v>
      </c>
      <c r="D18" s="115" t="s">
        <v>158</v>
      </c>
      <c r="E18" s="130" t="s">
        <v>159</v>
      </c>
      <c r="F18" s="118" t="s">
        <v>160</v>
      </c>
    </row>
    <row r="19" spans="1:6" x14ac:dyDescent="0.2">
      <c r="A19" s="126" t="s">
        <v>161</v>
      </c>
      <c r="B19" s="114" t="s">
        <v>162</v>
      </c>
      <c r="C19" s="107" t="s">
        <v>163</v>
      </c>
      <c r="D19" s="115" t="s">
        <v>164</v>
      </c>
      <c r="E19" s="130" t="s">
        <v>165</v>
      </c>
      <c r="F19" s="118" t="s">
        <v>166</v>
      </c>
    </row>
    <row r="20" spans="1:6" x14ac:dyDescent="0.2">
      <c r="A20" s="126" t="s">
        <v>167</v>
      </c>
      <c r="B20" s="114" t="s">
        <v>168</v>
      </c>
      <c r="C20" s="107" t="s">
        <v>169</v>
      </c>
      <c r="D20" s="115" t="s">
        <v>170</v>
      </c>
      <c r="E20" s="130" t="s">
        <v>171</v>
      </c>
      <c r="F20" s="118" t="s">
        <v>172</v>
      </c>
    </row>
    <row r="21" spans="1:6" x14ac:dyDescent="0.2">
      <c r="A21" s="126" t="s">
        <v>173</v>
      </c>
      <c r="B21" s="114" t="s">
        <v>174</v>
      </c>
      <c r="C21" s="107" t="s">
        <v>175</v>
      </c>
      <c r="D21" s="115" t="s">
        <v>176</v>
      </c>
      <c r="E21" s="130" t="s">
        <v>177</v>
      </c>
      <c r="F21" s="118" t="s">
        <v>178</v>
      </c>
    </row>
    <row r="22" spans="1:6" x14ac:dyDescent="0.2">
      <c r="A22" s="126" t="s">
        <v>179</v>
      </c>
      <c r="B22" s="114" t="s">
        <v>180</v>
      </c>
      <c r="C22" s="107" t="s">
        <v>181</v>
      </c>
      <c r="D22" s="115" t="s">
        <v>182</v>
      </c>
      <c r="E22" s="130" t="s">
        <v>183</v>
      </c>
      <c r="F22" s="118" t="s">
        <v>184</v>
      </c>
    </row>
    <row r="23" spans="1:6" x14ac:dyDescent="0.2">
      <c r="A23" s="126" t="s">
        <v>185</v>
      </c>
      <c r="B23" s="114" t="s">
        <v>186</v>
      </c>
      <c r="C23" s="107" t="s">
        <v>187</v>
      </c>
      <c r="D23" s="115" t="s">
        <v>188</v>
      </c>
      <c r="E23" s="130" t="s">
        <v>189</v>
      </c>
      <c r="F23" s="118" t="s">
        <v>190</v>
      </c>
    </row>
    <row r="24" spans="1:6" x14ac:dyDescent="0.2">
      <c r="A24" s="126" t="s">
        <v>191</v>
      </c>
      <c r="B24" s="114" t="s">
        <v>192</v>
      </c>
      <c r="C24" s="107" t="s">
        <v>193</v>
      </c>
      <c r="D24" s="115" t="s">
        <v>194</v>
      </c>
      <c r="E24" s="130" t="s">
        <v>195</v>
      </c>
      <c r="F24" s="118" t="s">
        <v>196</v>
      </c>
    </row>
    <row r="25" spans="1:6" x14ac:dyDescent="0.2">
      <c r="A25" s="126" t="s">
        <v>197</v>
      </c>
      <c r="B25" s="114" t="s">
        <v>198</v>
      </c>
      <c r="C25" s="107" t="s">
        <v>199</v>
      </c>
      <c r="D25" s="115" t="s">
        <v>200</v>
      </c>
      <c r="E25" s="130" t="s">
        <v>201</v>
      </c>
      <c r="F25" s="118" t="s">
        <v>202</v>
      </c>
    </row>
    <row r="26" spans="1:6" x14ac:dyDescent="0.2">
      <c r="A26" s="126" t="s">
        <v>203</v>
      </c>
      <c r="B26" s="114" t="s">
        <v>204</v>
      </c>
      <c r="C26" s="107" t="s">
        <v>205</v>
      </c>
      <c r="D26" s="115" t="s">
        <v>206</v>
      </c>
      <c r="E26" s="130" t="s">
        <v>207</v>
      </c>
      <c r="F26" s="118" t="s">
        <v>208</v>
      </c>
    </row>
    <row r="27" spans="1:6" x14ac:dyDescent="0.2">
      <c r="A27" s="126" t="s">
        <v>209</v>
      </c>
      <c r="B27" s="114" t="s">
        <v>210</v>
      </c>
      <c r="C27" s="107" t="s">
        <v>211</v>
      </c>
      <c r="D27" s="115" t="s">
        <v>212</v>
      </c>
      <c r="E27" s="130" t="s">
        <v>213</v>
      </c>
      <c r="F27" s="118" t="s">
        <v>214</v>
      </c>
    </row>
    <row r="28" spans="1:6" x14ac:dyDescent="0.2">
      <c r="A28" s="126" t="s">
        <v>215</v>
      </c>
      <c r="B28" s="114" t="s">
        <v>216</v>
      </c>
      <c r="C28" s="107" t="s">
        <v>217</v>
      </c>
      <c r="D28" s="115" t="s">
        <v>218</v>
      </c>
      <c r="E28" s="130" t="s">
        <v>219</v>
      </c>
      <c r="F28" s="118" t="s">
        <v>220</v>
      </c>
    </row>
    <row r="29" spans="1:6" x14ac:dyDescent="0.2">
      <c r="A29" s="126" t="s">
        <v>221</v>
      </c>
      <c r="B29" s="114" t="s">
        <v>222</v>
      </c>
      <c r="C29" s="107" t="s">
        <v>223</v>
      </c>
      <c r="D29" s="115" t="s">
        <v>224</v>
      </c>
      <c r="E29" s="130" t="s">
        <v>225</v>
      </c>
      <c r="F29" s="118" t="s">
        <v>226</v>
      </c>
    </row>
    <row r="30" spans="1:6" x14ac:dyDescent="0.2">
      <c r="A30" s="126" t="s">
        <v>227</v>
      </c>
      <c r="B30" s="114" t="s">
        <v>228</v>
      </c>
      <c r="C30" s="107" t="s">
        <v>229</v>
      </c>
      <c r="D30" s="115" t="s">
        <v>230</v>
      </c>
      <c r="E30" s="130" t="s">
        <v>231</v>
      </c>
      <c r="F30" s="118" t="s">
        <v>232</v>
      </c>
    </row>
    <row r="31" spans="1:6" x14ac:dyDescent="0.2">
      <c r="A31" s="126" t="s">
        <v>233</v>
      </c>
      <c r="B31" s="114" t="s">
        <v>234</v>
      </c>
      <c r="C31" s="107" t="s">
        <v>235</v>
      </c>
      <c r="D31" s="115" t="s">
        <v>236</v>
      </c>
      <c r="E31" s="131" t="s">
        <v>237</v>
      </c>
      <c r="F31" s="116" t="s">
        <v>57</v>
      </c>
    </row>
    <row r="32" spans="1:6" x14ac:dyDescent="0.2">
      <c r="A32" s="126" t="s">
        <v>238</v>
      </c>
      <c r="B32" s="114" t="s">
        <v>239</v>
      </c>
      <c r="C32" s="107" t="s">
        <v>240</v>
      </c>
      <c r="D32" s="115" t="s">
        <v>241</v>
      </c>
      <c r="E32" s="130" t="s">
        <v>242</v>
      </c>
      <c r="F32" s="118" t="s">
        <v>243</v>
      </c>
    </row>
    <row r="33" spans="1:8" x14ac:dyDescent="0.2">
      <c r="A33" s="126" t="s">
        <v>244</v>
      </c>
      <c r="B33" s="114" t="s">
        <v>245</v>
      </c>
      <c r="C33" s="107" t="s">
        <v>246</v>
      </c>
      <c r="D33" s="115" t="s">
        <v>247</v>
      </c>
      <c r="E33" s="132" t="s">
        <v>248</v>
      </c>
      <c r="F33" s="119" t="s">
        <v>249</v>
      </c>
    </row>
    <row r="34" spans="1:8" x14ac:dyDescent="0.2">
      <c r="A34" s="126" t="s">
        <v>250</v>
      </c>
      <c r="B34" s="114" t="s">
        <v>251</v>
      </c>
      <c r="C34" s="107" t="s">
        <v>252</v>
      </c>
      <c r="D34" s="115" t="s">
        <v>253</v>
      </c>
    </row>
    <row r="35" spans="1:8" x14ac:dyDescent="0.2">
      <c r="A35" s="126" t="s">
        <v>254</v>
      </c>
      <c r="B35" s="114" t="s">
        <v>255</v>
      </c>
      <c r="C35" s="107" t="s">
        <v>256</v>
      </c>
      <c r="D35" s="115" t="s">
        <v>257</v>
      </c>
    </row>
    <row r="36" spans="1:8" x14ac:dyDescent="0.2">
      <c r="A36" s="126" t="s">
        <v>258</v>
      </c>
      <c r="B36" s="114" t="s">
        <v>259</v>
      </c>
      <c r="C36" s="107" t="s">
        <v>260</v>
      </c>
      <c r="D36" s="115" t="s">
        <v>261</v>
      </c>
    </row>
    <row r="37" spans="1:8" x14ac:dyDescent="0.2">
      <c r="A37" s="126" t="s">
        <v>262</v>
      </c>
      <c r="B37" s="114" t="s">
        <v>263</v>
      </c>
      <c r="C37" s="107" t="s">
        <v>264</v>
      </c>
      <c r="D37" s="115" t="s">
        <v>265</v>
      </c>
    </row>
    <row r="38" spans="1:8" x14ac:dyDescent="0.2">
      <c r="A38" s="126" t="s">
        <v>266</v>
      </c>
      <c r="B38" s="114" t="s">
        <v>267</v>
      </c>
      <c r="C38" s="107" t="s">
        <v>268</v>
      </c>
      <c r="D38" s="115" t="s">
        <v>269</v>
      </c>
    </row>
    <row r="39" spans="1:8" x14ac:dyDescent="0.2">
      <c r="A39" s="126" t="s">
        <v>270</v>
      </c>
      <c r="B39" s="114" t="s">
        <v>271</v>
      </c>
      <c r="C39" s="107" t="s">
        <v>272</v>
      </c>
      <c r="D39" s="115" t="s">
        <v>273</v>
      </c>
    </row>
    <row r="40" spans="1:8" x14ac:dyDescent="0.2">
      <c r="A40" s="126" t="s">
        <v>274</v>
      </c>
      <c r="B40" s="114" t="s">
        <v>275</v>
      </c>
      <c r="C40" s="107" t="s">
        <v>276</v>
      </c>
      <c r="D40" s="115" t="s">
        <v>277</v>
      </c>
    </row>
    <row r="41" spans="1:8" x14ac:dyDescent="0.2">
      <c r="A41" s="126" t="s">
        <v>278</v>
      </c>
      <c r="B41" s="114" t="s">
        <v>279</v>
      </c>
      <c r="C41" s="107" t="s">
        <v>280</v>
      </c>
      <c r="D41" s="115" t="s">
        <v>281</v>
      </c>
    </row>
    <row r="42" spans="1:8" x14ac:dyDescent="0.2">
      <c r="A42" s="127" t="s">
        <v>282</v>
      </c>
      <c r="B42" s="114" t="s">
        <v>283</v>
      </c>
      <c r="C42" s="107" t="s">
        <v>284</v>
      </c>
      <c r="D42" s="115" t="s">
        <v>285</v>
      </c>
    </row>
    <row r="43" spans="1:8" x14ac:dyDescent="0.2">
      <c r="B43" s="114" t="s">
        <v>286</v>
      </c>
      <c r="C43" s="107" t="s">
        <v>287</v>
      </c>
      <c r="D43" s="115" t="s">
        <v>288</v>
      </c>
    </row>
    <row r="44" spans="1:8" x14ac:dyDescent="0.2">
      <c r="B44" s="114" t="s">
        <v>289</v>
      </c>
      <c r="C44" s="107" t="s">
        <v>290</v>
      </c>
      <c r="D44" s="115" t="s">
        <v>291</v>
      </c>
      <c r="E44"/>
      <c r="F44"/>
      <c r="G44"/>
      <c r="H44"/>
    </row>
    <row r="45" spans="1:8" x14ac:dyDescent="0.2">
      <c r="B45" s="114" t="s">
        <v>292</v>
      </c>
      <c r="C45" s="107" t="s">
        <v>293</v>
      </c>
      <c r="D45" s="115" t="s">
        <v>294</v>
      </c>
      <c r="E45"/>
      <c r="F45"/>
      <c r="G45"/>
      <c r="H45"/>
    </row>
    <row r="46" spans="1:8" x14ac:dyDescent="0.2">
      <c r="B46" s="114" t="s">
        <v>295</v>
      </c>
      <c r="C46" s="107" t="s">
        <v>296</v>
      </c>
      <c r="D46" s="115" t="s">
        <v>297</v>
      </c>
      <c r="E46"/>
      <c r="F46"/>
      <c r="G46"/>
      <c r="H46"/>
    </row>
    <row r="47" spans="1:8" x14ac:dyDescent="0.2">
      <c r="B47" s="114" t="s">
        <v>298</v>
      </c>
      <c r="C47" s="107" t="s">
        <v>299</v>
      </c>
      <c r="D47" s="115" t="s">
        <v>300</v>
      </c>
      <c r="E47"/>
      <c r="F47"/>
      <c r="G47"/>
      <c r="H47"/>
    </row>
    <row r="48" spans="1:8" x14ac:dyDescent="0.2">
      <c r="B48" s="114" t="s">
        <v>301</v>
      </c>
      <c r="C48" s="107" t="s">
        <v>302</v>
      </c>
      <c r="D48" s="115" t="s">
        <v>303</v>
      </c>
      <c r="E48"/>
      <c r="F48"/>
      <c r="G48"/>
      <c r="H48"/>
    </row>
    <row r="49" spans="2:8" x14ac:dyDescent="0.2">
      <c r="B49" s="114" t="s">
        <v>304</v>
      </c>
      <c r="C49" s="107" t="s">
        <v>305</v>
      </c>
      <c r="D49" s="115" t="s">
        <v>306</v>
      </c>
      <c r="E49"/>
      <c r="F49"/>
      <c r="G49"/>
      <c r="H49"/>
    </row>
    <row r="50" spans="2:8" x14ac:dyDescent="0.2">
      <c r="B50" s="114" t="s">
        <v>307</v>
      </c>
      <c r="C50" s="107" t="s">
        <v>308</v>
      </c>
      <c r="D50" s="115" t="s">
        <v>309</v>
      </c>
      <c r="E50"/>
      <c r="F50"/>
      <c r="G50"/>
      <c r="H50"/>
    </row>
    <row r="51" spans="2:8" x14ac:dyDescent="0.2">
      <c r="B51" s="114" t="s">
        <v>310</v>
      </c>
      <c r="C51" s="107" t="s">
        <v>311</v>
      </c>
      <c r="D51" s="115" t="s">
        <v>312</v>
      </c>
      <c r="E51"/>
      <c r="F51"/>
      <c r="G51"/>
      <c r="H51"/>
    </row>
    <row r="52" spans="2:8" x14ac:dyDescent="0.2">
      <c r="B52" s="114" t="s">
        <v>313</v>
      </c>
      <c r="C52" s="107" t="s">
        <v>314</v>
      </c>
      <c r="D52" s="115" t="s">
        <v>315</v>
      </c>
      <c r="E52"/>
      <c r="F52"/>
      <c r="G52"/>
      <c r="H52"/>
    </row>
    <row r="53" spans="2:8" x14ac:dyDescent="0.2">
      <c r="B53" s="114" t="s">
        <v>316</v>
      </c>
      <c r="C53" s="107" t="s">
        <v>317</v>
      </c>
      <c r="D53" s="115" t="s">
        <v>318</v>
      </c>
      <c r="E53"/>
      <c r="F53"/>
      <c r="G53"/>
      <c r="H53"/>
    </row>
    <row r="54" spans="2:8" x14ac:dyDescent="0.2">
      <c r="B54" s="114" t="s">
        <v>319</v>
      </c>
      <c r="C54" s="107" t="s">
        <v>320</v>
      </c>
      <c r="D54" s="115" t="s">
        <v>321</v>
      </c>
      <c r="E54"/>
      <c r="F54"/>
      <c r="G54"/>
      <c r="H54"/>
    </row>
    <row r="55" spans="2:8" x14ac:dyDescent="0.2">
      <c r="B55" s="114" t="s">
        <v>322</v>
      </c>
      <c r="C55" s="107" t="s">
        <v>323</v>
      </c>
      <c r="D55" s="115" t="s">
        <v>324</v>
      </c>
      <c r="E55"/>
      <c r="F55"/>
      <c r="G55"/>
      <c r="H55"/>
    </row>
    <row r="56" spans="2:8" x14ac:dyDescent="0.2">
      <c r="B56" s="114" t="s">
        <v>325</v>
      </c>
      <c r="C56" s="107" t="s">
        <v>326</v>
      </c>
      <c r="D56" s="115" t="s">
        <v>327</v>
      </c>
      <c r="E56"/>
      <c r="F56"/>
      <c r="G56"/>
      <c r="H56"/>
    </row>
    <row r="57" spans="2:8" x14ac:dyDescent="0.2">
      <c r="B57" s="114" t="s">
        <v>328</v>
      </c>
      <c r="C57" s="107" t="s">
        <v>329</v>
      </c>
      <c r="D57" s="115" t="s">
        <v>330</v>
      </c>
      <c r="E57"/>
      <c r="F57"/>
      <c r="G57"/>
      <c r="H57"/>
    </row>
    <row r="58" spans="2:8" x14ac:dyDescent="0.2">
      <c r="B58" s="114" t="s">
        <v>331</v>
      </c>
      <c r="C58" s="107" t="s">
        <v>332</v>
      </c>
      <c r="D58" s="115" t="s">
        <v>333</v>
      </c>
      <c r="E58"/>
      <c r="F58"/>
      <c r="G58"/>
      <c r="H58"/>
    </row>
    <row r="59" spans="2:8" x14ac:dyDescent="0.2">
      <c r="B59" s="114" t="s">
        <v>334</v>
      </c>
      <c r="C59" s="107" t="s">
        <v>335</v>
      </c>
      <c r="D59" s="115" t="s">
        <v>336</v>
      </c>
      <c r="E59"/>
      <c r="F59"/>
      <c r="G59"/>
      <c r="H59"/>
    </row>
    <row r="60" spans="2:8" x14ac:dyDescent="0.2">
      <c r="B60" s="114" t="s">
        <v>337</v>
      </c>
      <c r="C60" s="107" t="s">
        <v>338</v>
      </c>
      <c r="D60" s="115" t="s">
        <v>339</v>
      </c>
      <c r="E60"/>
      <c r="F60"/>
      <c r="G60"/>
      <c r="H60"/>
    </row>
    <row r="61" spans="2:8" x14ac:dyDescent="0.2">
      <c r="B61" s="114" t="s">
        <v>340</v>
      </c>
      <c r="C61" s="107" t="s">
        <v>341</v>
      </c>
      <c r="D61" s="115" t="s">
        <v>342</v>
      </c>
    </row>
    <row r="62" spans="2:8" x14ac:dyDescent="0.2">
      <c r="B62" s="114" t="s">
        <v>343</v>
      </c>
      <c r="C62" s="107" t="s">
        <v>344</v>
      </c>
      <c r="D62" s="115" t="s">
        <v>345</v>
      </c>
    </row>
    <row r="63" spans="2:8" x14ac:dyDescent="0.2">
      <c r="B63" s="114" t="s">
        <v>346</v>
      </c>
      <c r="C63" s="107" t="s">
        <v>347</v>
      </c>
      <c r="D63" s="115" t="s">
        <v>348</v>
      </c>
    </row>
    <row r="64" spans="2:8" x14ac:dyDescent="0.2">
      <c r="B64" s="114" t="s">
        <v>349</v>
      </c>
      <c r="C64" s="107" t="s">
        <v>350</v>
      </c>
      <c r="D64" s="115" t="s">
        <v>351</v>
      </c>
    </row>
    <row r="65" spans="2:4" x14ac:dyDescent="0.2">
      <c r="B65" s="114" t="s">
        <v>352</v>
      </c>
      <c r="C65" s="107" t="s">
        <v>353</v>
      </c>
      <c r="D65" s="115" t="s">
        <v>354</v>
      </c>
    </row>
    <row r="66" spans="2:4" x14ac:dyDescent="0.2">
      <c r="B66" s="114" t="s">
        <v>355</v>
      </c>
      <c r="C66" s="107" t="s">
        <v>356</v>
      </c>
      <c r="D66" s="115" t="s">
        <v>357</v>
      </c>
    </row>
    <row r="67" spans="2:4" x14ac:dyDescent="0.2">
      <c r="B67" s="114" t="s">
        <v>358</v>
      </c>
      <c r="C67" s="107" t="s">
        <v>359</v>
      </c>
      <c r="D67" s="115" t="s">
        <v>360</v>
      </c>
    </row>
    <row r="68" spans="2:4" x14ac:dyDescent="0.2">
      <c r="B68" s="114" t="s">
        <v>361</v>
      </c>
      <c r="C68" s="107" t="s">
        <v>362</v>
      </c>
      <c r="D68" s="115" t="s">
        <v>363</v>
      </c>
    </row>
    <row r="69" spans="2:4" x14ac:dyDescent="0.2">
      <c r="B69" s="114" t="s">
        <v>364</v>
      </c>
      <c r="C69" s="107" t="s">
        <v>365</v>
      </c>
      <c r="D69" s="115" t="s">
        <v>366</v>
      </c>
    </row>
    <row r="70" spans="2:4" x14ac:dyDescent="0.2">
      <c r="B70" s="114" t="s">
        <v>367</v>
      </c>
      <c r="C70" s="107" t="s">
        <v>368</v>
      </c>
      <c r="D70" s="115" t="s">
        <v>369</v>
      </c>
    </row>
    <row r="71" spans="2:4" x14ac:dyDescent="0.2">
      <c r="B71" s="114" t="s">
        <v>370</v>
      </c>
      <c r="C71" s="107" t="s">
        <v>371</v>
      </c>
      <c r="D71" s="115" t="s">
        <v>372</v>
      </c>
    </row>
    <row r="72" spans="2:4" x14ac:dyDescent="0.2">
      <c r="B72" s="114" t="s">
        <v>373</v>
      </c>
      <c r="C72" s="107" t="s">
        <v>374</v>
      </c>
      <c r="D72" s="115" t="s">
        <v>375</v>
      </c>
    </row>
    <row r="73" spans="2:4" x14ac:dyDescent="0.2">
      <c r="B73" s="114" t="s">
        <v>376</v>
      </c>
      <c r="C73" s="107" t="s">
        <v>377</v>
      </c>
      <c r="D73" s="115" t="s">
        <v>378</v>
      </c>
    </row>
    <row r="74" spans="2:4" x14ac:dyDescent="0.2">
      <c r="B74" s="114" t="s">
        <v>379</v>
      </c>
      <c r="C74" s="107" t="s">
        <v>380</v>
      </c>
      <c r="D74" s="115" t="s">
        <v>381</v>
      </c>
    </row>
    <row r="75" spans="2:4" x14ac:dyDescent="0.2">
      <c r="B75" s="114" t="s">
        <v>382</v>
      </c>
      <c r="C75" s="107" t="s">
        <v>383</v>
      </c>
      <c r="D75" s="115" t="s">
        <v>384</v>
      </c>
    </row>
    <row r="76" spans="2:4" x14ac:dyDescent="0.2">
      <c r="B76" s="114" t="s">
        <v>385</v>
      </c>
      <c r="C76" s="107" t="s">
        <v>386</v>
      </c>
      <c r="D76" s="115" t="s">
        <v>387</v>
      </c>
    </row>
    <row r="77" spans="2:4" x14ac:dyDescent="0.2">
      <c r="B77" s="114" t="s">
        <v>388</v>
      </c>
      <c r="C77" s="107" t="s">
        <v>389</v>
      </c>
      <c r="D77" s="115" t="s">
        <v>390</v>
      </c>
    </row>
    <row r="78" spans="2:4" x14ac:dyDescent="0.2">
      <c r="B78" s="114" t="s">
        <v>391</v>
      </c>
      <c r="C78" s="107" t="s">
        <v>392</v>
      </c>
      <c r="D78" s="115" t="s">
        <v>393</v>
      </c>
    </row>
    <row r="79" spans="2:4" x14ac:dyDescent="0.2">
      <c r="B79" s="114" t="s">
        <v>394</v>
      </c>
      <c r="C79" s="107" t="s">
        <v>395</v>
      </c>
      <c r="D79" s="115" t="s">
        <v>396</v>
      </c>
    </row>
    <row r="80" spans="2:4" x14ac:dyDescent="0.2">
      <c r="B80" s="114" t="s">
        <v>397</v>
      </c>
      <c r="C80" s="107" t="s">
        <v>398</v>
      </c>
      <c r="D80" s="115" t="s">
        <v>399</v>
      </c>
    </row>
    <row r="81" spans="2:23" x14ac:dyDescent="0.2">
      <c r="B81" s="121" t="s">
        <v>400</v>
      </c>
      <c r="C81" s="122" t="s">
        <v>401</v>
      </c>
      <c r="D81" s="123" t="s">
        <v>402</v>
      </c>
    </row>
    <row r="83" spans="2:23" ht="13.9" customHeight="1" x14ac:dyDescent="0.2">
      <c r="B83" s="174" t="s">
        <v>403</v>
      </c>
      <c r="C83" s="175" t="s">
        <v>56</v>
      </c>
      <c r="D83" s="175" t="s">
        <v>57</v>
      </c>
      <c r="E83" s="176" t="s">
        <v>404</v>
      </c>
      <c r="F83" s="200" t="s">
        <v>405</v>
      </c>
      <c r="G83" s="201"/>
      <c r="H83" s="201"/>
      <c r="I83" s="201"/>
      <c r="J83" s="201"/>
      <c r="K83" s="201"/>
      <c r="L83" s="201"/>
      <c r="M83" s="201"/>
      <c r="N83" s="201"/>
      <c r="O83" s="201"/>
      <c r="P83" s="201"/>
      <c r="Q83" s="201"/>
      <c r="R83" s="201"/>
      <c r="S83" s="201"/>
      <c r="T83" s="201"/>
      <c r="U83" s="201"/>
      <c r="V83" s="201"/>
      <c r="W83" s="199"/>
    </row>
    <row r="84" spans="2:23" ht="15.75" x14ac:dyDescent="0.25">
      <c r="B84" s="158" t="s">
        <v>406</v>
      </c>
      <c r="C84" s="159" t="s">
        <v>407</v>
      </c>
      <c r="D84" s="160" t="s">
        <v>406</v>
      </c>
      <c r="E84" s="161" t="s">
        <v>408</v>
      </c>
      <c r="F84" s="162" t="s">
        <v>409</v>
      </c>
      <c r="G84" s="163"/>
      <c r="H84" s="163"/>
      <c r="I84" s="163"/>
      <c r="J84" s="163"/>
      <c r="K84" s="163"/>
      <c r="L84" s="163"/>
      <c r="M84" s="163"/>
      <c r="N84" s="163"/>
      <c r="O84" s="163"/>
      <c r="P84" s="163"/>
      <c r="Q84" s="163"/>
      <c r="R84" s="163"/>
      <c r="S84" s="163"/>
      <c r="T84" s="163"/>
      <c r="U84" s="163"/>
      <c r="V84" s="163"/>
      <c r="W84" s="164"/>
    </row>
    <row r="85" spans="2:23" ht="15.75" x14ac:dyDescent="0.25">
      <c r="B85" s="114" t="s">
        <v>410</v>
      </c>
      <c r="C85" s="134" t="s">
        <v>411</v>
      </c>
      <c r="D85" s="135" t="s">
        <v>410</v>
      </c>
      <c r="E85" s="136" t="s">
        <v>412</v>
      </c>
      <c r="F85" s="155" t="s">
        <v>413</v>
      </c>
      <c r="G85" s="152"/>
      <c r="H85" s="152"/>
      <c r="I85" s="152"/>
      <c r="J85" s="152"/>
      <c r="K85" s="152"/>
      <c r="L85" s="152"/>
      <c r="M85" s="152"/>
      <c r="N85" s="152"/>
      <c r="O85" s="152"/>
      <c r="P85" s="152"/>
      <c r="Q85" s="152"/>
      <c r="R85" s="152"/>
      <c r="S85" s="152"/>
      <c r="T85" s="152"/>
      <c r="U85" s="152"/>
      <c r="V85" s="152"/>
      <c r="W85" s="165"/>
    </row>
    <row r="86" spans="2:23" ht="15.75" x14ac:dyDescent="0.25">
      <c r="B86" s="114" t="s">
        <v>414</v>
      </c>
      <c r="C86" s="134" t="s">
        <v>415</v>
      </c>
      <c r="D86" s="135" t="s">
        <v>414</v>
      </c>
      <c r="E86" s="136" t="s">
        <v>416</v>
      </c>
      <c r="F86" s="155" t="s">
        <v>417</v>
      </c>
      <c r="G86" s="152"/>
      <c r="H86" s="152"/>
      <c r="I86" s="152"/>
      <c r="J86" s="152"/>
      <c r="K86" s="152"/>
      <c r="L86" s="152"/>
      <c r="M86" s="152"/>
      <c r="N86" s="152"/>
      <c r="O86" s="152"/>
      <c r="P86" s="152"/>
      <c r="Q86" s="152"/>
      <c r="R86" s="152"/>
      <c r="S86" s="152"/>
      <c r="T86" s="152"/>
      <c r="U86" s="152"/>
      <c r="V86" s="152"/>
      <c r="W86" s="165"/>
    </row>
    <row r="87" spans="2:23" ht="15.75" x14ac:dyDescent="0.25">
      <c r="B87" s="114" t="s">
        <v>418</v>
      </c>
      <c r="C87" s="134" t="s">
        <v>419</v>
      </c>
      <c r="D87" s="135" t="s">
        <v>418</v>
      </c>
      <c r="E87" s="136" t="s">
        <v>420</v>
      </c>
      <c r="F87" s="155" t="s">
        <v>421</v>
      </c>
      <c r="G87" s="152"/>
      <c r="H87" s="152"/>
      <c r="I87" s="152"/>
      <c r="J87" s="152"/>
      <c r="K87" s="152"/>
      <c r="L87" s="152"/>
      <c r="M87" s="152"/>
      <c r="N87" s="152"/>
      <c r="O87" s="152"/>
      <c r="P87" s="152"/>
      <c r="Q87" s="152"/>
      <c r="R87" s="152"/>
      <c r="S87" s="152"/>
      <c r="T87" s="152"/>
      <c r="U87" s="152"/>
      <c r="V87" s="152"/>
      <c r="W87" s="165"/>
    </row>
    <row r="88" spans="2:23" ht="15.75" x14ac:dyDescent="0.25">
      <c r="B88" s="114" t="s">
        <v>422</v>
      </c>
      <c r="C88" s="134" t="s">
        <v>423</v>
      </c>
      <c r="D88" s="135" t="s">
        <v>422</v>
      </c>
      <c r="E88" s="136" t="s">
        <v>424</v>
      </c>
      <c r="F88" s="156"/>
      <c r="G88" s="153"/>
      <c r="H88" s="153"/>
      <c r="I88" s="153"/>
      <c r="J88" s="153"/>
      <c r="K88" s="153"/>
      <c r="L88" s="153"/>
      <c r="M88" s="153"/>
      <c r="N88" s="153"/>
      <c r="O88" s="153"/>
      <c r="P88" s="153"/>
      <c r="Q88" s="153"/>
      <c r="R88" s="153"/>
      <c r="S88" s="153"/>
      <c r="T88" s="153"/>
      <c r="U88" s="153"/>
      <c r="V88" s="153"/>
      <c r="W88" s="166"/>
    </row>
    <row r="89" spans="2:23" ht="15.75" x14ac:dyDescent="0.25">
      <c r="B89" s="114" t="s">
        <v>425</v>
      </c>
      <c r="C89" s="134" t="s">
        <v>426</v>
      </c>
      <c r="D89" s="135" t="s">
        <v>427</v>
      </c>
      <c r="E89" s="136" t="s">
        <v>425</v>
      </c>
      <c r="F89" s="156"/>
      <c r="G89" s="153"/>
      <c r="H89" s="153"/>
      <c r="I89" s="153"/>
      <c r="J89" s="153"/>
      <c r="K89" s="153"/>
      <c r="L89" s="153"/>
      <c r="M89" s="153"/>
      <c r="N89" s="153"/>
      <c r="O89" s="153"/>
      <c r="P89" s="153"/>
      <c r="Q89" s="153"/>
      <c r="R89" s="153"/>
      <c r="S89" s="153"/>
      <c r="T89" s="153"/>
      <c r="U89" s="153"/>
      <c r="V89" s="153"/>
      <c r="W89" s="166"/>
    </row>
    <row r="90" spans="2:23" ht="15.75" x14ac:dyDescent="0.25">
      <c r="B90" s="114" t="s">
        <v>428</v>
      </c>
      <c r="C90" s="134" t="s">
        <v>429</v>
      </c>
      <c r="D90" s="135" t="s">
        <v>430</v>
      </c>
      <c r="E90" s="136" t="s">
        <v>431</v>
      </c>
      <c r="F90" s="155" t="s">
        <v>432</v>
      </c>
      <c r="G90" s="152"/>
      <c r="H90" s="152"/>
      <c r="I90" s="152"/>
      <c r="J90" s="152"/>
      <c r="K90" s="152"/>
      <c r="L90" s="152"/>
      <c r="M90" s="152"/>
      <c r="N90" s="152"/>
      <c r="O90" s="152"/>
      <c r="P90" s="152"/>
      <c r="Q90" s="152"/>
      <c r="R90" s="152"/>
      <c r="S90" s="152"/>
      <c r="T90" s="152"/>
      <c r="U90" s="152"/>
      <c r="V90" s="152"/>
      <c r="W90" s="165"/>
    </row>
    <row r="91" spans="2:23" ht="15.75" x14ac:dyDescent="0.25">
      <c r="B91" s="114" t="s">
        <v>433</v>
      </c>
      <c r="C91" s="136" t="s">
        <v>434</v>
      </c>
      <c r="D91" s="135" t="s">
        <v>433</v>
      </c>
      <c r="E91" s="136" t="s">
        <v>435</v>
      </c>
      <c r="F91" s="155" t="s">
        <v>436</v>
      </c>
      <c r="G91" s="152"/>
      <c r="H91" s="152"/>
      <c r="I91" s="152"/>
      <c r="J91" s="152"/>
      <c r="K91" s="152"/>
      <c r="L91" s="152"/>
      <c r="M91" s="152"/>
      <c r="N91" s="152"/>
      <c r="O91" s="152"/>
      <c r="P91" s="152"/>
      <c r="Q91" s="152"/>
      <c r="R91" s="152"/>
      <c r="S91" s="152"/>
      <c r="T91" s="152"/>
      <c r="U91" s="152"/>
      <c r="V91" s="152"/>
      <c r="W91" s="165"/>
    </row>
    <row r="92" spans="2:23" x14ac:dyDescent="0.2">
      <c r="B92" s="114" t="s">
        <v>437</v>
      </c>
      <c r="C92" s="136" t="s">
        <v>438</v>
      </c>
      <c r="D92" s="135" t="s">
        <v>439</v>
      </c>
      <c r="E92" s="136" t="s">
        <v>440</v>
      </c>
      <c r="F92" s="157"/>
      <c r="G92" s="154"/>
      <c r="H92" s="154"/>
      <c r="I92" s="154"/>
      <c r="J92" s="154"/>
      <c r="K92" s="154"/>
      <c r="L92" s="154"/>
      <c r="M92" s="154"/>
      <c r="N92" s="154"/>
      <c r="O92" s="154"/>
      <c r="P92" s="154"/>
      <c r="Q92" s="154"/>
      <c r="R92" s="154"/>
      <c r="S92" s="154"/>
      <c r="T92" s="154"/>
      <c r="U92" s="154"/>
      <c r="V92" s="154"/>
      <c r="W92" s="167"/>
    </row>
    <row r="93" spans="2:23" ht="15.75" x14ac:dyDescent="0.25">
      <c r="B93" s="114" t="s">
        <v>441</v>
      </c>
      <c r="C93" s="136" t="s">
        <v>442</v>
      </c>
      <c r="D93" s="135" t="s">
        <v>441</v>
      </c>
      <c r="E93" s="136" t="s">
        <v>443</v>
      </c>
      <c r="F93" s="155" t="s">
        <v>444</v>
      </c>
      <c r="G93" s="152"/>
      <c r="H93" s="152"/>
      <c r="I93" s="152"/>
      <c r="J93" s="152"/>
      <c r="K93" s="152"/>
      <c r="L93" s="152"/>
      <c r="M93" s="152"/>
      <c r="N93" s="152"/>
      <c r="O93" s="152"/>
      <c r="P93" s="152"/>
      <c r="Q93" s="152"/>
      <c r="R93" s="152"/>
      <c r="S93" s="152"/>
      <c r="T93" s="152"/>
      <c r="U93" s="152"/>
      <c r="V93" s="152"/>
      <c r="W93" s="165"/>
    </row>
    <row r="94" spans="2:23" x14ac:dyDescent="0.2">
      <c r="B94" s="114" t="s">
        <v>445</v>
      </c>
      <c r="C94" s="134" t="s">
        <v>446</v>
      </c>
      <c r="D94" s="135" t="s">
        <v>445</v>
      </c>
      <c r="E94" s="136" t="s">
        <v>447</v>
      </c>
      <c r="F94" s="157"/>
      <c r="G94" s="154"/>
      <c r="H94" s="154"/>
      <c r="I94" s="154"/>
      <c r="J94" s="154"/>
      <c r="K94" s="154"/>
      <c r="L94" s="154"/>
      <c r="M94" s="154"/>
      <c r="N94" s="154"/>
      <c r="O94" s="154"/>
      <c r="P94" s="154"/>
      <c r="Q94" s="154"/>
      <c r="R94" s="154"/>
      <c r="S94" s="154"/>
      <c r="T94" s="154"/>
      <c r="U94" s="154"/>
      <c r="V94" s="154"/>
      <c r="W94" s="167"/>
    </row>
    <row r="95" spans="2:23" ht="15.75" x14ac:dyDescent="0.25">
      <c r="B95" s="114" t="s">
        <v>448</v>
      </c>
      <c r="C95" s="134" t="s">
        <v>449</v>
      </c>
      <c r="D95" s="135" t="s">
        <v>448</v>
      </c>
      <c r="E95" s="136" t="s">
        <v>450</v>
      </c>
      <c r="F95" s="155" t="s">
        <v>451</v>
      </c>
      <c r="G95" s="152"/>
      <c r="H95" s="152"/>
      <c r="I95" s="152"/>
      <c r="J95" s="152"/>
      <c r="K95" s="152"/>
      <c r="L95" s="152"/>
      <c r="M95" s="152"/>
      <c r="N95" s="152"/>
      <c r="O95" s="152"/>
      <c r="P95" s="152"/>
      <c r="Q95" s="152"/>
      <c r="R95" s="152"/>
      <c r="S95" s="152"/>
      <c r="T95" s="152"/>
      <c r="U95" s="152"/>
      <c r="V95" s="152"/>
      <c r="W95" s="165"/>
    </row>
    <row r="96" spans="2:23" ht="15.75" x14ac:dyDescent="0.25">
      <c r="B96" s="114" t="s">
        <v>452</v>
      </c>
      <c r="C96" s="134" t="s">
        <v>453</v>
      </c>
      <c r="D96" s="135" t="s">
        <v>452</v>
      </c>
      <c r="E96" s="136" t="s">
        <v>454</v>
      </c>
      <c r="F96" s="155" t="s">
        <v>455</v>
      </c>
      <c r="G96" s="152"/>
      <c r="H96" s="152"/>
      <c r="I96" s="152"/>
      <c r="J96" s="152"/>
      <c r="K96" s="152"/>
      <c r="L96" s="152"/>
      <c r="M96" s="152"/>
      <c r="N96" s="152"/>
      <c r="O96" s="152"/>
      <c r="P96" s="152"/>
      <c r="Q96" s="152"/>
      <c r="R96" s="152"/>
      <c r="S96" s="152"/>
      <c r="T96" s="152"/>
      <c r="U96" s="152"/>
      <c r="V96" s="152"/>
      <c r="W96" s="165"/>
    </row>
    <row r="97" spans="2:23" ht="15.75" x14ac:dyDescent="0.25">
      <c r="B97" s="114" t="s">
        <v>456</v>
      </c>
      <c r="C97" s="134" t="s">
        <v>457</v>
      </c>
      <c r="D97" s="135" t="s">
        <v>456</v>
      </c>
      <c r="E97" s="136" t="s">
        <v>458</v>
      </c>
      <c r="F97" s="155" t="s">
        <v>459</v>
      </c>
      <c r="G97" s="152"/>
      <c r="H97" s="152"/>
      <c r="I97" s="152"/>
      <c r="J97" s="152"/>
      <c r="K97" s="152"/>
      <c r="L97" s="152"/>
      <c r="M97" s="152"/>
      <c r="N97" s="152"/>
      <c r="O97" s="152"/>
      <c r="P97" s="152"/>
      <c r="Q97" s="152"/>
      <c r="R97" s="152"/>
      <c r="S97" s="152"/>
      <c r="T97" s="152"/>
      <c r="U97" s="152"/>
      <c r="V97" s="152"/>
      <c r="W97" s="165"/>
    </row>
    <row r="98" spans="2:23" ht="15.75" x14ac:dyDescent="0.25">
      <c r="B98" s="114" t="s">
        <v>460</v>
      </c>
      <c r="C98" s="134" t="s">
        <v>461</v>
      </c>
      <c r="D98" s="135" t="s">
        <v>460</v>
      </c>
      <c r="E98" s="136" t="s">
        <v>462</v>
      </c>
      <c r="F98" s="155" t="s">
        <v>463</v>
      </c>
      <c r="G98" s="152"/>
      <c r="H98" s="152"/>
      <c r="I98" s="152"/>
      <c r="J98" s="152"/>
      <c r="K98" s="152"/>
      <c r="L98" s="152"/>
      <c r="M98" s="152"/>
      <c r="N98" s="152"/>
      <c r="O98" s="152"/>
      <c r="P98" s="152"/>
      <c r="Q98" s="152"/>
      <c r="R98" s="152"/>
      <c r="S98" s="152"/>
      <c r="T98" s="152"/>
      <c r="U98" s="152"/>
      <c r="V98" s="152"/>
      <c r="W98" s="165"/>
    </row>
    <row r="99" spans="2:23" ht="15.75" x14ac:dyDescent="0.25">
      <c r="B99" s="114" t="s">
        <v>464</v>
      </c>
      <c r="C99" s="134" t="s">
        <v>465</v>
      </c>
      <c r="D99" s="135" t="s">
        <v>464</v>
      </c>
      <c r="E99" s="136" t="s">
        <v>466</v>
      </c>
      <c r="F99" s="155" t="s">
        <v>467</v>
      </c>
      <c r="G99" s="152"/>
      <c r="H99" s="152"/>
      <c r="I99" s="152"/>
      <c r="J99" s="152"/>
      <c r="K99" s="152"/>
      <c r="L99" s="152"/>
      <c r="M99" s="152"/>
      <c r="N99" s="152"/>
      <c r="O99" s="152"/>
      <c r="P99" s="152"/>
      <c r="Q99" s="152"/>
      <c r="R99" s="152"/>
      <c r="S99" s="152"/>
      <c r="T99" s="152"/>
      <c r="U99" s="152"/>
      <c r="V99" s="152"/>
      <c r="W99" s="165"/>
    </row>
    <row r="100" spans="2:23" ht="15.75" x14ac:dyDescent="0.25">
      <c r="B100" s="114" t="s">
        <v>468</v>
      </c>
      <c r="C100" s="134" t="s">
        <v>469</v>
      </c>
      <c r="D100" s="135" t="s">
        <v>468</v>
      </c>
      <c r="E100" s="136" t="s">
        <v>470</v>
      </c>
      <c r="F100" s="155" t="s">
        <v>471</v>
      </c>
      <c r="G100" s="152"/>
      <c r="H100" s="152"/>
      <c r="I100" s="152"/>
      <c r="J100" s="152"/>
      <c r="K100" s="152"/>
      <c r="L100" s="152"/>
      <c r="M100" s="152"/>
      <c r="N100" s="152"/>
      <c r="O100" s="152"/>
      <c r="P100" s="152"/>
      <c r="Q100" s="152"/>
      <c r="R100" s="152"/>
      <c r="S100" s="152"/>
      <c r="T100" s="152"/>
      <c r="U100" s="152"/>
      <c r="V100" s="152"/>
      <c r="W100" s="165"/>
    </row>
    <row r="101" spans="2:23" ht="15.75" x14ac:dyDescent="0.25">
      <c r="B101" s="114" t="s">
        <v>472</v>
      </c>
      <c r="C101" s="134" t="s">
        <v>473</v>
      </c>
      <c r="D101" s="135" t="s">
        <v>472</v>
      </c>
      <c r="E101" s="136" t="s">
        <v>474</v>
      </c>
      <c r="F101" s="155" t="s">
        <v>475</v>
      </c>
      <c r="G101" s="152"/>
      <c r="H101" s="152"/>
      <c r="I101" s="152"/>
      <c r="J101" s="152"/>
      <c r="K101" s="152"/>
      <c r="L101" s="152"/>
      <c r="M101" s="152"/>
      <c r="N101" s="152"/>
      <c r="O101" s="152"/>
      <c r="P101" s="152"/>
      <c r="Q101" s="152"/>
      <c r="R101" s="152"/>
      <c r="S101" s="152"/>
      <c r="T101" s="152"/>
      <c r="U101" s="152"/>
      <c r="V101" s="152"/>
      <c r="W101" s="165"/>
    </row>
    <row r="102" spans="2:23" ht="15.75" x14ac:dyDescent="0.25">
      <c r="B102" s="114" t="s">
        <v>476</v>
      </c>
      <c r="C102" s="134" t="s">
        <v>477</v>
      </c>
      <c r="D102" s="135" t="s">
        <v>476</v>
      </c>
      <c r="E102" s="136" t="s">
        <v>478</v>
      </c>
      <c r="F102" s="155" t="s">
        <v>479</v>
      </c>
      <c r="G102" s="152"/>
      <c r="H102" s="152"/>
      <c r="I102" s="152"/>
      <c r="J102" s="152"/>
      <c r="K102" s="152"/>
      <c r="L102" s="152"/>
      <c r="M102" s="152"/>
      <c r="N102" s="152"/>
      <c r="O102" s="152"/>
      <c r="P102" s="152"/>
      <c r="Q102" s="152"/>
      <c r="R102" s="152"/>
      <c r="S102" s="152"/>
      <c r="T102" s="152"/>
      <c r="U102" s="152"/>
      <c r="V102" s="152"/>
      <c r="W102" s="165"/>
    </row>
    <row r="103" spans="2:23" x14ac:dyDescent="0.2">
      <c r="B103" s="114" t="s">
        <v>480</v>
      </c>
      <c r="C103" s="134" t="s">
        <v>481</v>
      </c>
      <c r="D103" s="135" t="s">
        <v>482</v>
      </c>
      <c r="E103" s="136" t="s">
        <v>480</v>
      </c>
      <c r="F103" s="157"/>
      <c r="G103" s="154"/>
      <c r="H103" s="154"/>
      <c r="I103" s="154"/>
      <c r="J103" s="154"/>
      <c r="K103" s="154"/>
      <c r="L103" s="154"/>
      <c r="M103" s="154"/>
      <c r="N103" s="154"/>
      <c r="O103" s="154"/>
      <c r="P103" s="154"/>
      <c r="Q103" s="154"/>
      <c r="R103" s="154"/>
      <c r="S103" s="154"/>
      <c r="T103" s="154"/>
      <c r="U103" s="154"/>
      <c r="V103" s="154"/>
      <c r="W103" s="167"/>
    </row>
    <row r="104" spans="2:23" ht="15.75" x14ac:dyDescent="0.25">
      <c r="B104" s="114" t="s">
        <v>483</v>
      </c>
      <c r="C104" s="134" t="s">
        <v>484</v>
      </c>
      <c r="D104" s="135" t="s">
        <v>483</v>
      </c>
      <c r="E104" s="151" t="s">
        <v>485</v>
      </c>
      <c r="F104" s="155" t="s">
        <v>486</v>
      </c>
      <c r="G104" s="152"/>
      <c r="H104" s="152"/>
      <c r="I104" s="152"/>
      <c r="J104" s="152"/>
      <c r="K104" s="152"/>
      <c r="L104" s="152"/>
      <c r="M104" s="152"/>
      <c r="N104" s="152"/>
      <c r="O104" s="152"/>
      <c r="P104" s="152"/>
      <c r="Q104" s="152"/>
      <c r="R104" s="152"/>
      <c r="S104" s="152"/>
      <c r="T104" s="152"/>
      <c r="U104" s="152"/>
      <c r="V104" s="152"/>
      <c r="W104" s="165"/>
    </row>
    <row r="105" spans="2:23" ht="15.75" x14ac:dyDescent="0.25">
      <c r="B105" s="114" t="s">
        <v>487</v>
      </c>
      <c r="C105" s="134" t="s">
        <v>488</v>
      </c>
      <c r="D105" s="135" t="s">
        <v>487</v>
      </c>
      <c r="E105" s="136" t="s">
        <v>489</v>
      </c>
      <c r="F105" s="155" t="s">
        <v>490</v>
      </c>
      <c r="G105" s="152"/>
      <c r="H105" s="152"/>
      <c r="I105" s="152"/>
      <c r="J105" s="152"/>
      <c r="K105" s="152"/>
      <c r="L105" s="152"/>
      <c r="M105" s="152"/>
      <c r="N105" s="152"/>
      <c r="O105" s="152"/>
      <c r="P105" s="152"/>
      <c r="Q105" s="152"/>
      <c r="R105" s="152"/>
      <c r="S105" s="152"/>
      <c r="T105" s="152"/>
      <c r="U105" s="152"/>
      <c r="V105" s="152"/>
      <c r="W105" s="165"/>
    </row>
    <row r="106" spans="2:23" ht="15.75" x14ac:dyDescent="0.25">
      <c r="B106" s="114" t="s">
        <v>491</v>
      </c>
      <c r="C106" s="134" t="s">
        <v>492</v>
      </c>
      <c r="D106" s="135" t="s">
        <v>491</v>
      </c>
      <c r="E106" s="136" t="s">
        <v>493</v>
      </c>
      <c r="F106" s="155" t="s">
        <v>494</v>
      </c>
      <c r="G106" s="152"/>
      <c r="H106" s="152"/>
      <c r="I106" s="152"/>
      <c r="J106" s="152"/>
      <c r="K106" s="152"/>
      <c r="L106" s="152"/>
      <c r="M106" s="152"/>
      <c r="N106" s="152"/>
      <c r="O106" s="152"/>
      <c r="P106" s="152"/>
      <c r="Q106" s="152"/>
      <c r="R106" s="152"/>
      <c r="S106" s="152"/>
      <c r="T106" s="152"/>
      <c r="U106" s="152"/>
      <c r="V106" s="152"/>
      <c r="W106" s="165"/>
    </row>
    <row r="107" spans="2:23" ht="15.75" x14ac:dyDescent="0.25">
      <c r="B107" s="114" t="s">
        <v>495</v>
      </c>
      <c r="C107" s="134" t="s">
        <v>496</v>
      </c>
      <c r="D107" s="135" t="s">
        <v>495</v>
      </c>
      <c r="E107" s="136" t="s">
        <v>497</v>
      </c>
      <c r="F107" s="155" t="s">
        <v>498</v>
      </c>
      <c r="G107" s="152"/>
      <c r="H107" s="152"/>
      <c r="I107" s="152"/>
      <c r="J107" s="152"/>
      <c r="K107" s="152"/>
      <c r="L107" s="152"/>
      <c r="M107" s="152"/>
      <c r="N107" s="152"/>
      <c r="O107" s="152"/>
      <c r="P107" s="152"/>
      <c r="Q107" s="152"/>
      <c r="R107" s="152"/>
      <c r="S107" s="152"/>
      <c r="T107" s="152"/>
      <c r="U107" s="152"/>
      <c r="V107" s="152"/>
      <c r="W107" s="165"/>
    </row>
    <row r="108" spans="2:23" ht="15.75" x14ac:dyDescent="0.25">
      <c r="B108" s="114" t="s">
        <v>499</v>
      </c>
      <c r="C108" s="134" t="s">
        <v>500</v>
      </c>
      <c r="D108" s="135" t="s">
        <v>499</v>
      </c>
      <c r="E108" s="136" t="s">
        <v>501</v>
      </c>
      <c r="F108" s="155" t="s">
        <v>502</v>
      </c>
      <c r="G108" s="152"/>
      <c r="H108" s="152"/>
      <c r="I108" s="152"/>
      <c r="J108" s="152"/>
      <c r="K108" s="152"/>
      <c r="L108" s="152"/>
      <c r="M108" s="152"/>
      <c r="N108" s="152"/>
      <c r="O108" s="152"/>
      <c r="P108" s="152"/>
      <c r="Q108" s="152"/>
      <c r="R108" s="152"/>
      <c r="S108" s="152"/>
      <c r="T108" s="152"/>
      <c r="U108" s="152"/>
      <c r="V108" s="152"/>
      <c r="W108" s="165"/>
    </row>
    <row r="109" spans="2:23" ht="15.75" x14ac:dyDescent="0.25">
      <c r="B109" s="114" t="s">
        <v>503</v>
      </c>
      <c r="C109" s="134" t="s">
        <v>504</v>
      </c>
      <c r="D109" s="135" t="s">
        <v>503</v>
      </c>
      <c r="E109" s="136" t="s">
        <v>505</v>
      </c>
      <c r="F109" s="155" t="s">
        <v>506</v>
      </c>
      <c r="G109" s="152"/>
      <c r="H109" s="152"/>
      <c r="I109" s="152"/>
      <c r="J109" s="152"/>
      <c r="K109" s="152"/>
      <c r="L109" s="152"/>
      <c r="M109" s="152"/>
      <c r="N109" s="152"/>
      <c r="O109" s="152"/>
      <c r="P109" s="152"/>
      <c r="Q109" s="152"/>
      <c r="R109" s="152"/>
      <c r="S109" s="152"/>
      <c r="T109" s="152"/>
      <c r="U109" s="152"/>
      <c r="V109" s="152"/>
      <c r="W109" s="165"/>
    </row>
    <row r="110" spans="2:23" x14ac:dyDescent="0.2">
      <c r="B110" s="168" t="s">
        <v>507</v>
      </c>
      <c r="C110" s="134" t="s">
        <v>508</v>
      </c>
      <c r="D110" s="135" t="s">
        <v>507</v>
      </c>
      <c r="E110" s="136" t="s">
        <v>509</v>
      </c>
      <c r="F110" s="157"/>
      <c r="G110" s="154"/>
      <c r="H110" s="154"/>
      <c r="I110" s="154"/>
      <c r="J110" s="154"/>
      <c r="K110" s="154"/>
      <c r="L110" s="154"/>
      <c r="M110" s="154"/>
      <c r="N110" s="154"/>
      <c r="O110" s="154"/>
      <c r="P110" s="154"/>
      <c r="Q110" s="154"/>
      <c r="R110" s="154"/>
      <c r="S110" s="154"/>
      <c r="T110" s="154"/>
      <c r="U110" s="154"/>
      <c r="V110" s="154"/>
      <c r="W110" s="167"/>
    </row>
    <row r="111" spans="2:23" ht="15.75" x14ac:dyDescent="0.25">
      <c r="B111" s="114" t="s">
        <v>510</v>
      </c>
      <c r="C111" s="134" t="s">
        <v>511</v>
      </c>
      <c r="D111" s="135" t="s">
        <v>510</v>
      </c>
      <c r="E111" s="136" t="s">
        <v>512</v>
      </c>
      <c r="F111" s="155" t="s">
        <v>513</v>
      </c>
      <c r="G111" s="152"/>
      <c r="H111" s="152"/>
      <c r="I111" s="152"/>
      <c r="J111" s="152"/>
      <c r="K111" s="152"/>
      <c r="L111" s="152"/>
      <c r="M111" s="152"/>
      <c r="N111" s="152"/>
      <c r="O111" s="152"/>
      <c r="P111" s="152"/>
      <c r="Q111" s="152"/>
      <c r="R111" s="152"/>
      <c r="S111" s="152"/>
      <c r="T111" s="152"/>
      <c r="U111" s="152"/>
      <c r="V111" s="152"/>
      <c r="W111" s="165"/>
    </row>
    <row r="112" spans="2:23" ht="15.75" x14ac:dyDescent="0.25">
      <c r="B112" s="114" t="s">
        <v>514</v>
      </c>
      <c r="C112" s="134" t="s">
        <v>515</v>
      </c>
      <c r="D112" s="135" t="s">
        <v>514</v>
      </c>
      <c r="E112" s="136" t="s">
        <v>516</v>
      </c>
      <c r="F112" s="155" t="s">
        <v>517</v>
      </c>
      <c r="G112" s="152"/>
      <c r="H112" s="152"/>
      <c r="I112" s="152"/>
      <c r="J112" s="152"/>
      <c r="K112" s="152"/>
      <c r="L112" s="152"/>
      <c r="M112" s="152"/>
      <c r="N112" s="152"/>
      <c r="O112" s="152"/>
      <c r="P112" s="152"/>
      <c r="Q112" s="152"/>
      <c r="R112" s="152"/>
      <c r="S112" s="152"/>
      <c r="T112" s="152"/>
      <c r="U112" s="152"/>
      <c r="V112" s="152"/>
      <c r="W112" s="165"/>
    </row>
    <row r="113" spans="2:23" ht="15.75" x14ac:dyDescent="0.25">
      <c r="B113" s="114" t="s">
        <v>518</v>
      </c>
      <c r="C113" s="134" t="s">
        <v>293</v>
      </c>
      <c r="D113" s="135" t="s">
        <v>519</v>
      </c>
      <c r="E113" s="136" t="s">
        <v>518</v>
      </c>
      <c r="F113" s="155" t="s">
        <v>520</v>
      </c>
      <c r="G113" s="152"/>
      <c r="H113" s="152"/>
      <c r="I113" s="152"/>
      <c r="J113" s="152"/>
      <c r="K113" s="152"/>
      <c r="L113" s="152"/>
      <c r="M113" s="152"/>
      <c r="N113" s="152"/>
      <c r="O113" s="152"/>
      <c r="P113" s="152"/>
      <c r="Q113" s="152"/>
      <c r="R113" s="152"/>
      <c r="S113" s="152"/>
      <c r="T113" s="152"/>
      <c r="U113" s="152"/>
      <c r="V113" s="152"/>
      <c r="W113" s="165"/>
    </row>
    <row r="114" spans="2:23" ht="15.75" x14ac:dyDescent="0.25">
      <c r="B114" s="114" t="s">
        <v>521</v>
      </c>
      <c r="C114" s="134" t="s">
        <v>290</v>
      </c>
      <c r="D114" s="135" t="s">
        <v>522</v>
      </c>
      <c r="E114" s="136" t="s">
        <v>521</v>
      </c>
      <c r="F114" s="155" t="s">
        <v>523</v>
      </c>
      <c r="G114" s="152"/>
      <c r="H114" s="152"/>
      <c r="I114" s="152"/>
      <c r="J114" s="152"/>
      <c r="K114" s="152"/>
      <c r="L114" s="152"/>
      <c r="M114" s="152"/>
      <c r="N114" s="152"/>
      <c r="O114" s="152"/>
      <c r="P114" s="152"/>
      <c r="Q114" s="152"/>
      <c r="R114" s="152"/>
      <c r="S114" s="152"/>
      <c r="T114" s="152"/>
      <c r="U114" s="152"/>
      <c r="V114" s="152"/>
      <c r="W114" s="165"/>
    </row>
    <row r="115" spans="2:23" ht="15.75" x14ac:dyDescent="0.25">
      <c r="B115" s="114" t="s">
        <v>524</v>
      </c>
      <c r="C115" s="134" t="s">
        <v>525</v>
      </c>
      <c r="D115" s="135" t="s">
        <v>524</v>
      </c>
      <c r="E115" s="136" t="s">
        <v>526</v>
      </c>
      <c r="F115" s="155" t="s">
        <v>527</v>
      </c>
      <c r="G115" s="152"/>
      <c r="H115" s="152"/>
      <c r="I115" s="152"/>
      <c r="J115" s="152"/>
      <c r="K115" s="152"/>
      <c r="L115" s="152"/>
      <c r="M115" s="152"/>
      <c r="N115" s="152"/>
      <c r="O115" s="152"/>
      <c r="P115" s="152"/>
      <c r="Q115" s="152"/>
      <c r="R115" s="152"/>
      <c r="S115" s="152"/>
      <c r="T115" s="152"/>
      <c r="U115" s="152"/>
      <c r="V115" s="152"/>
      <c r="W115" s="165"/>
    </row>
    <row r="116" spans="2:23" x14ac:dyDescent="0.2">
      <c r="B116" s="114" t="s">
        <v>528</v>
      </c>
      <c r="C116" s="134" t="s">
        <v>529</v>
      </c>
      <c r="D116" s="135" t="s">
        <v>530</v>
      </c>
      <c r="E116" s="136" t="s">
        <v>528</v>
      </c>
      <c r="F116" s="157"/>
      <c r="G116" s="154"/>
      <c r="H116" s="154"/>
      <c r="I116" s="154"/>
      <c r="J116" s="154"/>
      <c r="K116" s="154"/>
      <c r="L116" s="154"/>
      <c r="M116" s="154"/>
      <c r="N116" s="154"/>
      <c r="O116" s="154"/>
      <c r="P116" s="154"/>
      <c r="Q116" s="154"/>
      <c r="R116" s="154"/>
      <c r="S116" s="154"/>
      <c r="T116" s="154"/>
      <c r="U116" s="154"/>
      <c r="V116" s="154"/>
      <c r="W116" s="167"/>
    </row>
    <row r="117" spans="2:23" x14ac:dyDescent="0.2">
      <c r="B117" s="114" t="s">
        <v>531</v>
      </c>
      <c r="C117" s="134" t="s">
        <v>532</v>
      </c>
      <c r="D117" s="135" t="s">
        <v>533</v>
      </c>
      <c r="E117" s="136" t="s">
        <v>531</v>
      </c>
      <c r="F117" s="157"/>
      <c r="G117" s="154"/>
      <c r="H117" s="154"/>
      <c r="I117" s="154"/>
      <c r="J117" s="154"/>
      <c r="K117" s="154"/>
      <c r="L117" s="154"/>
      <c r="M117" s="154"/>
      <c r="N117" s="154"/>
      <c r="O117" s="154"/>
      <c r="P117" s="154"/>
      <c r="Q117" s="154"/>
      <c r="R117" s="154"/>
      <c r="S117" s="154"/>
      <c r="T117" s="154"/>
      <c r="U117" s="154"/>
      <c r="V117" s="154"/>
      <c r="W117" s="167"/>
    </row>
    <row r="118" spans="2:23" x14ac:dyDescent="0.2">
      <c r="B118" s="114" t="s">
        <v>534</v>
      </c>
      <c r="C118" s="134" t="s">
        <v>535</v>
      </c>
      <c r="D118" s="135" t="s">
        <v>536</v>
      </c>
      <c r="E118" s="136" t="s">
        <v>534</v>
      </c>
      <c r="F118" s="157"/>
      <c r="G118" s="154"/>
      <c r="H118" s="154"/>
      <c r="I118" s="154"/>
      <c r="J118" s="154"/>
      <c r="K118" s="154"/>
      <c r="L118" s="154"/>
      <c r="M118" s="154"/>
      <c r="N118" s="154"/>
      <c r="O118" s="154"/>
      <c r="P118" s="154"/>
      <c r="Q118" s="154"/>
      <c r="R118" s="154"/>
      <c r="S118" s="154"/>
      <c r="T118" s="154"/>
      <c r="U118" s="154"/>
      <c r="V118" s="154"/>
      <c r="W118" s="167"/>
    </row>
    <row r="119" spans="2:23" ht="15.75" x14ac:dyDescent="0.25">
      <c r="B119" s="114" t="s">
        <v>537</v>
      </c>
      <c r="C119" s="134" t="s">
        <v>538</v>
      </c>
      <c r="D119" s="135" t="s">
        <v>537</v>
      </c>
      <c r="E119" s="136" t="s">
        <v>539</v>
      </c>
      <c r="F119" s="155" t="s">
        <v>540</v>
      </c>
      <c r="G119" s="152"/>
      <c r="H119" s="152"/>
      <c r="I119" s="152"/>
      <c r="J119" s="152"/>
      <c r="K119" s="152"/>
      <c r="L119" s="152"/>
      <c r="M119" s="152"/>
      <c r="N119" s="152"/>
      <c r="O119" s="152"/>
      <c r="P119" s="152"/>
      <c r="Q119" s="152"/>
      <c r="R119" s="152"/>
      <c r="S119" s="152"/>
      <c r="T119" s="152"/>
      <c r="U119" s="152"/>
      <c r="V119" s="152"/>
      <c r="W119" s="165"/>
    </row>
    <row r="120" spans="2:23" ht="15.75" x14ac:dyDescent="0.25">
      <c r="B120" s="114" t="s">
        <v>541</v>
      </c>
      <c r="C120" s="134" t="s">
        <v>542</v>
      </c>
      <c r="D120" s="135" t="s">
        <v>541</v>
      </c>
      <c r="E120" s="136" t="s">
        <v>543</v>
      </c>
      <c r="F120" s="155" t="s">
        <v>544</v>
      </c>
      <c r="G120" s="152"/>
      <c r="H120" s="152"/>
      <c r="I120" s="152"/>
      <c r="J120" s="152"/>
      <c r="K120" s="152"/>
      <c r="L120" s="152"/>
      <c r="M120" s="152"/>
      <c r="N120" s="152"/>
      <c r="O120" s="152"/>
      <c r="P120" s="152"/>
      <c r="Q120" s="152"/>
      <c r="R120" s="152"/>
      <c r="S120" s="152"/>
      <c r="T120" s="152"/>
      <c r="U120" s="152"/>
      <c r="V120" s="152"/>
      <c r="W120" s="165"/>
    </row>
    <row r="121" spans="2:23" ht="15.75" x14ac:dyDescent="0.25">
      <c r="B121" s="114" t="s">
        <v>545</v>
      </c>
      <c r="C121" s="134" t="s">
        <v>546</v>
      </c>
      <c r="D121" s="135" t="s">
        <v>545</v>
      </c>
      <c r="E121" s="136" t="s">
        <v>547</v>
      </c>
      <c r="F121" s="155" t="s">
        <v>548</v>
      </c>
      <c r="G121" s="152"/>
      <c r="H121" s="152"/>
      <c r="I121" s="152"/>
      <c r="J121" s="152"/>
      <c r="K121" s="152"/>
      <c r="L121" s="152"/>
      <c r="M121" s="152"/>
      <c r="N121" s="152"/>
      <c r="O121" s="152"/>
      <c r="P121" s="152"/>
      <c r="Q121" s="152"/>
      <c r="R121" s="152"/>
      <c r="S121" s="152"/>
      <c r="T121" s="152"/>
      <c r="U121" s="152"/>
      <c r="V121" s="152"/>
      <c r="W121" s="165"/>
    </row>
    <row r="122" spans="2:23" ht="15.75" x14ac:dyDescent="0.25">
      <c r="B122" s="114" t="s">
        <v>549</v>
      </c>
      <c r="C122" s="134" t="s">
        <v>550</v>
      </c>
      <c r="D122" s="135" t="s">
        <v>549</v>
      </c>
      <c r="E122" s="136" t="s">
        <v>551</v>
      </c>
      <c r="F122" s="155" t="s">
        <v>552</v>
      </c>
      <c r="G122" s="152"/>
      <c r="H122" s="152"/>
      <c r="I122" s="152"/>
      <c r="J122" s="152"/>
      <c r="K122" s="152"/>
      <c r="L122" s="152"/>
      <c r="M122" s="152"/>
      <c r="N122" s="152"/>
      <c r="O122" s="152"/>
      <c r="P122" s="152"/>
      <c r="Q122" s="152"/>
      <c r="R122" s="152"/>
      <c r="S122" s="152"/>
      <c r="T122" s="152"/>
      <c r="U122" s="152"/>
      <c r="V122" s="152"/>
      <c r="W122" s="165"/>
    </row>
    <row r="123" spans="2:23" x14ac:dyDescent="0.2">
      <c r="B123" s="114" t="s">
        <v>553</v>
      </c>
      <c r="C123" s="134" t="s">
        <v>554</v>
      </c>
      <c r="D123" s="135" t="s">
        <v>553</v>
      </c>
      <c r="E123" s="136" t="s">
        <v>555</v>
      </c>
      <c r="F123" s="157"/>
      <c r="G123" s="154"/>
      <c r="H123" s="154"/>
      <c r="I123" s="154"/>
      <c r="J123" s="154"/>
      <c r="K123" s="154"/>
      <c r="L123" s="154"/>
      <c r="M123" s="154"/>
      <c r="N123" s="154"/>
      <c r="O123" s="154"/>
      <c r="P123" s="154"/>
      <c r="Q123" s="154"/>
      <c r="R123" s="154"/>
      <c r="S123" s="154"/>
      <c r="T123" s="154"/>
      <c r="U123" s="154"/>
      <c r="V123" s="154"/>
      <c r="W123" s="167"/>
    </row>
    <row r="124" spans="2:23" ht="15.75" x14ac:dyDescent="0.25">
      <c r="B124" s="114" t="s">
        <v>556</v>
      </c>
      <c r="C124" s="134" t="s">
        <v>557</v>
      </c>
      <c r="D124" s="135" t="s">
        <v>556</v>
      </c>
      <c r="E124" s="136" t="s">
        <v>558</v>
      </c>
      <c r="F124" s="155" t="s">
        <v>559</v>
      </c>
      <c r="G124" s="152"/>
      <c r="H124" s="152"/>
      <c r="I124" s="152"/>
      <c r="J124" s="152"/>
      <c r="K124" s="152"/>
      <c r="L124" s="152"/>
      <c r="M124" s="152"/>
      <c r="N124" s="152"/>
      <c r="O124" s="152"/>
      <c r="P124" s="152"/>
      <c r="Q124" s="152"/>
      <c r="R124" s="152"/>
      <c r="S124" s="152"/>
      <c r="T124" s="152"/>
      <c r="U124" s="152"/>
      <c r="V124" s="152"/>
      <c r="W124" s="165"/>
    </row>
    <row r="125" spans="2:23" ht="15.75" x14ac:dyDescent="0.25">
      <c r="B125" s="114" t="s">
        <v>560</v>
      </c>
      <c r="C125" s="134" t="s">
        <v>561</v>
      </c>
      <c r="D125" s="135" t="s">
        <v>560</v>
      </c>
      <c r="E125" s="136" t="s">
        <v>562</v>
      </c>
      <c r="F125" s="155" t="s">
        <v>563</v>
      </c>
      <c r="G125" s="152"/>
      <c r="H125" s="152"/>
      <c r="I125" s="152"/>
      <c r="J125" s="152"/>
      <c r="K125" s="152"/>
      <c r="L125" s="152"/>
      <c r="M125" s="152"/>
      <c r="N125" s="152"/>
      <c r="O125" s="152"/>
      <c r="P125" s="152"/>
      <c r="Q125" s="152"/>
      <c r="R125" s="152"/>
      <c r="S125" s="152"/>
      <c r="T125" s="152"/>
      <c r="U125" s="152"/>
      <c r="V125" s="152"/>
      <c r="W125" s="165"/>
    </row>
    <row r="126" spans="2:23" ht="15.75" x14ac:dyDescent="0.25">
      <c r="B126" s="114" t="s">
        <v>564</v>
      </c>
      <c r="C126" s="134" t="s">
        <v>565</v>
      </c>
      <c r="D126" s="135" t="s">
        <v>564</v>
      </c>
      <c r="E126" s="136" t="s">
        <v>566</v>
      </c>
      <c r="F126" s="155" t="s">
        <v>567</v>
      </c>
      <c r="G126" s="152"/>
      <c r="H126" s="152"/>
      <c r="I126" s="152"/>
      <c r="J126" s="152"/>
      <c r="K126" s="152"/>
      <c r="L126" s="152"/>
      <c r="M126" s="152"/>
      <c r="N126" s="152"/>
      <c r="O126" s="152"/>
      <c r="P126" s="152"/>
      <c r="Q126" s="152"/>
      <c r="R126" s="152"/>
      <c r="S126" s="152"/>
      <c r="T126" s="152"/>
      <c r="U126" s="152"/>
      <c r="V126" s="152"/>
      <c r="W126" s="165"/>
    </row>
    <row r="127" spans="2:23" ht="15.75" x14ac:dyDescent="0.25">
      <c r="B127" s="114" t="s">
        <v>568</v>
      </c>
      <c r="C127" s="134" t="s">
        <v>569</v>
      </c>
      <c r="D127" s="137" t="s">
        <v>568</v>
      </c>
      <c r="E127" s="136" t="s">
        <v>570</v>
      </c>
      <c r="F127" s="155" t="s">
        <v>571</v>
      </c>
      <c r="G127" s="152"/>
      <c r="H127" s="152"/>
      <c r="I127" s="152"/>
      <c r="J127" s="152"/>
      <c r="K127" s="152"/>
      <c r="L127" s="152"/>
      <c r="M127" s="152"/>
      <c r="N127" s="152"/>
      <c r="O127" s="152"/>
      <c r="P127" s="152"/>
      <c r="Q127" s="152"/>
      <c r="R127" s="152"/>
      <c r="S127" s="152"/>
      <c r="T127" s="152"/>
      <c r="U127" s="152"/>
      <c r="V127" s="152"/>
      <c r="W127" s="165"/>
    </row>
    <row r="128" spans="2:23" x14ac:dyDescent="0.2">
      <c r="B128" s="114" t="s">
        <v>572</v>
      </c>
      <c r="C128" s="134" t="s">
        <v>573</v>
      </c>
      <c r="D128" s="138" t="s">
        <v>574</v>
      </c>
      <c r="E128" s="136" t="s">
        <v>572</v>
      </c>
      <c r="F128" s="157"/>
      <c r="G128" s="154"/>
      <c r="H128" s="154"/>
      <c r="I128" s="154"/>
      <c r="J128" s="154"/>
      <c r="K128" s="154"/>
      <c r="L128" s="154"/>
      <c r="M128" s="154"/>
      <c r="N128" s="154"/>
      <c r="O128" s="154"/>
      <c r="P128" s="154"/>
      <c r="Q128" s="154"/>
      <c r="R128" s="154"/>
      <c r="S128" s="154"/>
      <c r="T128" s="154"/>
      <c r="U128" s="154"/>
      <c r="V128" s="154"/>
      <c r="W128" s="167"/>
    </row>
    <row r="129" spans="2:23" ht="15.75" x14ac:dyDescent="0.25">
      <c r="B129" s="114" t="s">
        <v>575</v>
      </c>
      <c r="C129" s="134" t="s">
        <v>576</v>
      </c>
      <c r="D129" s="133" t="s">
        <v>575</v>
      </c>
      <c r="E129" s="136" t="s">
        <v>577</v>
      </c>
      <c r="F129" s="155" t="s">
        <v>578</v>
      </c>
      <c r="G129" s="152"/>
      <c r="H129" s="152"/>
      <c r="I129" s="152"/>
      <c r="J129" s="152"/>
      <c r="K129" s="152"/>
      <c r="L129" s="152"/>
      <c r="M129" s="152"/>
      <c r="N129" s="152"/>
      <c r="O129" s="152"/>
      <c r="P129" s="152"/>
      <c r="Q129" s="152"/>
      <c r="R129" s="152"/>
      <c r="S129" s="152"/>
      <c r="T129" s="152"/>
      <c r="U129" s="152"/>
      <c r="V129" s="152"/>
      <c r="W129" s="165"/>
    </row>
    <row r="130" spans="2:23" ht="15.75" x14ac:dyDescent="0.25">
      <c r="B130" s="114" t="s">
        <v>579</v>
      </c>
      <c r="C130" s="134" t="s">
        <v>580</v>
      </c>
      <c r="D130" s="135" t="s">
        <v>579</v>
      </c>
      <c r="E130" s="136" t="s">
        <v>581</v>
      </c>
      <c r="F130" s="155" t="s">
        <v>582</v>
      </c>
      <c r="G130" s="152"/>
      <c r="H130" s="152"/>
      <c r="I130" s="152"/>
      <c r="J130" s="152"/>
      <c r="K130" s="152"/>
      <c r="L130" s="152"/>
      <c r="M130" s="152"/>
      <c r="N130" s="152"/>
      <c r="O130" s="152"/>
      <c r="P130" s="152"/>
      <c r="Q130" s="152"/>
      <c r="R130" s="152"/>
      <c r="S130" s="152"/>
      <c r="T130" s="152"/>
      <c r="U130" s="152"/>
      <c r="V130" s="152"/>
      <c r="W130" s="165"/>
    </row>
    <row r="131" spans="2:23" x14ac:dyDescent="0.2">
      <c r="B131" s="114" t="s">
        <v>583</v>
      </c>
      <c r="C131" s="134" t="s">
        <v>584</v>
      </c>
      <c r="D131" s="135" t="s">
        <v>585</v>
      </c>
      <c r="E131" s="136" t="s">
        <v>583</v>
      </c>
      <c r="F131" s="157"/>
      <c r="G131" s="154"/>
      <c r="H131" s="154"/>
      <c r="I131" s="154"/>
      <c r="J131" s="154"/>
      <c r="K131" s="154"/>
      <c r="L131" s="154"/>
      <c r="M131" s="154"/>
      <c r="N131" s="154"/>
      <c r="O131" s="154"/>
      <c r="P131" s="154"/>
      <c r="Q131" s="154"/>
      <c r="R131" s="154"/>
      <c r="S131" s="154"/>
      <c r="T131" s="154"/>
      <c r="U131" s="154"/>
      <c r="V131" s="154"/>
      <c r="W131" s="167"/>
    </row>
    <row r="132" spans="2:23" x14ac:dyDescent="0.2">
      <c r="B132" s="114" t="s">
        <v>586</v>
      </c>
      <c r="C132" s="134" t="s">
        <v>587</v>
      </c>
      <c r="D132" s="135" t="s">
        <v>588</v>
      </c>
      <c r="E132" s="136" t="s">
        <v>586</v>
      </c>
      <c r="F132" s="157"/>
      <c r="G132" s="154"/>
      <c r="H132" s="154"/>
      <c r="I132" s="154"/>
      <c r="J132" s="154"/>
      <c r="K132" s="154"/>
      <c r="L132" s="154"/>
      <c r="M132" s="154"/>
      <c r="N132" s="154"/>
      <c r="O132" s="154"/>
      <c r="P132" s="154"/>
      <c r="Q132" s="154"/>
      <c r="R132" s="154"/>
      <c r="S132" s="154"/>
      <c r="T132" s="154"/>
      <c r="U132" s="154"/>
      <c r="V132" s="154"/>
      <c r="W132" s="167"/>
    </row>
    <row r="133" spans="2:23" ht="15.75" x14ac:dyDescent="0.25">
      <c r="B133" s="114" t="s">
        <v>589</v>
      </c>
      <c r="C133" s="134" t="s">
        <v>590</v>
      </c>
      <c r="D133" s="135" t="s">
        <v>589</v>
      </c>
      <c r="E133" s="136" t="s">
        <v>591</v>
      </c>
      <c r="F133" s="155" t="s">
        <v>592</v>
      </c>
      <c r="G133" s="152"/>
      <c r="H133" s="152"/>
      <c r="I133" s="152"/>
      <c r="J133" s="152"/>
      <c r="K133" s="152"/>
      <c r="L133" s="152"/>
      <c r="M133" s="152"/>
      <c r="N133" s="152"/>
      <c r="O133" s="152"/>
      <c r="P133" s="152"/>
      <c r="Q133" s="152"/>
      <c r="R133" s="152"/>
      <c r="S133" s="152"/>
      <c r="T133" s="152"/>
      <c r="U133" s="152"/>
      <c r="V133" s="152"/>
      <c r="W133" s="165"/>
    </row>
    <row r="134" spans="2:23" x14ac:dyDescent="0.2">
      <c r="B134" s="121" t="s">
        <v>593</v>
      </c>
      <c r="C134" s="169" t="s">
        <v>594</v>
      </c>
      <c r="D134" s="169" t="s">
        <v>595</v>
      </c>
      <c r="E134" s="170" t="s">
        <v>593</v>
      </c>
      <c r="F134" s="171"/>
      <c r="G134" s="172"/>
      <c r="H134" s="172"/>
      <c r="I134" s="172"/>
      <c r="J134" s="172"/>
      <c r="K134" s="172"/>
      <c r="L134" s="172"/>
      <c r="M134" s="172"/>
      <c r="N134" s="172"/>
      <c r="O134" s="172"/>
      <c r="P134" s="172"/>
      <c r="Q134" s="172"/>
      <c r="R134" s="172"/>
      <c r="S134" s="172"/>
      <c r="T134" s="172"/>
      <c r="U134" s="172"/>
      <c r="V134" s="172"/>
      <c r="W134" s="173"/>
    </row>
    <row r="136" spans="2:23" x14ac:dyDescent="0.2">
      <c r="B136" s="196" t="s">
        <v>596</v>
      </c>
      <c r="C136" s="197"/>
      <c r="D136" s="198" t="s">
        <v>597</v>
      </c>
      <c r="E136" s="199"/>
    </row>
    <row r="137" spans="2:23" ht="15" x14ac:dyDescent="0.25">
      <c r="B137" s="139" t="s">
        <v>422</v>
      </c>
      <c r="C137" s="145" t="s">
        <v>422</v>
      </c>
      <c r="D137" s="148" t="s">
        <v>598</v>
      </c>
      <c r="E137" s="140"/>
    </row>
    <row r="138" spans="2:23" ht="15" x14ac:dyDescent="0.25">
      <c r="B138" s="141" t="s">
        <v>507</v>
      </c>
      <c r="C138" s="146" t="s">
        <v>507</v>
      </c>
      <c r="D138" s="149" t="s">
        <v>598</v>
      </c>
      <c r="E138" s="142"/>
    </row>
    <row r="139" spans="2:23" ht="15" x14ac:dyDescent="0.25">
      <c r="B139" s="141" t="s">
        <v>480</v>
      </c>
      <c r="C139" s="146" t="s">
        <v>482</v>
      </c>
      <c r="D139" s="149" t="s">
        <v>599</v>
      </c>
      <c r="E139" s="142"/>
    </row>
    <row r="140" spans="2:23" ht="15" x14ac:dyDescent="0.25">
      <c r="B140" s="141" t="s">
        <v>593</v>
      </c>
      <c r="C140" s="146" t="s">
        <v>595</v>
      </c>
      <c r="D140" s="149" t="s">
        <v>599</v>
      </c>
      <c r="E140" s="142"/>
    </row>
    <row r="141" spans="2:23" ht="15" x14ac:dyDescent="0.25">
      <c r="B141" s="141" t="s">
        <v>531</v>
      </c>
      <c r="C141" s="146" t="s">
        <v>533</v>
      </c>
      <c r="D141" s="149" t="s">
        <v>600</v>
      </c>
      <c r="E141" s="142"/>
    </row>
    <row r="142" spans="2:23" ht="15" x14ac:dyDescent="0.25">
      <c r="B142" s="141" t="s">
        <v>534</v>
      </c>
      <c r="C142" s="146" t="s">
        <v>536</v>
      </c>
      <c r="D142" s="149" t="s">
        <v>600</v>
      </c>
      <c r="E142" s="142"/>
    </row>
    <row r="143" spans="2:23" ht="15" x14ac:dyDescent="0.25">
      <c r="B143" s="141" t="s">
        <v>572</v>
      </c>
      <c r="C143" s="146" t="s">
        <v>574</v>
      </c>
      <c r="D143" s="149" t="s">
        <v>601</v>
      </c>
      <c r="E143" s="142"/>
    </row>
    <row r="144" spans="2:23" ht="15" x14ac:dyDescent="0.25">
      <c r="B144" s="141" t="s">
        <v>425</v>
      </c>
      <c r="C144" s="146" t="s">
        <v>427</v>
      </c>
      <c r="D144" s="149" t="s">
        <v>601</v>
      </c>
      <c r="E144" s="142"/>
    </row>
    <row r="145" spans="2:5" ht="15" x14ac:dyDescent="0.25">
      <c r="B145" s="141" t="s">
        <v>583</v>
      </c>
      <c r="C145" s="146" t="s">
        <v>585</v>
      </c>
      <c r="D145" s="149" t="s">
        <v>602</v>
      </c>
      <c r="E145" s="142"/>
    </row>
    <row r="146" spans="2:5" ht="15" x14ac:dyDescent="0.25">
      <c r="B146" s="143" t="s">
        <v>586</v>
      </c>
      <c r="C146" s="147" t="s">
        <v>588</v>
      </c>
      <c r="D146" s="150" t="s">
        <v>602</v>
      </c>
      <c r="E146" s="144"/>
    </row>
    <row r="148" spans="2:5" ht="15" x14ac:dyDescent="0.25">
      <c r="B148" s="109"/>
      <c r="C148" s="109"/>
    </row>
    <row r="149" spans="2:5" ht="15" x14ac:dyDescent="0.25">
      <c r="B149" s="109"/>
      <c r="C149" s="109"/>
    </row>
  </sheetData>
  <sheetProtection algorithmName="SHA-512" hashValue="SEkxL2WXFCvJ4c+YhqXTj/me6cJMmZ0Qq38YLrZ7c0fba97f0A7FLcphKts0t5PBsgx+4clIKEZ8SYP4V52gPw==" saltValue="hsM7PvSaOwjPHjd9NX+54Q==" spinCount="100000" sheet="1" objects="1" scenarios="1"/>
  <mergeCells count="3">
    <mergeCell ref="B136:C136"/>
    <mergeCell ref="D136:E136"/>
    <mergeCell ref="F83:W83"/>
  </mergeCells>
  <hyperlinks>
    <hyperlink ref="P5" r:id="rId1" display="brixham@marinemanagement.org.uk" xr:uid="{5B1883DD-F5BD-4CC3-AFD7-AF53D6F42D7C}"/>
    <hyperlink ref="P13" r:id="rId2" display="grimsby@marinemanagement.org.uk" xr:uid="{D260D66E-A941-4E54-9727-B8C2DC6B75AA}"/>
    <hyperlink ref="P15" r:id="rId3" display="hastings@marinemanagement.org.uk" xr:uid="{D6A95907-63EA-4D21-A3F9-BC269578D4DD}"/>
    <hyperlink ref="P22" r:id="rId4" display="lowestoft@marinemanagement.org.uk" xr:uid="{31FE6934-3C39-46E5-8A0D-E4BAEFE65BCC}"/>
    <hyperlink ref="P26" r:id="rId5" display="western@marinemanagement.org.uk" xr:uid="{8FB7207F-2D29-48E1-A928-2959AB9F9CA2}"/>
    <hyperlink ref="P32" r:id="rId6" display="plymouth@marinemanagement.org.uk" xr:uid="{D05B3EE4-4AEB-4698-94F2-3E94DB81BB83}"/>
    <hyperlink ref="P33" r:id="rId7" display="poole@marinemanagement.org.uk" xr:uid="{D0B67882-5A2E-4CC8-8FC0-108A05042173}"/>
    <hyperlink ref="P35" r:id="rId8" display="scarborough@marinemanagement.org.uk" xr:uid="{D97B95C0-D0FD-4345-82D7-B1DC5DE2EFB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Quota Management</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MMO</TermName>
          <TermId xmlns="http://schemas.microsoft.com/office/infopath/2007/PartnerControls">9e54e93c-6f74-4d6d-a34c-a723f348cce8</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lcf76f155ced4ddcb4097134ff3c332f xmlns="92783e51-ef1a-4a89-ad90-a130f61e1ade" xsi:nil="true"/>
    <TaxCatchAll xmlns="662745e8-e224-48e8-a2e3-254862b8c2f5">
      <Value>5</Value>
      <Value>4</Value>
      <Value>3</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MMO</TermName>
          <TermId xmlns="http://schemas.microsoft.com/office/infopath/2007/PartnerControls">3dd1941a-77ab-4417-a830-fb2a710a0fe0</TermId>
        </TermInfo>
      </Terms>
    </fe59e9859d6a491389c5b03567f5dda5>
    <Team xmlns="662745e8-e224-48e8-a2e3-254862b8c2f5">Fisheries Management</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_Flow_SignoffStatus xmlns="92783e51-ef1a-4a89-ad90-a130f61e1ade" xsi:nil="true"/>
    <MinutesStatus xmlns="92783e51-ef1a-4a89-ad90-a130f61e1ad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efra Excel" ma:contentTypeID="0x010100A5BF1C78D9F64B679A5EBDE1C6598EBC010100FDB0AE3B7E7B314082520ED8F3C828A4" ma:contentTypeVersion="31" ma:contentTypeDescription="Create a new document." ma:contentTypeScope="" ma:versionID="69e451c5e8051fcc434d41b4a3243291">
  <xsd:schema xmlns:xsd="http://www.w3.org/2001/XMLSchema" xmlns:xs="http://www.w3.org/2001/XMLSchema" xmlns:p="http://schemas.microsoft.com/office/2006/metadata/properties" xmlns:ns2="662745e8-e224-48e8-a2e3-254862b8c2f5" xmlns:ns3="92783e51-ef1a-4a89-ad90-a130f61e1ade" targetNamespace="http://schemas.microsoft.com/office/2006/metadata/properties" ma:root="true" ma:fieldsID="246ec345c4607b5245b2a4b4fc24c1ad" ns2:_="" ns3:_="">
    <xsd:import namespace="662745e8-e224-48e8-a2e3-254862b8c2f5"/>
    <xsd:import namespace="92783e51-ef1a-4a89-ad90-a130f61e1ad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element ref="ns3:_Flow_SignoffStatus" minOccurs="0"/>
                <xsd:element ref="ns3:Minutes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ec8569b-b7d2-43a5-999f-1b6c43db79e8}" ma:internalName="TaxCatchAll" ma:showField="CatchAllData" ma:web="191e1f16-600f-441d-a742-d1fa540b89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ec8569b-b7d2-43a5-999f-1b6c43db79e8}" ma:internalName="TaxCatchAllLabel" ma:readOnly="true" ma:showField="CatchAllDataLabel" ma:web="191e1f16-600f-441d-a742-d1fa540b89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Fisheries Management" ma:internalName="Team" ma:readOnly="false">
      <xsd:simpleType>
        <xsd:restriction base="dms:Text"/>
      </xsd:simpleType>
    </xsd:element>
    <xsd:element name="Topic" ma:index="20" nillable="true" ma:displayName="Topic" ma:default="Quota Management"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MMO|9e54e93c-6f74-4d6d-a34c-a723f348cce8"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MMO|3dd1941a-77ab-4417-a830-fb2a710a0fe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2783e51-ef1a-4a89-ad90-a130f61e1ade"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element name="_Flow_SignoffStatus" ma:index="26" nillable="true" ma:displayName="Sign-off status" ma:internalName="Sign_x002d_off_x0020_status">
      <xsd:simpleType>
        <xsd:restriction base="dms:Text"/>
      </xsd:simpleType>
    </xsd:element>
    <xsd:element name="MinutesStatus" ma:index="27" nillable="true" ma:displayName="Minutes Status" ma:format="Dropdown" ma:internalName="MinutesStatus">
      <xsd:simpleType>
        <xsd:restriction base="dms:Choice">
          <xsd:enumeration value="Awaiting Copilot"/>
          <xsd:enumeration value="Copilot complete - Ready to fi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02966-BDE9-40A6-92E8-753C693770F0}">
  <ds:schemaRefs>
    <ds:schemaRef ds:uri="Microsoft.SharePoint.Taxonomy.ContentTypeSync"/>
  </ds:schemaRefs>
</ds:datastoreItem>
</file>

<file path=customXml/itemProps2.xml><?xml version="1.0" encoding="utf-8"?>
<ds:datastoreItem xmlns:ds="http://schemas.openxmlformats.org/officeDocument/2006/customXml" ds:itemID="{316F4DD9-2A2F-4454-985A-680AB2E91D3A}">
  <ds:schemaRefs>
    <ds:schemaRef ds:uri="http://schemas.microsoft.com/office/2006/metadata/longProperties"/>
  </ds:schemaRefs>
</ds:datastoreItem>
</file>

<file path=customXml/itemProps3.xml><?xml version="1.0" encoding="utf-8"?>
<ds:datastoreItem xmlns:ds="http://schemas.openxmlformats.org/officeDocument/2006/customXml" ds:itemID="{178A80A1-15B7-421E-A78F-BB4AC7BA3AE5}">
  <ds:schemaRef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92783e51-ef1a-4a89-ad90-a130f61e1ade"/>
    <ds:schemaRef ds:uri="662745e8-e224-48e8-a2e3-254862b8c2f5"/>
    <ds:schemaRef ds:uri="http://purl.org/dc/elements/1.1/"/>
  </ds:schemaRefs>
</ds:datastoreItem>
</file>

<file path=customXml/itemProps4.xml><?xml version="1.0" encoding="utf-8"?>
<ds:datastoreItem xmlns:ds="http://schemas.openxmlformats.org/officeDocument/2006/customXml" ds:itemID="{E4447310-902E-486B-9FF3-8B249F7AA7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92783e51-ef1a-4a89-ad90-a130f61e1a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2171F0F-BBF4-486E-9A77-C44FFE5488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E-swap</vt:lpstr>
      <vt:lpstr>Instructions</vt:lpstr>
      <vt:lpstr>Recording</vt:lpstr>
      <vt:lpstr>Tracker</vt:lpstr>
      <vt:lpstr>Codes 2026</vt:lpstr>
      <vt:lpstr>'E-swap'!Print_Area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Groark, Estelle (MFA)</dc:creator>
  <cp:keywords/>
  <dc:description/>
  <cp:lastModifiedBy>Alison Bourne</cp:lastModifiedBy>
  <cp:revision/>
  <dcterms:created xsi:type="dcterms:W3CDTF">2009-10-26T14:20:11Z</dcterms:created>
  <dcterms:modified xsi:type="dcterms:W3CDTF">2026-04-27T12:42:15Z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0x010100A5BF1C78D9F64B679A5EBDE1C6598EBC010100FDB0AE3B7E7B314082520ED8F3C828A4</vt:lpwstr>
  </property>
  <property fmtid="{D5CDD505-2E9C-101B-9397-08002B2CF9AE}" pid="4" name="HOGovernmentSecurityClassification">
    <vt:lpwstr>2;#Official|14c80daa-741b-422c-9722-f71693c9ede4</vt:lpwstr>
  </property>
  <property fmtid="{D5CDD505-2E9C-101B-9397-08002B2CF9AE}" pid="5" name="InformationType">
    <vt:lpwstr/>
  </property>
  <property fmtid="{D5CDD505-2E9C-101B-9397-08002B2CF9AE}" pid="6" name="OrganisationalUnit">
    <vt:lpwstr>3;#MMO|3dd1941a-77ab-4417-a830-fb2a710a0fe0</vt:lpwstr>
  </property>
  <property fmtid="{D5CDD505-2E9C-101B-9397-08002B2CF9AE}" pid="7" name="HOSiteType">
    <vt:lpwstr>5;#Team|ff0485df-0575-416f-802f-e999165821b7</vt:lpwstr>
  </property>
  <property fmtid="{D5CDD505-2E9C-101B-9397-08002B2CF9AE}" pid="8" name="Distribution">
    <vt:lpwstr>4;#Internal MMO|9e54e93c-6f74-4d6d-a34c-a723f348cce8</vt:lpwstr>
  </property>
  <property fmtid="{D5CDD505-2E9C-101B-9397-08002B2CF9AE}" pid="9" name="HOCopyrightLevel">
    <vt:lpwstr>1;#Crown|69589897-2828-4761-976e-717fd8e631c9</vt:lpwstr>
  </property>
  <property fmtid="{D5CDD505-2E9C-101B-9397-08002B2CF9AE}" pid="10" name="MediaServiceImageTags">
    <vt:lpwstr/>
  </property>
</Properties>
</file>