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fwat-my.sharepoint.com/personal/david_hollands_ofwat_gov_uk/Documents/01 Webpublishing/2026-04-27 Invoice Payment-Performance-2025—26/"/>
    </mc:Choice>
  </mc:AlternateContent>
  <xr:revisionPtr revIDLastSave="0" documentId="8_{0CB56EAC-E2D3-4ED9-B22C-A0CB7EA31D20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ummary" sheetId="1" r:id="rId1"/>
    <sheet name="Data" sheetId="2" r:id="rId2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I14" i="2"/>
  <c r="H14" i="2"/>
  <c r="K17" i="2"/>
  <c r="F15" i="2"/>
  <c r="E15" i="2"/>
  <c r="D15" i="2"/>
  <c r="I13" i="2"/>
  <c r="H13" i="2"/>
  <c r="F6" i="1"/>
  <c r="F8" i="1"/>
  <c r="H12" i="2"/>
  <c r="I12" i="2"/>
  <c r="G6" i="1"/>
  <c r="H11" i="2"/>
  <c r="I11" i="2"/>
  <c r="I10" i="2"/>
  <c r="I9" i="2"/>
  <c r="H10" i="2"/>
  <c r="H9" i="2"/>
  <c r="D5" i="1"/>
  <c r="D4" i="1"/>
  <c r="D3" i="1"/>
  <c r="E4" i="1"/>
  <c r="E3" i="1"/>
  <c r="F3" i="1"/>
  <c r="F4" i="1"/>
  <c r="F5" i="1"/>
  <c r="E5" i="1"/>
  <c r="I8" i="2"/>
  <c r="H8" i="2"/>
  <c r="H7" i="2"/>
  <c r="H6" i="2"/>
  <c r="G4" i="1"/>
  <c r="I7" i="2"/>
  <c r="I6" i="2"/>
  <c r="I5" i="2"/>
  <c r="H5" i="2"/>
  <c r="I4" i="2"/>
  <c r="H4" i="2"/>
  <c r="I3" i="2"/>
  <c r="H3" i="2"/>
  <c r="L17" i="2"/>
  <c r="G8" i="1" s="1"/>
  <c r="G3" i="1"/>
  <c r="G5" i="1"/>
  <c r="E17" i="2" l="1"/>
  <c r="F17" i="2"/>
  <c r="D8" i="1"/>
  <c r="E8" i="1"/>
</calcChain>
</file>

<file path=xl/sharedStrings.xml><?xml version="1.0" encoding="utf-8"?>
<sst xmlns="http://schemas.openxmlformats.org/spreadsheetml/2006/main" count="50" uniqueCount="45">
  <si>
    <t>Financial year</t>
  </si>
  <si>
    <t>Quarter</t>
  </si>
  <si>
    <t>Percentage of invoices paid within 5 days</t>
  </si>
  <si>
    <t>Percentage of invoices paid within 30 days</t>
  </si>
  <si>
    <t>Total amount of liability to pay</t>
  </si>
  <si>
    <t>Total amount of liability paid</t>
  </si>
  <si>
    <t>2025/26</t>
  </si>
  <si>
    <t>April to June 2025</t>
  </si>
  <si>
    <t>July to September 2025</t>
  </si>
  <si>
    <t>October to December 2025</t>
  </si>
  <si>
    <t>January to March 2026</t>
  </si>
  <si>
    <t>Total as at 31 March 2026</t>
  </si>
  <si>
    <t>Month</t>
  </si>
  <si>
    <t>Total invoices</t>
  </si>
  <si>
    <t>Paid 5</t>
  </si>
  <si>
    <t>Paid 30</t>
  </si>
  <si>
    <t>Paid 5 %</t>
  </si>
  <si>
    <t>Paid 30 %</t>
  </si>
  <si>
    <t>Liability Due</t>
  </si>
  <si>
    <t>Liability Paid</t>
  </si>
  <si>
    <t>P01</t>
  </si>
  <si>
    <t xml:space="preserve">April </t>
  </si>
  <si>
    <t>P02</t>
  </si>
  <si>
    <t>May</t>
  </si>
  <si>
    <t>P03</t>
  </si>
  <si>
    <t>June</t>
  </si>
  <si>
    <t>P04</t>
  </si>
  <si>
    <t>July</t>
  </si>
  <si>
    <t>P05</t>
  </si>
  <si>
    <t>August</t>
  </si>
  <si>
    <t>P06</t>
  </si>
  <si>
    <t>September</t>
  </si>
  <si>
    <t>P07</t>
  </si>
  <si>
    <t>October</t>
  </si>
  <si>
    <t>P08</t>
  </si>
  <si>
    <t>November</t>
  </si>
  <si>
    <t>P09</t>
  </si>
  <si>
    <t>December</t>
  </si>
  <si>
    <t>P10</t>
  </si>
  <si>
    <t>January</t>
  </si>
  <si>
    <t>P11</t>
  </si>
  <si>
    <t>February</t>
  </si>
  <si>
    <t>P12</t>
  </si>
  <si>
    <t>March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</si>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</sst>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&quot;£&quot;#,##0.00"/>
    <numFmt numFmtId="166" formatCode="_-* #,##0_-;\-* #,##0_-;_-* &quot;-&quot;??_-;_-@_-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Krub"/>
    </font>
    <font>
      <sz val="11"/>
      <color rgb="FF003595"/>
      <name val="Krub SemiBold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4CEE"/>
        <bgColor indexed="64"/>
      </patternFill>
    </fill>
    <fill>
      <patternFill patternType="solid">
        <fgColor rgb="FFDCECF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F4E78"/>
      </left>
      <right style="thin">
        <color rgb="FF1F4E78"/>
      </right>
      <top style="thin">
        <color rgb="FF1F4E78"/>
      </top>
      <bottom style="thin">
        <color rgb="FF1F4E78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164" fontId="0" fillId="0" borderId="0" xfId="1" applyNumberFormat="1" applyFont="1"/>
    <xf numFmtId="43" fontId="0" fillId="0" borderId="0" xfId="0" applyNumberFormat="1"/>
    <xf numFmtId="0" fontId="2" fillId="0" borderId="1" xfId="0" applyFont="1" applyBorder="1"/>
    <xf numFmtId="0" fontId="0" fillId="2" borderId="1" xfId="0" applyFill="1" applyBorder="1"/>
    <xf numFmtId="164" fontId="0" fillId="2" borderId="1" xfId="1" applyNumberFormat="1" applyFont="1" applyFill="1" applyBorder="1"/>
    <xf numFmtId="0" fontId="0" fillId="3" borderId="1" xfId="0" applyFill="1" applyBorder="1"/>
    <xf numFmtId="0" fontId="0" fillId="4" borderId="1" xfId="0" applyFill="1" applyBorder="1"/>
    <xf numFmtId="164" fontId="0" fillId="4" borderId="1" xfId="1" applyNumberFormat="1" applyFont="1" applyFill="1" applyBorder="1"/>
    <xf numFmtId="164" fontId="0" fillId="3" borderId="1" xfId="1" applyNumberFormat="1" applyFont="1" applyFill="1" applyBorder="1"/>
    <xf numFmtId="0" fontId="0" fillId="5" borderId="1" xfId="0" applyFill="1" applyBorder="1"/>
    <xf numFmtId="43" fontId="0" fillId="5" borderId="1" xfId="2" applyFont="1" applyFill="1" applyBorder="1" applyAlignment="1">
      <alignment horizontal="right"/>
    </xf>
    <xf numFmtId="43" fontId="0" fillId="3" borderId="1" xfId="2" applyFont="1" applyFill="1" applyBorder="1" applyAlignment="1">
      <alignment horizontal="right"/>
    </xf>
    <xf numFmtId="43" fontId="0" fillId="2" borderId="1" xfId="2" applyFont="1" applyFill="1" applyBorder="1" applyAlignment="1">
      <alignment horizontal="right"/>
    </xf>
    <xf numFmtId="43" fontId="0" fillId="4" borderId="1" xfId="2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3" fillId="0" borderId="0" xfId="0" quotePrefix="1" applyFont="1"/>
    <xf numFmtId="165" fontId="3" fillId="0" borderId="0" xfId="0" applyNumberFormat="1" applyFont="1"/>
    <xf numFmtId="0" fontId="3" fillId="0" borderId="2" xfId="0" applyFont="1" applyBorder="1"/>
    <xf numFmtId="164" fontId="4" fillId="0" borderId="2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164" fontId="3" fillId="0" borderId="2" xfId="1" applyNumberFormat="1" applyFont="1" applyBorder="1"/>
    <xf numFmtId="165" fontId="3" fillId="0" borderId="2" xfId="0" applyNumberFormat="1" applyFont="1" applyBorder="1"/>
    <xf numFmtId="166" fontId="0" fillId="2" borderId="1" xfId="2" applyNumberFormat="1" applyFont="1" applyFill="1" applyBorder="1" applyAlignment="1">
      <alignment horizontal="right"/>
    </xf>
    <xf numFmtId="166" fontId="0" fillId="4" borderId="1" xfId="2" applyNumberFormat="1" applyFont="1" applyFill="1" applyBorder="1" applyAlignment="1">
      <alignment horizontal="right"/>
    </xf>
    <xf numFmtId="166" fontId="0" fillId="3" borderId="1" xfId="2" applyNumberFormat="1" applyFont="1" applyFill="1" applyBorder="1" applyAlignment="1">
      <alignment horizontal="right"/>
    </xf>
    <xf numFmtId="166" fontId="0" fillId="0" borderId="0" xfId="0" applyNumberFormat="1"/>
    <xf numFmtId="166" fontId="0" fillId="5" borderId="1" xfId="2" applyNumberFormat="1" applyFont="1" applyFill="1" applyBorder="1" applyAlignment="1">
      <alignment horizontal="right"/>
    </xf>
  </cellXfs>
  <cellStyles count="4">
    <cellStyle name="Comma" xfId="2" builtinId="3"/>
    <cellStyle name="Comma 2" xfId="3" xr:uid="{00000000-0005-0000-0000-000001000000}"/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FA4CEE"/>
      <color rgb="FFF8F1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G9"/>
  <sheetViews>
    <sheetView tabSelected="1" workbookViewId="0">
      <selection activeCell="D19" sqref="D19"/>
    </sheetView>
  </sheetViews>
  <sheetFormatPr defaultRowHeight="22.15" x14ac:dyDescent="1.1499999999999999"/>
  <cols>
    <col min="1" max="1" width="9" style="16"/>
    <col min="2" max="2" width="13.25" style="16" bestFit="1" customWidth="1"/>
    <col min="3" max="3" width="29.375" style="16" customWidth="1"/>
    <col min="4" max="4" width="37.875" style="16" bestFit="1" customWidth="1"/>
    <col min="5" max="5" width="38.875" style="16" bestFit="1" customWidth="1"/>
    <col min="6" max="6" width="28.25" style="16" customWidth="1"/>
    <col min="7" max="7" width="28.125" style="16" customWidth="1"/>
    <col min="8" max="16384" width="9" style="16"/>
  </cols>
  <sheetData>
    <row r="2" spans="2:7" x14ac:dyDescent="1.1499999999999999">
      <c r="B2" s="23" t="s">
        <v>0</v>
      </c>
      <c r="C2" s="23" t="s">
        <v>1</v>
      </c>
      <c r="D2" s="23" t="s">
        <v>2</v>
      </c>
      <c r="E2" s="23" t="s">
        <v>3</v>
      </c>
      <c r="F2" s="23" t="s">
        <v>4</v>
      </c>
      <c r="G2" s="23" t="s">
        <v>5</v>
      </c>
    </row>
    <row r="3" spans="2:7" x14ac:dyDescent="1.1499999999999999">
      <c r="B3" s="20" t="s">
        <v>6</v>
      </c>
      <c r="C3" s="20" t="s">
        <v>7</v>
      </c>
      <c r="D3" s="24">
        <f>SUM(Data!E3:E5)/SUM(Data!D3:D5)</f>
        <v>0.36173633440514469</v>
      </c>
      <c r="E3" s="24">
        <f>SUM(Data!F3:F5)/SUM(Data!D3:D5)</f>
        <v>0.99196141479099675</v>
      </c>
      <c r="F3" s="25">
        <f>SUM(Data!K3:K5)</f>
        <v>131.03</v>
      </c>
      <c r="G3" s="25">
        <f>SUM(Data!L3:L5)</f>
        <v>0</v>
      </c>
    </row>
    <row r="4" spans="2:7" x14ac:dyDescent="1.1499999999999999">
      <c r="B4" s="20" t="s">
        <v>6</v>
      </c>
      <c r="C4" s="20" t="s">
        <v>8</v>
      </c>
      <c r="D4" s="24">
        <f>SUM(Data!E6:E8)/SUM(Data!D6:D8)</f>
        <v>0.38585209003215432</v>
      </c>
      <c r="E4" s="24">
        <f>SUM(Data!F6:F8)/SUM(Data!D6:D8)</f>
        <v>0.99517684887459812</v>
      </c>
      <c r="F4" s="25">
        <f>SUM(Data!K6:K8)</f>
        <v>31.39</v>
      </c>
      <c r="G4" s="25">
        <f>SUM(Data!L6:L8)</f>
        <v>0</v>
      </c>
    </row>
    <row r="5" spans="2:7" x14ac:dyDescent="1.1499999999999999">
      <c r="B5" s="20" t="s">
        <v>6</v>
      </c>
      <c r="C5" s="20" t="s">
        <v>9</v>
      </c>
      <c r="D5" s="24">
        <f>SUM(Data!E9:E11)/SUM(Data!D9:D11)</f>
        <v>0.37808641975308643</v>
      </c>
      <c r="E5" s="24">
        <f>SUM(Data!F9:F11)/SUM(Data!D9:D11)</f>
        <v>0.99382716049382713</v>
      </c>
      <c r="F5" s="25">
        <f>SUM(Data!K9:K11)</f>
        <v>389.94</v>
      </c>
      <c r="G5" s="25">
        <f>SUM(Data!L9:L11)</f>
        <v>0</v>
      </c>
    </row>
    <row r="6" spans="2:7" x14ac:dyDescent="1.1499999999999999">
      <c r="B6" s="20" t="s">
        <v>6</v>
      </c>
      <c r="C6" s="20" t="s">
        <v>10</v>
      </c>
      <c r="D6" s="24">
        <f>SUM(Data!E12:E14)/SUM(Data!D12:D14)</f>
        <v>0.33202614379084966</v>
      </c>
      <c r="E6" s="24">
        <f>SUM(Data!F12:F14)/SUM(Data!D12:D14)</f>
        <v>0.98169934640522871</v>
      </c>
      <c r="F6" s="25">
        <f>SUM(Data!K12:K14)</f>
        <v>132.06</v>
      </c>
      <c r="G6" s="25">
        <f>SUM(Data!L12:L14)</f>
        <v>0</v>
      </c>
    </row>
    <row r="7" spans="2:7" x14ac:dyDescent="1.1499999999999999">
      <c r="D7" s="17"/>
      <c r="E7" s="17"/>
      <c r="F7" s="19"/>
      <c r="G7" s="19"/>
    </row>
    <row r="8" spans="2:7" x14ac:dyDescent="1.1499999999999999">
      <c r="B8" s="20" t="s">
        <v>6</v>
      </c>
      <c r="C8" s="20" t="s">
        <v>11</v>
      </c>
      <c r="D8" s="21">
        <f>+Data!E17</f>
        <v>0.36281520511855475</v>
      </c>
      <c r="E8" s="21">
        <f>+Data!F17</f>
        <v>0.99021452766277762</v>
      </c>
      <c r="F8" s="22">
        <f>+Data!K17</f>
        <v>684.42</v>
      </c>
      <c r="G8" s="22">
        <f>+Data!L17</f>
        <v>0</v>
      </c>
    </row>
    <row r="9" spans="2:7" x14ac:dyDescent="1.1499999999999999">
      <c r="B9" s="18"/>
    </row>
  </sheetData>
  <pageMargins left="0.7" right="0.7" top="0.75" bottom="0.75" header="0.3" footer="0.3"/>
  <ignoredErrors>
    <ignoredError sqref="G5 F7:G7" formulaRange="1"/>
    <ignoredError sqref="D7:E7" evalError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L21"/>
  <sheetViews>
    <sheetView workbookViewId="0">
      <selection activeCell="H25" sqref="H25"/>
    </sheetView>
  </sheetViews>
  <sheetFormatPr defaultRowHeight="13.5" x14ac:dyDescent="0.35"/>
  <cols>
    <col min="2" max="2" width="11.75" bestFit="1" customWidth="1"/>
    <col min="3" max="3" width="15.375" customWidth="1"/>
    <col min="4" max="4" width="12" customWidth="1"/>
    <col min="5" max="5" width="6.75" customWidth="1"/>
    <col min="6" max="6" width="7.25" customWidth="1"/>
    <col min="8" max="8" width="11.875" customWidth="1"/>
    <col min="9" max="9" width="10.625" customWidth="1"/>
    <col min="10" max="10" width="10.875" customWidth="1"/>
    <col min="11" max="11" width="11.375" customWidth="1"/>
    <col min="12" max="12" width="10.75" customWidth="1"/>
  </cols>
  <sheetData>
    <row r="2" spans="2:12" ht="13.9" x14ac:dyDescent="0.4">
      <c r="B2" s="4" t="s">
        <v>6</v>
      </c>
      <c r="C2" s="1" t="s">
        <v>12</v>
      </c>
      <c r="D2" s="1" t="s">
        <v>13</v>
      </c>
      <c r="E2" s="1" t="s">
        <v>14</v>
      </c>
      <c r="F2" s="1" t="s">
        <v>15</v>
      </c>
      <c r="H2" s="1" t="s">
        <v>16</v>
      </c>
      <c r="I2" s="1" t="s">
        <v>17</v>
      </c>
      <c r="K2" s="1" t="s">
        <v>18</v>
      </c>
      <c r="L2" s="1" t="s">
        <v>19</v>
      </c>
    </row>
    <row r="3" spans="2:12" x14ac:dyDescent="0.35">
      <c r="B3" s="1" t="s">
        <v>20</v>
      </c>
      <c r="C3" s="5" t="s">
        <v>21</v>
      </c>
      <c r="D3" s="26">
        <v>229</v>
      </c>
      <c r="E3" s="26">
        <v>74</v>
      </c>
      <c r="F3" s="26">
        <v>227</v>
      </c>
      <c r="H3" s="6">
        <f t="shared" ref="H3:H8" si="0">+E3/D3</f>
        <v>0.32314410480349343</v>
      </c>
      <c r="I3" s="6">
        <f t="shared" ref="I3:I8" si="1">+F3/D3</f>
        <v>0.99126637554585151</v>
      </c>
      <c r="K3" s="14">
        <v>48.02</v>
      </c>
      <c r="L3" s="14">
        <v>0</v>
      </c>
    </row>
    <row r="4" spans="2:12" x14ac:dyDescent="0.35">
      <c r="B4" s="1" t="s">
        <v>22</v>
      </c>
      <c r="C4" s="5" t="s">
        <v>23</v>
      </c>
      <c r="D4" s="26">
        <v>172</v>
      </c>
      <c r="E4" s="26">
        <v>62</v>
      </c>
      <c r="F4" s="26">
        <v>171</v>
      </c>
      <c r="H4" s="6">
        <f t="shared" si="0"/>
        <v>0.36046511627906974</v>
      </c>
      <c r="I4" s="6">
        <f t="shared" si="1"/>
        <v>0.9941860465116279</v>
      </c>
      <c r="K4" s="14">
        <v>65.94</v>
      </c>
      <c r="L4" s="14">
        <v>0</v>
      </c>
    </row>
    <row r="5" spans="2:12" x14ac:dyDescent="0.35">
      <c r="B5" s="1" t="s">
        <v>24</v>
      </c>
      <c r="C5" s="5" t="s">
        <v>25</v>
      </c>
      <c r="D5" s="26">
        <v>221</v>
      </c>
      <c r="E5" s="26">
        <v>89</v>
      </c>
      <c r="F5" s="26">
        <v>219</v>
      </c>
      <c r="H5" s="6">
        <f t="shared" si="0"/>
        <v>0.40271493212669685</v>
      </c>
      <c r="I5" s="6">
        <f t="shared" si="1"/>
        <v>0.99095022624434392</v>
      </c>
      <c r="K5" s="14">
        <v>17.07</v>
      </c>
      <c r="L5" s="14">
        <v>0</v>
      </c>
    </row>
    <row r="6" spans="2:12" x14ac:dyDescent="0.35">
      <c r="B6" s="1" t="s">
        <v>26</v>
      </c>
      <c r="C6" s="8" t="s">
        <v>27</v>
      </c>
      <c r="D6" s="27">
        <v>227</v>
      </c>
      <c r="E6" s="27">
        <v>94</v>
      </c>
      <c r="F6" s="27">
        <v>226</v>
      </c>
      <c r="H6" s="9">
        <f t="shared" si="0"/>
        <v>0.41409691629955947</v>
      </c>
      <c r="I6" s="9">
        <f t="shared" si="1"/>
        <v>0.99559471365638763</v>
      </c>
      <c r="K6" s="15">
        <v>4.55</v>
      </c>
      <c r="L6" s="15">
        <v>0</v>
      </c>
    </row>
    <row r="7" spans="2:12" x14ac:dyDescent="0.35">
      <c r="B7" s="1" t="s">
        <v>28</v>
      </c>
      <c r="C7" s="8" t="s">
        <v>29</v>
      </c>
      <c r="D7" s="27">
        <v>189</v>
      </c>
      <c r="E7" s="27">
        <v>61</v>
      </c>
      <c r="F7" s="27">
        <v>188</v>
      </c>
      <c r="H7" s="9">
        <f t="shared" si="0"/>
        <v>0.32275132275132273</v>
      </c>
      <c r="I7" s="9">
        <f t="shared" si="1"/>
        <v>0.99470899470899465</v>
      </c>
      <c r="K7" s="15">
        <v>10.27</v>
      </c>
      <c r="L7" s="15">
        <v>0</v>
      </c>
    </row>
    <row r="8" spans="2:12" x14ac:dyDescent="0.35">
      <c r="B8" s="1" t="s">
        <v>30</v>
      </c>
      <c r="C8" s="8" t="s">
        <v>31</v>
      </c>
      <c r="D8" s="27">
        <v>206</v>
      </c>
      <c r="E8" s="27">
        <v>85</v>
      </c>
      <c r="F8" s="27">
        <v>205</v>
      </c>
      <c r="H8" s="9">
        <f t="shared" si="0"/>
        <v>0.41262135922330095</v>
      </c>
      <c r="I8" s="9">
        <f t="shared" si="1"/>
        <v>0.99514563106796117</v>
      </c>
      <c r="K8" s="15">
        <v>16.57</v>
      </c>
      <c r="L8" s="15">
        <v>0</v>
      </c>
    </row>
    <row r="9" spans="2:12" x14ac:dyDescent="0.35">
      <c r="B9" s="1" t="s">
        <v>32</v>
      </c>
      <c r="C9" s="7" t="s">
        <v>33</v>
      </c>
      <c r="D9" s="28">
        <v>226</v>
      </c>
      <c r="E9" s="28">
        <v>85</v>
      </c>
      <c r="F9" s="28">
        <v>225</v>
      </c>
      <c r="H9" s="10">
        <f t="shared" ref="H9:H14" si="2">+E9/D9</f>
        <v>0.37610619469026546</v>
      </c>
      <c r="I9" s="10">
        <f t="shared" ref="I9:I14" si="3">+F9/D9</f>
        <v>0.99557522123893805</v>
      </c>
      <c r="K9" s="13">
        <v>265.51</v>
      </c>
      <c r="L9" s="13">
        <v>0</v>
      </c>
    </row>
    <row r="10" spans="2:12" x14ac:dyDescent="0.35">
      <c r="B10" s="1" t="s">
        <v>34</v>
      </c>
      <c r="C10" s="7" t="s">
        <v>35</v>
      </c>
      <c r="D10" s="28">
        <v>186</v>
      </c>
      <c r="E10" s="28">
        <v>89</v>
      </c>
      <c r="F10" s="28">
        <v>183</v>
      </c>
      <c r="H10" s="10">
        <f t="shared" si="2"/>
        <v>0.478494623655914</v>
      </c>
      <c r="I10" s="10">
        <f t="shared" si="3"/>
        <v>0.9838709677419355</v>
      </c>
      <c r="K10" s="13">
        <v>124.43</v>
      </c>
      <c r="L10" s="13">
        <v>0</v>
      </c>
    </row>
    <row r="11" spans="2:12" x14ac:dyDescent="0.35">
      <c r="B11" s="1" t="s">
        <v>36</v>
      </c>
      <c r="C11" s="7" t="s">
        <v>37</v>
      </c>
      <c r="D11" s="28">
        <v>236</v>
      </c>
      <c r="E11" s="28">
        <v>71</v>
      </c>
      <c r="F11" s="28">
        <v>236</v>
      </c>
      <c r="H11" s="10">
        <f t="shared" si="2"/>
        <v>0.30084745762711862</v>
      </c>
      <c r="I11" s="10">
        <f t="shared" si="3"/>
        <v>1</v>
      </c>
      <c r="K11" s="13">
        <v>0</v>
      </c>
      <c r="L11" s="13">
        <v>0</v>
      </c>
    </row>
    <row r="12" spans="2:12" x14ac:dyDescent="0.35">
      <c r="B12" s="1" t="s">
        <v>38</v>
      </c>
      <c r="C12" s="11" t="s">
        <v>39</v>
      </c>
      <c r="D12" s="30">
        <v>215</v>
      </c>
      <c r="E12" s="30">
        <v>63</v>
      </c>
      <c r="F12" s="30">
        <v>208</v>
      </c>
      <c r="H12" s="6">
        <f t="shared" si="2"/>
        <v>0.2930232558139535</v>
      </c>
      <c r="I12" s="6">
        <f t="shared" si="3"/>
        <v>0.96744186046511627</v>
      </c>
      <c r="K12" s="12">
        <v>105.29</v>
      </c>
      <c r="L12" s="12">
        <v>0</v>
      </c>
    </row>
    <row r="13" spans="2:12" x14ac:dyDescent="0.35">
      <c r="B13" s="1" t="s">
        <v>40</v>
      </c>
      <c r="C13" s="11" t="s">
        <v>41</v>
      </c>
      <c r="D13" s="30">
        <v>224</v>
      </c>
      <c r="E13" s="30">
        <v>60</v>
      </c>
      <c r="F13" s="30">
        <v>221</v>
      </c>
      <c r="H13" s="6">
        <f t="shared" si="2"/>
        <v>0.26785714285714285</v>
      </c>
      <c r="I13" s="6">
        <f t="shared" si="3"/>
        <v>0.9866071428571429</v>
      </c>
      <c r="K13" s="12">
        <v>15.06</v>
      </c>
      <c r="L13" s="12">
        <v>0</v>
      </c>
    </row>
    <row r="14" spans="2:12" x14ac:dyDescent="0.35">
      <c r="B14" s="1" t="s">
        <v>42</v>
      </c>
      <c r="C14" s="11" t="s">
        <v>43</v>
      </c>
      <c r="D14" s="30">
        <v>326</v>
      </c>
      <c r="E14" s="30">
        <v>131</v>
      </c>
      <c r="F14" s="30">
        <v>322</v>
      </c>
      <c r="H14" s="6">
        <f t="shared" si="2"/>
        <v>0.40184049079754602</v>
      </c>
      <c r="I14" s="6">
        <f t="shared" si="3"/>
        <v>0.98773006134969321</v>
      </c>
      <c r="K14" s="12">
        <v>11.71</v>
      </c>
      <c r="L14" s="12">
        <v>0</v>
      </c>
    </row>
    <row r="15" spans="2:12" x14ac:dyDescent="0.35">
      <c r="D15" s="29">
        <f>SUM(D3:D14)</f>
        <v>2657</v>
      </c>
      <c r="E15" s="29">
        <f>SUM(E3:E14)</f>
        <v>964</v>
      </c>
      <c r="F15" s="29">
        <f>SUM(F3:F14)</f>
        <v>2631</v>
      </c>
    </row>
    <row r="17" spans="3:12" x14ac:dyDescent="0.35">
      <c r="C17" t="s">
        <v>44</v>
      </c>
      <c r="D17" s="2"/>
      <c r="E17" s="2">
        <f>+E15/D15</f>
        <v>0.36281520511855475</v>
      </c>
      <c r="F17" s="2">
        <f>+F15/D15</f>
        <v>0.99021452766277762</v>
      </c>
      <c r="K17" s="3">
        <f>SUM(K3:K16)</f>
        <v>684.42</v>
      </c>
      <c r="L17" s="3">
        <f>SUM(L3:L16)</f>
        <v>0</v>
      </c>
    </row>
    <row r="21" spans="3:12" x14ac:dyDescent="0.35">
      <c r="F21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7c810b-50cf-4c95-97cc-32991849f348" xsi:nil="true"/>
    <lcf76f155ced4ddcb4097134ff3c332f xmlns="876ffbfa-5b15-4c42-a04a-f54fbb2587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EB8ACE086E3A42894D30137AD7A27C" ma:contentTypeVersion="20" ma:contentTypeDescription="Create a new document." ma:contentTypeScope="" ma:versionID="979936d293ea9fbef9fe38939a370094">
  <xsd:schema xmlns:xsd="http://www.w3.org/2001/XMLSchema" xmlns:xs="http://www.w3.org/2001/XMLSchema" xmlns:p="http://schemas.microsoft.com/office/2006/metadata/properties" xmlns:ns2="876ffbfa-5b15-4c42-a04a-f54fbb2587eb" xmlns:ns3="e57c810b-50cf-4c95-97cc-32991849f348" targetNamespace="http://schemas.microsoft.com/office/2006/metadata/properties" ma:root="true" ma:fieldsID="c6b2ab626e1eb527716a39372855f82d" ns2:_="" ns3:_="">
    <xsd:import namespace="876ffbfa-5b15-4c42-a04a-f54fbb2587eb"/>
    <xsd:import namespace="e57c810b-50cf-4c95-97cc-32991849f3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ffbfa-5b15-4c42-a04a-f54fbb2587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0e5cfab-624c-4e44-8ff4-7cd112c8ab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c810b-50cf-4c95-97cc-32991849f34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588ee5d9-14f7-49ee-8568-39f6d34e5b90}" ma:internalName="TaxCatchAll" ma:showField="CatchAllData" ma:web="e57c810b-50cf-4c95-97cc-32991849f3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C7C931-159B-434E-BE39-0E37A54D26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F23AAE-FBDF-489C-8FF0-81DD842D3D55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57c810b-50cf-4c95-97cc-32991849f348"/>
    <ds:schemaRef ds:uri="876ffbfa-5b15-4c42-a04a-f54fbb2587eb"/>
  </ds:schemaRefs>
</ds:datastoreItem>
</file>

<file path=customXml/itemProps3.xml><?xml version="1.0" encoding="utf-8"?>
<ds:datastoreItem xmlns:ds="http://schemas.openxmlformats.org/officeDocument/2006/customXml" ds:itemID="{C5484BA2-FBD5-48F8-9E3B-4FD6323E63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6ffbfa-5b15-4c42-a04a-f54fbb2587eb"/>
    <ds:schemaRef ds:uri="e57c810b-50cf-4c95-97cc-32991849f3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Manager/>
  <Company>Water Services Regulation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Bache</dc:creator>
  <cp:keywords/>
  <dc:description/>
  <cp:lastModifiedBy>David Hollands</cp:lastModifiedBy>
  <cp:revision/>
  <dcterms:created xsi:type="dcterms:W3CDTF">2015-12-30T10:44:28Z</dcterms:created>
  <dcterms:modified xsi:type="dcterms:W3CDTF">2026-04-27T10:30:42Z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0x01010087EB8ACE086E3A42894D30137AD7A27C</vt:lpwstr>
  </property>
  <property fmtid="{D5CDD505-2E9C-101B-9397-08002B2CF9AE}" pid="3" name="Meeting">
    <vt:lpwstr/>
  </property>
  <property fmtid="{D5CDD505-2E9C-101B-9397-08002B2CF9AE}" pid="4" name="Stakeholder 4">
    <vt:lpwstr/>
  </property>
  <property fmtid="{D5CDD505-2E9C-101B-9397-08002B2CF9AE}" pid="5" name="Stakeholder 2">
    <vt:lpwstr/>
  </property>
  <property fmtid="{D5CDD505-2E9C-101B-9397-08002B2CF9AE}" pid="6" name="Stakeholder">
    <vt:lpwstr/>
  </property>
  <property fmtid="{D5CDD505-2E9C-101B-9397-08002B2CF9AE}" pid="7" name="Security Classification">
    <vt:lpwstr>36;#OFFICIAL SENSITIVE [PERSONAL]|634d603d-a079-46b5-bf4e-1929dc1de974</vt:lpwstr>
  </property>
  <property fmtid="{D5CDD505-2E9C-101B-9397-08002B2CF9AE}" pid="8" name="Hierarchy">
    <vt:lpwstr/>
  </property>
  <property fmtid="{D5CDD505-2E9C-101B-9397-08002B2CF9AE}" pid="9" name="Collection">
    <vt:lpwstr/>
  </property>
  <property fmtid="{D5CDD505-2E9C-101B-9397-08002B2CF9AE}" pid="10" name="Stakeholder 5">
    <vt:lpwstr/>
  </property>
  <property fmtid="{D5CDD505-2E9C-101B-9397-08002B2CF9AE}" pid="11" name="Project Code">
    <vt:lpwstr>1899;#Finance (Corporate Enablers)|5b2e9ac5-f442-4f2d-af91-53494b625450</vt:lpwstr>
  </property>
  <property fmtid="{D5CDD505-2E9C-101B-9397-08002B2CF9AE}" pid="12" name="Stakeholder 3">
    <vt:lpwstr/>
  </property>
  <property fmtid="{D5CDD505-2E9C-101B-9397-08002B2CF9AE}" pid="13" name="Asset">
    <vt:bool>false</vt:bool>
  </property>
  <property fmtid="{D5CDD505-2E9C-101B-9397-08002B2CF9AE}" pid="14" name="Order">
    <vt:r8>3174400</vt:r8>
  </property>
  <property fmtid="{D5CDD505-2E9C-101B-9397-08002B2CF9AE}" pid="15" name="Folder Audit History">
    <vt:lpwstr/>
  </property>
  <property fmtid="{D5CDD505-2E9C-101B-9397-08002B2CF9AE}" pid="16" name="xd_ProgID">
    <vt:lpwstr/>
  </property>
  <property fmtid="{D5CDD505-2E9C-101B-9397-08002B2CF9AE}" pid="17" name="TemplateUrl">
    <vt:lpwstr/>
  </property>
  <property fmtid="{D5CDD505-2E9C-101B-9397-08002B2CF9AE}" pid="18" name="Folder Status">
    <vt:lpwstr/>
  </property>
  <property fmtid="{D5CDD505-2E9C-101B-9397-08002B2CF9AE}" pid="19" name="_CopySource">
    <vt:lpwstr/>
  </property>
  <property fmtid="{D5CDD505-2E9C-101B-9397-08002B2CF9AE}" pid="20" name="Original Role Assignments">
    <vt:lpwstr/>
  </property>
  <property fmtid="{D5CDD505-2E9C-101B-9397-08002B2CF9AE}" pid="21" name="Inheritance Broken by Folder Closure">
    <vt:lpwstr/>
  </property>
  <property fmtid="{D5CDD505-2E9C-101B-9397-08002B2CF9AE}" pid="22" name="MediaServiceImageTags">
    <vt:lpwstr/>
  </property>
  <property fmtid="{D5CDD505-2E9C-101B-9397-08002B2CF9AE}" pid="23" name="lcf76f155ced4ddcb4097134ff3c332f">
    <vt:lpwstr/>
  </property>
  <property fmtid="{D5CDD505-2E9C-101B-9397-08002B2CF9AE}" pid="24" name="ComplianceAssetId">
    <vt:lpwstr/>
  </property>
  <property fmtid="{D5CDD505-2E9C-101B-9397-08002B2CF9AE}" pid="25" name="_ExtendedDescription">
    <vt:lpwstr/>
  </property>
  <property fmtid="{D5CDD505-2E9C-101B-9397-08002B2CF9AE}" pid="26" name="TriggerFlowInfo">
    <vt:lpwstr/>
  </property>
  <property fmtid="{D5CDD505-2E9C-101B-9397-08002B2CF9AE}" pid="27" name="GUID">
    <vt:lpwstr>c0682c7d-9034-4b34-9ddc-b77f06c2572b</vt:lpwstr>
  </property>
  <property fmtid="{D5CDD505-2E9C-101B-9397-08002B2CF9AE}" pid="28" name="xd_Signature">
    <vt:bool>false</vt:bool>
  </property>
</Properties>
</file>